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fylkesmannen-my.sharepoint.com/personal/linda_selnes_statsforvalteren_no/Documents/Skrivebord/Tilskudd/dekomp/2024/Finnmark/"/>
    </mc:Choice>
  </mc:AlternateContent>
  <xr:revisionPtr revIDLastSave="38" documentId="8_{7D11A455-05D5-45EF-8055-385F193182CD}" xr6:coauthVersionLast="47" xr6:coauthVersionMax="47" xr10:uidLastSave="{DA72EE91-B1AD-4A9E-BB52-759085E4D17B}"/>
  <bookViews>
    <workbookView xWindow="13515" yWindow="300" windowWidth="15450" windowHeight="20415" xr2:uid="{00000000-000D-0000-FFFF-FFFF00000000}"/>
  </bookViews>
  <sheets>
    <sheet name="Samarbeidsforum" sheetId="1" r:id="rId1"/>
    <sheet name="Prosjekter" sheetId="10" r:id="rId2"/>
    <sheet name="Kriterier" sheetId="9"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5" i="10" l="1"/>
  <c r="R15" i="10"/>
  <c r="D25" i="1"/>
  <c r="D18" i="1"/>
  <c r="D16" i="1"/>
  <c r="C18" i="1"/>
  <c r="C16" i="1"/>
  <c r="R13" i="10"/>
  <c r="Q14" i="10"/>
  <c r="D24" i="1"/>
  <c r="D23" i="1"/>
  <c r="D22" i="1"/>
  <c r="D20" i="1"/>
  <c r="D21" i="1"/>
  <c r="C17" i="1"/>
  <c r="C14" i="1"/>
  <c r="C13" i="1"/>
  <c r="C19" i="1"/>
  <c r="S13" i="10"/>
  <c r="S11" i="10"/>
  <c r="R10" i="10"/>
  <c r="S9" i="10"/>
  <c r="S7" i="10"/>
  <c r="S4" i="10"/>
  <c r="R3" i="10" l="1"/>
  <c r="Y15" i="10" l="1"/>
  <c r="U15" i="10"/>
  <c r="P15" i="10"/>
  <c r="M15" i="10"/>
  <c r="I15" i="10"/>
  <c r="E15" i="10"/>
  <c r="D15" i="10"/>
  <c r="C15" i="10"/>
  <c r="Z13" i="10"/>
  <c r="V13" i="10"/>
  <c r="N13" i="10"/>
  <c r="V12" i="10"/>
  <c r="R12" i="10"/>
  <c r="N12" i="10"/>
  <c r="T11" i="10"/>
  <c r="V11" i="10" s="1"/>
  <c r="R11" i="10"/>
  <c r="L11" i="10"/>
  <c r="N11" i="10" s="1"/>
  <c r="N10" i="10"/>
  <c r="R9" i="10"/>
  <c r="L9" i="10"/>
  <c r="X15" i="10"/>
  <c r="T8" i="10"/>
  <c r="V8" i="10" s="1"/>
  <c r="R8" i="10"/>
  <c r="N8" i="10"/>
  <c r="Z7" i="10"/>
  <c r="W7" i="10"/>
  <c r="T7" i="10"/>
  <c r="R7" i="10"/>
  <c r="N7" i="10"/>
  <c r="V6" i="10"/>
  <c r="R6" i="10"/>
  <c r="N6" i="10"/>
  <c r="Z5" i="10"/>
  <c r="V5" i="10"/>
  <c r="R5" i="10"/>
  <c r="N5" i="10"/>
  <c r="Z4" i="10"/>
  <c r="V4" i="10"/>
  <c r="R4" i="10"/>
  <c r="N4" i="10"/>
  <c r="N3" i="10"/>
  <c r="D19" i="1"/>
  <c r="L15" i="10" l="1"/>
  <c r="R17" i="10"/>
  <c r="T15" i="10"/>
  <c r="Z15" i="10"/>
  <c r="V7" i="10"/>
  <c r="V15" i="10" s="1"/>
  <c r="N9" i="10"/>
  <c r="N15"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Kjersti Okkelmo</author>
  </authors>
  <commentList>
    <comment ref="B10" authorId="0" shapeId="0" xr:uid="{00000000-0006-0000-0000-000001000000}">
      <text>
        <r>
          <rPr>
            <sz val="9"/>
            <color indexed="81"/>
            <rFont val="Tahoma"/>
            <family val="2"/>
          </rPr>
          <t>Denne tabellen fylles ut til slutt og skal gi en aggregert oversikt over de samlede beløpene i de aktuelle arkfanene</t>
        </r>
      </text>
    </comment>
  </commentList>
</comments>
</file>

<file path=xl/sharedStrings.xml><?xml version="1.0" encoding="utf-8"?>
<sst xmlns="http://schemas.openxmlformats.org/spreadsheetml/2006/main" count="126" uniqueCount="107">
  <si>
    <t>Samarbeidsforum (fylke/region)</t>
  </si>
  <si>
    <t xml:space="preserve">Innstillingen gjelder (sett kryss for aktuelle ordninger) </t>
  </si>
  <si>
    <t xml:space="preserve">             a. regional ordning</t>
  </si>
  <si>
    <t xml:space="preserve">             b. desentralisert ordning</t>
  </si>
  <si>
    <t xml:space="preserve">             c. kompetanseløftet</t>
  </si>
  <si>
    <t xml:space="preserve">Samarbeidsforumets sammensetning </t>
  </si>
  <si>
    <t>Tilskuddsmottaker</t>
  </si>
  <si>
    <t>TOTAL SUM</t>
  </si>
  <si>
    <t>Totalt</t>
  </si>
  <si>
    <t>Kompetanseutviklingstiltak er forankret i lokalt definerte behov</t>
  </si>
  <si>
    <t>Behovene for kompetanseutvikling skal være basert på lokale vurderinger av kompetansebehov i den enkelte barnehage og skole, og basert på faglig dialog med universitet eller høyskole.</t>
  </si>
  <si>
    <t>Lokale vurderinger av kompetanseutviklingsbehov skal forankres ved den enkelte barnehage og skole på en måte som involverer de ansatte og ledere.</t>
  </si>
  <si>
    <t>Midlene skal brukes til barnehage- og skolebasert kompetanseutvikling</t>
  </si>
  <si>
    <t>Tiltakene skal fremme kollektive prosesser for profesjonsutvikling som utvikler barnehagen og skolen.</t>
  </si>
  <si>
    <t>Tiltakene gjennomføres i partnerskap mellom barnehage- og skoleeiere og universiteter og høyskoler</t>
  </si>
  <si>
    <t>Eiere og universiteter og høyskoler skal samarbeide om å vurdere kompetansebehov, planlegge og gjennomføre tiltak i barnehager og skoler.</t>
  </si>
  <si>
    <t>Universiteter og høyskoler som bidrar i kompetanseutviklingen skal legge til rette for at erfaringene fra partnerskapet skal styrke lærerutdanningene.</t>
  </si>
  <si>
    <t>Særskilte kriterier for barnehage</t>
  </si>
  <si>
    <t>Samarbeidsforumet sin innstilling kan i tillegg til barnehagebasert kompetanseutvikling prioritere en tildeling der inntil 30 prosent av midlene benyttes til følgende kompetansetiltak, vurdert utfra behov lokalt:</t>
  </si>
  <si>
    <t>a) barnehagefaglig grunnkompetanse</t>
  </si>
  <si>
    <t>b) kompetansehevingsstudier for fagarbeidere og assistenter</t>
  </si>
  <si>
    <t>c) fagbrev som barne- og ungdomsarbeider (praksiskandidatordningen)</t>
  </si>
  <si>
    <t>d) tilretteleggingsmidler for lokal prioritering.</t>
  </si>
  <si>
    <t>Særskilte kriterier for kompetanseløftet for spesialpedagogikk og inkluderende praksis</t>
  </si>
  <si>
    <t>Kompetanseutvikling knyttet til kompetanseløftet for spesialpedagogikk og inkluderende praksis skal være tverrfaglige og være rettet mot en bredere målgruppe, jf. punkt 1.2.</t>
  </si>
  <si>
    <t>Eier</t>
  </si>
  <si>
    <t>UH</t>
  </si>
  <si>
    <t>Tema</t>
  </si>
  <si>
    <t>Koordinator</t>
  </si>
  <si>
    <t>Totalsum</t>
  </si>
  <si>
    <t>X</t>
  </si>
  <si>
    <r>
      <t>Kriterier for tildeling av tilskuddsmidler,</t>
    </r>
    <r>
      <rPr>
        <b/>
        <sz val="14"/>
        <rFont val="Calibri"/>
        <family val="2"/>
        <scheme val="minor"/>
      </rPr>
      <t xml:space="preserve"> jf. pkt. 3.3 i retningslinjene:</t>
    </r>
  </si>
  <si>
    <t>Finnmark</t>
  </si>
  <si>
    <t>2024 - meldt behov</t>
  </si>
  <si>
    <t>2024 - innstilling</t>
  </si>
  <si>
    <t>2025 - meldt behov</t>
  </si>
  <si>
    <t>2026 - meldt behov</t>
  </si>
  <si>
    <t>Antall offentlige videregående skoler</t>
  </si>
  <si>
    <t>Antall komm. grunnskoler</t>
  </si>
  <si>
    <t>Private grunnskoler</t>
  </si>
  <si>
    <t>Periode</t>
  </si>
  <si>
    <t>sum eier</t>
  </si>
  <si>
    <t>Sum UH</t>
  </si>
  <si>
    <t>Sum Totalt</t>
  </si>
  <si>
    <t>Egenfinansiering</t>
  </si>
  <si>
    <t>egenfinansiering</t>
  </si>
  <si>
    <r>
      <t xml:space="preserve">Total sum for samlet tilskudd per tilskuddsmottaker </t>
    </r>
    <r>
      <rPr>
        <b/>
        <sz val="12"/>
        <color rgb="FFFF0000"/>
        <rFont val="Calibri"/>
        <family val="2"/>
        <scheme val="minor"/>
      </rPr>
      <t xml:space="preserve"> </t>
    </r>
  </si>
  <si>
    <t>Innstilling fra samarbeidsforum for lokal kompetanseutvikling 
Desentalisert ordning 2024 - Finnmark</t>
  </si>
  <si>
    <t>Innstillingsmøte 5. mars 2024</t>
  </si>
  <si>
    <t>Fem eierrepresentanter fra offentlige skoler, en representant fra private skoler, en representer fra Utdanningsforbundet, en representanter fra UiT Norges arktiske universitet, en representant fra Samisk høyskole og en representant fra KS.
I innstillingsmøtet var det forfall fra representanten fra en offentlig (fylkeskommunen).</t>
  </si>
  <si>
    <t>Innstilling fra samarbeidsforum Dekomp Finnmark, 5. mars 2024</t>
  </si>
  <si>
    <t>RSK Øst-Finnmark; kommunene Berlevåg, Båtsfjord, Nesseby, Vardø, Tana, Sør-Varanger og Vadsø</t>
  </si>
  <si>
    <t>Høgskolen Innlandet v/SePU</t>
  </si>
  <si>
    <t>Vardø skole, Hesseng flerbrukssenter, Bugøynes oppvekstsenter avd skole, Sandnes og Bjørnevatn skole, Kirkenes ungdomsskole, Pasvik skole, Kirkenes barneskole, Båtsfjord/Nordskogen skole, Berlevåg skole, Deanu sámeskuvla, Tanabru skole, Boftsa oppvekstsenter avd. skole, Vadsø barneskole, Vadsø Ungdomsskole</t>
  </si>
  <si>
    <t>Komm. grunnskoler</t>
  </si>
  <si>
    <t>Antall private eiere</t>
  </si>
  <si>
    <t>Tana Montessori skole</t>
  </si>
  <si>
    <t xml:space="preserve">1. Motivasjon og tro på seg selv
2. Spørsmål og interakjson i klasserommet
3. Samarbeid mellom hjem og skole
4. Relasjonsbasert klasseledelse
</t>
  </si>
  <si>
    <t>2018-2025(vår)</t>
  </si>
  <si>
    <t>UiT- Norges arktiske universitet</t>
  </si>
  <si>
    <t>Aronnes skole, Alta ungdomsskole, Bossekop skole, Elvebakken skole, Gakori skole, Kaiskuru nærmiljøsenter, Komsa skole, Kvalfjord skole, Leirbotn oppvekstsenter, LOM kompetansesenter, Rafsbotn skole, Saga skole, Sandfallet ungdomsskole, Talvik oppvekstsenter, Tverrelvdalen skole, Øvre Alta skole</t>
  </si>
  <si>
    <t>Alta Kristne Grunnskole</t>
  </si>
  <si>
    <t>2024(høst) - 2027(vår)</t>
  </si>
  <si>
    <t>RSK Vest- Finnmark; Måsøy kommmune</t>
  </si>
  <si>
    <t>Havøysund skole, Gunnarnes skole</t>
  </si>
  <si>
    <t>2024(høst) - 2026(vår)</t>
  </si>
  <si>
    <t>RSK Vest-Finnmark; Hammerfest kommune</t>
  </si>
  <si>
    <t>Akkarfjord oppvekstsenter, Baksalen skole, Breilia skole, Fjordtun skole, Forsøl skole, Fuglenes skole, Reindalen skole, Kokelv oppvekstsenter, Kvalsund skole, Båthuset(Breilia skole)</t>
  </si>
  <si>
    <t xml:space="preserve">Utvikle en praksis for hvordan man på best mulig måte, og tidligst mulig, møter barn og unge som har det vanskelig på skolen. Ved å se på ledelse, ved hver enkelt skole og i kommuneadministrasjonen, vil vi søke å finne hvordan vi strukturelt kan rigge oss best mulig for dette arbeidet. Gjennom økende og helt nødvendig behov for å arbeide tverrfaglig og i nettverk, må vi også utvikle samarbeidskompetansen, samarbeidskulturen og samarbeidsledelsen blant ansatte ved skolene, i hjelpesystemet og i kommuneadministrasjonen. </t>
  </si>
  <si>
    <t>RSK Midt-Finnmark; Karasjok</t>
  </si>
  <si>
    <t>Sámi allaskuvla</t>
  </si>
  <si>
    <t>Styrke de ansattes relasjonskompetanse og skape en felles forståelse for god klasseledelse.</t>
  </si>
  <si>
    <t>RSK Midt-Finnmark; Porsanger og Gamvik</t>
  </si>
  <si>
    <t>Lakselv barneskole - Lakselv ungdomsskole - Billefjord sjøsamiske oppvekstsenter -Børselv oppvekstsenter, Mehamn barne- og ungdomsskole – Skjånes oppvekstsenter – Gamvik barne- og
ungdomsskole</t>
  </si>
  <si>
    <t>Begynneropplæring – Leseopplæring – Klasseledelse (kollektiv
kompetanseheving i begynneropplæring i 1. – 4. trinn parallelt med leseopplæring i 5.-
10. trinn over 3 semestre. I fortsettelsen er målet å arbeide med klasseledelse –
relasjonsledelse over 3 semestre)</t>
  </si>
  <si>
    <t>RSK Midt-Finnmark; Karasjok, Porsanger og Gamvik</t>
  </si>
  <si>
    <t>Sámi allaskuvla og UiT- Norges arktiske universitet</t>
  </si>
  <si>
    <t>Styret for de samisk  videregående skolene</t>
  </si>
  <si>
    <t>Klasseledelse og læringsledelse med utgangspunkt i språk og tenking innenfor
kulturell praksis</t>
  </si>
  <si>
    <t>Diff rammer - behov</t>
  </si>
  <si>
    <t>Antall kommuner</t>
  </si>
  <si>
    <t>Offentlige videregående skoler</t>
  </si>
  <si>
    <t xml:space="preserve"> </t>
  </si>
  <si>
    <t>Rammer</t>
  </si>
  <si>
    <t>Karasjok skole</t>
  </si>
  <si>
    <t xml:space="preserve">Inkludering, medvirkning, motivasjon og mestring;
 - inkludering i et sosisalt, faglig og kulturelt og fysksik perspektiv
- medvikning, elevstemmen- analysekompetanse, pedagogisk analyse som verktøy
- nærvær på skole , implementering av nye fraværsrutiner
- strukturer for et kvalitetsmessig godt lag rundt/til eleven
- samarbeid med foresatte
</t>
  </si>
  <si>
    <t xml:space="preserve">Sámi joatkkaskuvla ja boazodoalloskuvla / Samisk videregående skole og reindriftsskole (SVSRS) og 
Sámi joatkkaskuvla / Samisk videregående skole (SVS) </t>
  </si>
  <si>
    <r>
      <rPr>
        <sz val="11"/>
        <rFont val="Calibri"/>
        <family val="2"/>
        <scheme val="minor"/>
      </rPr>
      <t>Overordnet del av læreplanverket -</t>
    </r>
    <r>
      <rPr>
        <i/>
        <sz val="11"/>
        <rFont val="Calibri"/>
        <family val="2"/>
        <scheme val="minor"/>
      </rPr>
      <t xml:space="preserve"> </t>
    </r>
    <r>
      <rPr>
        <sz val="11"/>
        <rFont val="Calibri"/>
        <family val="2"/>
        <scheme val="minor"/>
      </rPr>
      <t xml:space="preserve">tilpasset opplæring og inkluderende fellesskap
</t>
    </r>
  </si>
  <si>
    <t>2024(høst) og 2025(vår)</t>
  </si>
  <si>
    <t>2023(høst)- 2025(høst/vinter)</t>
  </si>
  <si>
    <t>2024(høst) - 2025(høst)</t>
  </si>
  <si>
    <t>2024(høst) - 2026</t>
  </si>
  <si>
    <r>
      <rPr>
        <b/>
        <sz val="11"/>
        <color theme="1"/>
        <rFont val="Calibri"/>
        <family val="2"/>
        <scheme val="minor"/>
      </rPr>
      <t>Høyskolen på Innlandet</t>
    </r>
    <r>
      <rPr>
        <sz val="11"/>
        <color theme="1"/>
        <rFont val="Calibri"/>
        <family val="2"/>
        <scheme val="minor"/>
      </rPr>
      <t xml:space="preserve">
</t>
    </r>
    <r>
      <rPr>
        <sz val="9"/>
        <color theme="1"/>
        <rFont val="Calibri"/>
        <family val="2"/>
        <scheme val="minor"/>
      </rPr>
      <t xml:space="preserve">                   Partnerskap med RSK Øst-Finnmark</t>
    </r>
  </si>
  <si>
    <t xml:space="preserve">                    Partnerskap med RSK Vest-Finnmark; Hammerfest kommune</t>
  </si>
  <si>
    <r>
      <rPr>
        <b/>
        <sz val="11"/>
        <color theme="1"/>
        <rFont val="Calibri"/>
        <family val="2"/>
        <scheme val="minor"/>
      </rPr>
      <t>UiT Norges arktiske universitet</t>
    </r>
    <r>
      <rPr>
        <sz val="9"/>
        <color theme="1"/>
        <rFont val="Calibri"/>
        <family val="2"/>
        <scheme val="minor"/>
      </rPr>
      <t xml:space="preserve">
                    Partnerskap med RSK Vest-Finnmark; Alta kommune og Alta Kristne Skole</t>
    </r>
  </si>
  <si>
    <r>
      <rPr>
        <b/>
        <sz val="11"/>
        <color theme="1"/>
        <rFont val="Calibri"/>
        <family val="2"/>
        <scheme val="minor"/>
      </rPr>
      <t>Sámi allaskuvla/Samisk høgskole</t>
    </r>
    <r>
      <rPr>
        <sz val="9"/>
        <color theme="1"/>
        <rFont val="Calibri"/>
        <family val="2"/>
        <scheme val="minor"/>
      </rPr>
      <t xml:space="preserve">
                    Partnerskap med RSK Midt-Finnmark; Karasjok kommune</t>
    </r>
  </si>
  <si>
    <r>
      <t xml:space="preserve">RSK Vest-Finnmark; Hammerfest kommune
             </t>
    </r>
    <r>
      <rPr>
        <sz val="9"/>
        <color theme="1"/>
        <rFont val="Calibri"/>
        <family val="2"/>
        <scheme val="minor"/>
      </rPr>
      <t>Partnerskap med UiT Norges arktiske universitet</t>
    </r>
  </si>
  <si>
    <r>
      <t xml:space="preserve">RSK Midt-Finnmark; Karajok kommune
             </t>
    </r>
    <r>
      <rPr>
        <sz val="9"/>
        <color theme="1"/>
        <rFont val="Calibri"/>
        <family val="2"/>
        <scheme val="minor"/>
      </rPr>
      <t>Sámi allaskuvla/Samisk høgskole</t>
    </r>
  </si>
  <si>
    <r>
      <t xml:space="preserve">RSK Midt-Finnmark; Gamvik og Porsanger kommuner
             </t>
    </r>
    <r>
      <rPr>
        <sz val="9"/>
        <color theme="1"/>
        <rFont val="Calibri"/>
        <family val="2"/>
        <scheme val="minor"/>
      </rPr>
      <t>Partnerskap med UiT Norges arktiske universitet</t>
    </r>
  </si>
  <si>
    <r>
      <rPr>
        <b/>
        <sz val="11"/>
        <color theme="1"/>
        <rFont val="Calibri"/>
        <family val="2"/>
        <scheme val="minor"/>
      </rPr>
      <t xml:space="preserve">Statlige samiske videregående skoler </t>
    </r>
    <r>
      <rPr>
        <sz val="11"/>
        <color theme="1"/>
        <rFont val="Calibri"/>
        <family val="2"/>
        <scheme val="minor"/>
      </rPr>
      <t xml:space="preserve">
            Uit Norges arktiske universitet og  </t>
    </r>
    <r>
      <rPr>
        <sz val="9"/>
        <color theme="1"/>
        <rFont val="Calibri"/>
        <family val="2"/>
        <scheme val="minor"/>
      </rPr>
      <t>Sámi allaskuvla/Samisk høgskole</t>
    </r>
  </si>
  <si>
    <t xml:space="preserve">                   Partnerskap med RSK Midt-Finnmark; Gamvik og Porsanger kommuner</t>
  </si>
  <si>
    <t xml:space="preserve">                   Partnerskap med Statlige samiske videregående skoler    </t>
  </si>
  <si>
    <t xml:space="preserve"> UiT- Norges arktiske universitet</t>
  </si>
  <si>
    <t>Sámi allaskuvla/Samisk høgskole</t>
  </si>
  <si>
    <t xml:space="preserve">                   Partnerskap med Statlige samiske videregående skoler</t>
  </si>
  <si>
    <r>
      <rPr>
        <b/>
        <sz val="11"/>
        <color theme="1"/>
        <rFont val="Calibri"/>
        <family val="2"/>
        <scheme val="minor"/>
      </rPr>
      <t xml:space="preserve"> RSK Vest-Finnmark; Alta kommune og Alta Kristne Grunnskole</t>
    </r>
    <r>
      <rPr>
        <sz val="11"/>
        <color theme="1"/>
        <rFont val="Calibri"/>
        <family val="2"/>
        <scheme val="minor"/>
      </rPr>
      <t xml:space="preserve">
</t>
    </r>
    <r>
      <rPr>
        <sz val="9"/>
        <color theme="1"/>
        <rFont val="Calibri"/>
        <family val="2"/>
        <scheme val="minor"/>
      </rPr>
      <t xml:space="preserve">                 Partnerskap med UiT Norges arktiske universitet</t>
    </r>
  </si>
  <si>
    <t>RSK Vest-Finnmark; Alta kommune og Styret ved Alta Kristne grunnskole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</si>
</sst>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kr&quot;\ * #,##0.00_-;\-&quot;kr&quot;\ * #,##0.00_-;_-&quot;kr&quot;\ * &quot;-&quot;??_-;_-@_-"/>
  </numFmts>
  <fonts count="16"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9"/>
      <color theme="1"/>
      <name val="Calibri"/>
      <family val="2"/>
      <scheme val="minor"/>
    </font>
    <font>
      <sz val="9"/>
      <color indexed="81"/>
      <name val="Tahoma"/>
      <family val="2"/>
    </font>
    <font>
      <sz val="11"/>
      <color rgb="FFFF0000"/>
      <name val="Calibri"/>
      <family val="2"/>
      <scheme val="minor"/>
    </font>
    <font>
      <b/>
      <sz val="11"/>
      <name val="Calibri"/>
      <family val="2"/>
      <scheme val="minor"/>
    </font>
    <font>
      <b/>
      <sz val="14"/>
      <name val="Calibri"/>
      <family val="2"/>
      <scheme val="minor"/>
    </font>
    <font>
      <sz val="11"/>
      <name val="Calibri"/>
      <family val="2"/>
      <scheme val="minor"/>
    </font>
    <font>
      <sz val="11"/>
      <color rgb="FF000000"/>
      <name val="Calibri"/>
      <family val="2"/>
      <scheme val="minor"/>
    </font>
    <font>
      <b/>
      <sz val="12"/>
      <color rgb="FFFF0000"/>
      <name val="Calibri"/>
      <family val="2"/>
      <scheme val="minor"/>
    </font>
    <font>
      <i/>
      <sz val="11"/>
      <name val="Calibri"/>
      <family val="2"/>
      <scheme val="minor"/>
    </font>
    <font>
      <sz val="11"/>
      <color rgb="FF444444"/>
      <name val="Calibri"/>
      <family val="2"/>
      <scheme val="minor"/>
    </font>
    <font>
      <sz val="12"/>
      <color rgb="FF4472C4"/>
      <name val="Open Sans"/>
      <family val="2"/>
    </font>
    <font>
      <b/>
      <sz val="14"/>
      <color rgb="FFFF0000"/>
      <name val="Calibri"/>
      <family val="2"/>
      <scheme val="minor"/>
    </font>
  </fonts>
  <fills count="13">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9" tint="0.39997558519241921"/>
        <bgColor indexed="64"/>
      </patternFill>
    </fill>
    <fill>
      <patternFill patternType="solid">
        <fgColor rgb="FFFFFFFF"/>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2"/>
        <bgColor indexed="64"/>
      </patternFill>
    </fill>
    <fill>
      <patternFill patternType="solid">
        <fgColor theme="4" tint="0.79998168889431442"/>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diagonal/>
    </border>
    <border>
      <left/>
      <right/>
      <top style="medium">
        <color indexed="64"/>
      </top>
      <bottom/>
      <diagonal/>
    </border>
    <border>
      <left style="thin">
        <color rgb="FF000000"/>
      </left>
      <right style="thin">
        <color rgb="FF000000"/>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style="medium">
        <color rgb="FF000000"/>
      </top>
      <bottom/>
      <diagonal/>
    </border>
    <border>
      <left/>
      <right/>
      <top style="medium">
        <color rgb="FF000000"/>
      </top>
      <bottom/>
      <diagonal/>
    </border>
    <border>
      <left style="thin">
        <color indexed="64"/>
      </left>
      <right style="thin">
        <color indexed="64"/>
      </right>
      <top style="medium">
        <color rgb="FF000000"/>
      </top>
      <bottom style="medium">
        <color rgb="FF000000"/>
      </bottom>
      <diagonal/>
    </border>
    <border>
      <left style="thin">
        <color indexed="64"/>
      </left>
      <right style="thin">
        <color indexed="64"/>
      </right>
      <top style="medium">
        <color rgb="FF000000"/>
      </top>
      <bottom/>
      <diagonal/>
    </border>
    <border>
      <left style="thin">
        <color indexed="64"/>
      </left>
      <right/>
      <top style="medium">
        <color rgb="FF000000"/>
      </top>
      <bottom/>
      <diagonal/>
    </border>
    <border>
      <left style="thin">
        <color indexed="64"/>
      </left>
      <right/>
      <top style="medium">
        <color rgb="FF000000"/>
      </top>
      <bottom style="medium">
        <color rgb="FF000000"/>
      </bottom>
      <diagonal/>
    </border>
    <border>
      <left style="medium">
        <color indexed="64"/>
      </left>
      <right style="thin">
        <color indexed="64"/>
      </right>
      <top style="medium">
        <color rgb="FF000000"/>
      </top>
      <bottom style="medium">
        <color rgb="FF000000"/>
      </bottom>
      <diagonal/>
    </border>
    <border>
      <left style="thin">
        <color rgb="FF000000"/>
      </left>
      <right style="medium">
        <color indexed="64"/>
      </right>
      <top style="medium">
        <color rgb="FF000000"/>
      </top>
      <bottom style="medium">
        <color rgb="FF000000"/>
      </bottom>
      <diagonal/>
    </border>
    <border>
      <left style="thin">
        <color rgb="FF000000"/>
      </left>
      <right/>
      <top style="medium">
        <color rgb="FF000000"/>
      </top>
      <bottom style="medium">
        <color rgb="FF000000"/>
      </bottom>
      <diagonal/>
    </border>
    <border>
      <left/>
      <right style="thin">
        <color indexed="64"/>
      </right>
      <top/>
      <bottom/>
      <diagonal/>
    </border>
    <border>
      <left style="medium">
        <color rgb="FF000000"/>
      </left>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bottom/>
      <diagonal/>
    </border>
    <border>
      <left style="thin">
        <color rgb="FF000000"/>
      </left>
      <right/>
      <top/>
      <bottom/>
      <diagonal/>
    </border>
    <border>
      <left style="thin">
        <color rgb="FF000000"/>
      </left>
      <right style="medium">
        <color indexed="64"/>
      </right>
      <top/>
      <bottom/>
      <diagonal/>
    </border>
    <border>
      <left style="medium">
        <color indexed="64"/>
      </left>
      <right style="thin">
        <color indexed="64"/>
      </right>
      <top/>
      <bottom/>
      <diagonal/>
    </border>
    <border>
      <left style="medium">
        <color rgb="FF000000"/>
      </left>
      <right/>
      <top style="medium">
        <color rgb="FF000000"/>
      </top>
      <bottom/>
      <diagonal/>
    </border>
    <border>
      <left style="medium">
        <color indexed="64"/>
      </left>
      <right style="thin">
        <color indexed="64"/>
      </right>
      <top style="medium">
        <color rgb="FF000000"/>
      </top>
      <bottom/>
      <diagonal/>
    </border>
    <border>
      <left style="medium">
        <color indexed="64"/>
      </left>
      <right style="medium">
        <color indexed="64"/>
      </right>
      <top style="medium">
        <color rgb="FF000000"/>
      </top>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rgb="FF000000"/>
      </left>
      <right/>
      <top/>
      <bottom style="medium">
        <color rgb="FF000000"/>
      </bottom>
      <diagonal/>
    </border>
    <border>
      <left style="thin">
        <color rgb="FF000000"/>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rgb="FF000000"/>
      </top>
      <bottom style="medium">
        <color rgb="FF000000"/>
      </bottom>
      <diagonal/>
    </border>
    <border>
      <left style="thin">
        <color indexed="64"/>
      </left>
      <right style="medium">
        <color indexed="64"/>
      </right>
      <top/>
      <bottom style="medium">
        <color indexed="64"/>
      </bottom>
      <diagonal/>
    </border>
    <border>
      <left style="medium">
        <color rgb="FF000000"/>
      </left>
      <right/>
      <top style="medium">
        <color indexed="64"/>
      </top>
      <bottom style="medium">
        <color indexed="64"/>
      </bottom>
      <diagonal/>
    </border>
    <border>
      <left style="thin">
        <color indexed="64"/>
      </left>
      <right style="thin">
        <color indexed="64"/>
      </right>
      <top style="medium">
        <color indexed="64"/>
      </top>
      <bottom style="medium">
        <color rgb="FF000000"/>
      </bottom>
      <diagonal/>
    </border>
    <border>
      <left style="medium">
        <color indexed="64"/>
      </left>
      <right style="medium">
        <color indexed="64"/>
      </right>
      <top style="medium">
        <color indexed="64"/>
      </top>
      <bottom/>
      <diagonal/>
    </border>
    <border>
      <left style="medium">
        <color indexed="64"/>
      </left>
      <right/>
      <top style="medium">
        <color rgb="FF000000"/>
      </top>
      <bottom/>
      <diagonal/>
    </border>
    <border>
      <left style="thin">
        <color indexed="64"/>
      </left>
      <right style="medium">
        <color indexed="64"/>
      </right>
      <top style="medium">
        <color indexed="64"/>
      </top>
      <bottom style="medium">
        <color rgb="FF000000"/>
      </bottom>
      <diagonal/>
    </border>
    <border>
      <left style="thin">
        <color indexed="64"/>
      </left>
      <right style="thin">
        <color indexed="64"/>
      </right>
      <top style="medium">
        <color rgb="FF000000"/>
      </top>
      <bottom style="thin">
        <color rgb="FF000000"/>
      </bottom>
      <diagonal/>
    </border>
    <border>
      <left/>
      <right style="medium">
        <color indexed="64"/>
      </right>
      <top style="medium">
        <color indexed="64"/>
      </top>
      <bottom style="thin">
        <color rgb="FF000000"/>
      </bottom>
      <diagonal/>
    </border>
    <border>
      <left style="medium">
        <color indexed="64"/>
      </left>
      <right style="thin">
        <color indexed="64"/>
      </right>
      <top style="medium">
        <color rgb="FF000000"/>
      </top>
      <bottom style="thin">
        <color rgb="FF000000"/>
      </bottom>
      <diagonal/>
    </border>
    <border>
      <left style="thin">
        <color indexed="64"/>
      </left>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medium">
        <color indexed="64"/>
      </right>
      <top style="medium">
        <color rgb="FF000000"/>
      </top>
      <bottom style="thin">
        <color rgb="FF000000"/>
      </bottom>
      <diagonal/>
    </border>
    <border>
      <left style="thin">
        <color indexed="64"/>
      </left>
      <right style="thin">
        <color rgb="FF000000"/>
      </right>
      <top style="medium">
        <color rgb="FF000000"/>
      </top>
      <bottom style="thin">
        <color indexed="64"/>
      </bottom>
      <diagonal/>
    </border>
    <border>
      <left/>
      <right style="medium">
        <color indexed="64"/>
      </right>
      <top/>
      <bottom style="medium">
        <color indexed="64"/>
      </bottom>
      <diagonal/>
    </border>
    <border>
      <left style="thin">
        <color indexed="64"/>
      </left>
      <right/>
      <top/>
      <bottom style="thin">
        <color rgb="FF000000"/>
      </bottom>
      <diagonal/>
    </border>
    <border>
      <left style="thin">
        <color indexed="64"/>
      </left>
      <right/>
      <top style="medium">
        <color rgb="FF000000"/>
      </top>
      <bottom style="thin">
        <color indexed="64"/>
      </bottom>
      <diagonal/>
    </border>
    <border>
      <left/>
      <right style="medium">
        <color rgb="FF000000"/>
      </right>
      <top style="medium">
        <color rgb="FF000000"/>
      </top>
      <bottom style="thin">
        <color indexed="64"/>
      </bottom>
      <diagonal/>
    </border>
    <border>
      <left style="thin">
        <color indexed="64"/>
      </left>
      <right style="thin">
        <color indexed="64"/>
      </right>
      <top/>
      <bottom style="thin">
        <color rgb="FF000000"/>
      </bottom>
      <diagonal/>
    </border>
    <border>
      <left style="thin">
        <color rgb="FF000000"/>
      </left>
      <right/>
      <top/>
      <bottom style="thin">
        <color rgb="FF000000"/>
      </bottom>
      <diagonal/>
    </border>
    <border>
      <left style="medium">
        <color indexed="64"/>
      </left>
      <right style="thin">
        <color indexed="64"/>
      </right>
      <top/>
      <bottom style="thin">
        <color rgb="FF000000"/>
      </bottom>
      <diagonal/>
    </border>
    <border>
      <left style="thin">
        <color rgb="FF000000"/>
      </left>
      <right style="medium">
        <color indexed="64"/>
      </right>
      <top/>
      <bottom style="thin">
        <color rgb="FF000000"/>
      </bottom>
      <diagonal/>
    </border>
    <border>
      <left/>
      <right style="medium">
        <color rgb="FF000000"/>
      </right>
      <top style="thin">
        <color indexed="64"/>
      </top>
      <bottom style="medium">
        <color rgb="FF000000"/>
      </bottom>
      <diagonal/>
    </border>
    <border>
      <left/>
      <right style="medium">
        <color rgb="FF000000"/>
      </right>
      <top/>
      <bottom/>
      <diagonal/>
    </border>
    <border>
      <left/>
      <right/>
      <top/>
      <bottom style="thin">
        <color rgb="FF000000"/>
      </bottom>
      <diagonal/>
    </border>
    <border>
      <left style="thin">
        <color indexed="64"/>
      </left>
      <right style="medium">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medium">
        <color indexed="64"/>
      </left>
      <right style="thin">
        <color indexed="64"/>
      </right>
      <top style="medium">
        <color rgb="FF000000"/>
      </top>
      <bottom style="thin">
        <color indexed="64"/>
      </bottom>
      <diagonal/>
    </border>
    <border>
      <left/>
      <right style="thin">
        <color indexed="64"/>
      </right>
      <top style="medium">
        <color indexed="64"/>
      </top>
      <bottom style="medium">
        <color indexed="64"/>
      </bottom>
      <diagonal/>
    </border>
    <border>
      <left/>
      <right/>
      <top style="thin">
        <color rgb="FF000000"/>
      </top>
      <bottom style="double">
        <color rgb="FF000000"/>
      </bottom>
      <diagonal/>
    </border>
    <border>
      <left style="medium">
        <color indexed="64"/>
      </left>
      <right style="thin">
        <color rgb="FF000000"/>
      </right>
      <top/>
      <bottom/>
      <diagonal/>
    </border>
    <border>
      <left style="medium">
        <color indexed="64"/>
      </left>
      <right style="medium">
        <color indexed="64"/>
      </right>
      <top style="medium">
        <color indexed="64"/>
      </top>
      <bottom style="thin">
        <color indexed="64"/>
      </bottom>
      <diagonal/>
    </border>
    <border>
      <left style="medium">
        <color rgb="FF000000"/>
      </left>
      <right/>
      <top style="medium">
        <color indexed="64"/>
      </top>
      <bottom style="medium">
        <color rgb="FF000000"/>
      </bottom>
      <diagonal/>
    </border>
  </borders>
  <cellStyleXfs count="1">
    <xf numFmtId="0" fontId="0" fillId="0" borderId="0"/>
  </cellStyleXfs>
  <cellXfs count="256">
    <xf numFmtId="0" fontId="0" fillId="0" borderId="0" xfId="0"/>
    <xf numFmtId="0" fontId="0" fillId="2" borderId="0" xfId="0" applyFill="1"/>
    <xf numFmtId="0" fontId="1" fillId="2" borderId="9" xfId="0" applyFont="1" applyFill="1" applyBorder="1" applyAlignment="1">
      <alignment vertical="center" wrapText="1"/>
    </xf>
    <xf numFmtId="0" fontId="6" fillId="3" borderId="10" xfId="0" applyFont="1" applyFill="1" applyBorder="1" applyAlignment="1">
      <alignment vertical="center" wrapText="1"/>
    </xf>
    <xf numFmtId="0" fontId="1" fillId="4" borderId="2" xfId="0" applyFont="1" applyFill="1" applyBorder="1" applyAlignment="1">
      <alignment vertical="center" wrapText="1"/>
    </xf>
    <xf numFmtId="0" fontId="1" fillId="5" borderId="0" xfId="0" applyFont="1" applyFill="1"/>
    <xf numFmtId="0" fontId="0" fillId="5" borderId="0" xfId="0" applyFill="1"/>
    <xf numFmtId="0" fontId="0" fillId="5" borderId="0" xfId="0" applyFill="1" applyAlignment="1">
      <alignment wrapText="1"/>
    </xf>
    <xf numFmtId="0" fontId="0" fillId="5" borderId="0" xfId="0" applyFill="1" applyAlignment="1">
      <alignment horizontal="left" vertical="top" wrapText="1"/>
    </xf>
    <xf numFmtId="0" fontId="1" fillId="6" borderId="12" xfId="0" applyFont="1" applyFill="1" applyBorder="1" applyAlignment="1">
      <alignment horizontal="left" vertical="top" wrapText="1"/>
    </xf>
    <xf numFmtId="0" fontId="0" fillId="6" borderId="1" xfId="0" applyFill="1" applyBorder="1" applyAlignment="1">
      <alignment horizontal="left" vertical="top" wrapText="1"/>
    </xf>
    <xf numFmtId="0" fontId="0" fillId="6" borderId="14" xfId="0" applyFill="1" applyBorder="1" applyAlignment="1">
      <alignment horizontal="left" vertical="top" wrapText="1"/>
    </xf>
    <xf numFmtId="0" fontId="1" fillId="6" borderId="14" xfId="0" applyFont="1" applyFill="1" applyBorder="1" applyAlignment="1">
      <alignment horizontal="left" vertical="top" wrapText="1"/>
    </xf>
    <xf numFmtId="0" fontId="1" fillId="6" borderId="5" xfId="0" applyFont="1" applyFill="1" applyBorder="1" applyAlignment="1">
      <alignment horizontal="left" vertical="top" wrapText="1"/>
    </xf>
    <xf numFmtId="0" fontId="0" fillId="6" borderId="11" xfId="0" applyFill="1" applyBorder="1" applyAlignment="1">
      <alignment horizontal="left" vertical="top" wrapText="1"/>
    </xf>
    <xf numFmtId="0" fontId="2" fillId="5" borderId="0" xfId="0" applyFont="1" applyFill="1" applyAlignment="1">
      <alignment horizontal="left" vertical="top" wrapText="1"/>
    </xf>
    <xf numFmtId="0" fontId="1" fillId="0" borderId="0" xfId="0" applyFont="1" applyAlignment="1">
      <alignment wrapText="1"/>
    </xf>
    <xf numFmtId="0" fontId="0" fillId="0" borderId="0" xfId="0" applyAlignment="1">
      <alignment wrapText="1"/>
    </xf>
    <xf numFmtId="0" fontId="2" fillId="2" borderId="0" xfId="0" applyFont="1" applyFill="1" applyAlignment="1">
      <alignment vertical="center" wrapText="1"/>
    </xf>
    <xf numFmtId="0" fontId="1" fillId="2" borderId="0" xfId="0" applyFont="1" applyFill="1"/>
    <xf numFmtId="44" fontId="0" fillId="3" borderId="3" xfId="0" applyNumberFormat="1" applyFill="1" applyBorder="1"/>
    <xf numFmtId="0" fontId="0" fillId="3" borderId="23" xfId="0" applyFill="1" applyBorder="1" applyAlignment="1">
      <alignment wrapText="1"/>
    </xf>
    <xf numFmtId="0" fontId="0" fillId="3" borderId="15" xfId="0" applyFill="1" applyBorder="1"/>
    <xf numFmtId="0" fontId="4" fillId="3" borderId="2" xfId="0" applyFont="1" applyFill="1" applyBorder="1" applyAlignment="1">
      <alignment wrapText="1"/>
    </xf>
    <xf numFmtId="0" fontId="4" fillId="3" borderId="4" xfId="0" applyFont="1" applyFill="1" applyBorder="1"/>
    <xf numFmtId="44" fontId="0" fillId="3" borderId="16" xfId="0" applyNumberFormat="1" applyFill="1" applyBorder="1"/>
    <xf numFmtId="0" fontId="0" fillId="3" borderId="2" xfId="0" applyFill="1" applyBorder="1" applyAlignment="1">
      <alignment wrapText="1"/>
    </xf>
    <xf numFmtId="3" fontId="0" fillId="3" borderId="15" xfId="0" applyNumberFormat="1" applyFill="1" applyBorder="1"/>
    <xf numFmtId="0" fontId="7" fillId="3" borderId="10" xfId="0" applyFont="1" applyFill="1" applyBorder="1" applyAlignment="1">
      <alignment horizontal="center" vertical="center" wrapText="1"/>
    </xf>
    <xf numFmtId="0" fontId="1" fillId="2" borderId="0" xfId="0" applyFont="1" applyFill="1" applyAlignment="1">
      <alignment vertical="center" wrapText="1"/>
    </xf>
    <xf numFmtId="0" fontId="2" fillId="0" borderId="13" xfId="0" applyFont="1" applyBorder="1" applyAlignment="1">
      <alignment wrapText="1"/>
    </xf>
    <xf numFmtId="0" fontId="1" fillId="0" borderId="0" xfId="0" applyFont="1" applyAlignment="1">
      <alignment textRotation="75" wrapText="1"/>
    </xf>
    <xf numFmtId="3" fontId="9" fillId="0" borderId="11" xfId="0" applyNumberFormat="1" applyFont="1" applyBorder="1" applyAlignment="1">
      <alignment wrapText="1"/>
    </xf>
    <xf numFmtId="3" fontId="9" fillId="0" borderId="40" xfId="0" applyNumberFormat="1" applyFont="1" applyBorder="1" applyAlignment="1">
      <alignment wrapText="1"/>
    </xf>
    <xf numFmtId="3" fontId="9" fillId="0" borderId="41" xfId="0" applyNumberFormat="1" applyFont="1" applyBorder="1" applyAlignment="1">
      <alignment wrapText="1"/>
    </xf>
    <xf numFmtId="3" fontId="9" fillId="0" borderId="43" xfId="0" applyNumberFormat="1" applyFont="1" applyBorder="1" applyAlignment="1">
      <alignment wrapText="1"/>
    </xf>
    <xf numFmtId="3" fontId="9" fillId="0" borderId="42" xfId="0" applyNumberFormat="1" applyFont="1" applyBorder="1" applyAlignment="1">
      <alignment wrapText="1"/>
    </xf>
    <xf numFmtId="3" fontId="9" fillId="0" borderId="29" xfId="0" applyNumberFormat="1" applyFont="1" applyBorder="1" applyAlignment="1">
      <alignment wrapText="1"/>
    </xf>
    <xf numFmtId="3" fontId="9" fillId="0" borderId="30" xfId="0" applyNumberFormat="1" applyFont="1" applyBorder="1" applyAlignment="1">
      <alignment wrapText="1"/>
    </xf>
    <xf numFmtId="3" fontId="9" fillId="0" borderId="45" xfId="0" applyNumberFormat="1" applyFont="1" applyBorder="1" applyAlignment="1">
      <alignment wrapText="1"/>
    </xf>
    <xf numFmtId="3" fontId="9" fillId="0" borderId="28" xfId="0" applyNumberFormat="1" applyFont="1" applyBorder="1" applyAlignment="1">
      <alignment wrapText="1"/>
    </xf>
    <xf numFmtId="3" fontId="9" fillId="0" borderId="31" xfId="0" applyNumberFormat="1" applyFont="1" applyBorder="1" applyAlignment="1">
      <alignment wrapText="1"/>
    </xf>
    <xf numFmtId="3" fontId="9" fillId="0" borderId="34" xfId="0" applyNumberFormat="1" applyFont="1" applyBorder="1" applyAlignment="1">
      <alignment wrapText="1"/>
    </xf>
    <xf numFmtId="3" fontId="9" fillId="0" borderId="32" xfId="0" applyNumberFormat="1" applyFont="1" applyBorder="1" applyAlignment="1">
      <alignment wrapText="1"/>
    </xf>
    <xf numFmtId="3" fontId="9" fillId="0" borderId="33" xfId="0" applyNumberFormat="1" applyFont="1" applyBorder="1" applyAlignment="1">
      <alignment wrapText="1"/>
    </xf>
    <xf numFmtId="0" fontId="9" fillId="0" borderId="47" xfId="0" applyFont="1" applyBorder="1" applyAlignment="1">
      <alignment wrapText="1"/>
    </xf>
    <xf numFmtId="3" fontId="9" fillId="0" borderId="47" xfId="0" applyNumberFormat="1" applyFont="1" applyBorder="1" applyAlignment="1">
      <alignment wrapText="1"/>
    </xf>
    <xf numFmtId="3" fontId="9" fillId="0" borderId="50" xfId="0" applyNumberFormat="1" applyFont="1" applyBorder="1" applyAlignment="1">
      <alignment wrapText="1"/>
    </xf>
    <xf numFmtId="0" fontId="9" fillId="0" borderId="11" xfId="0" applyFont="1" applyBorder="1" applyAlignment="1">
      <alignment horizontal="center" wrapText="1"/>
    </xf>
    <xf numFmtId="0" fontId="9" fillId="0" borderId="11" xfId="0" applyFont="1" applyBorder="1" applyAlignment="1">
      <alignment wrapText="1"/>
    </xf>
    <xf numFmtId="0" fontId="9" fillId="0" borderId="0" xfId="0" applyFont="1" applyAlignment="1">
      <alignment wrapText="1"/>
    </xf>
    <xf numFmtId="3" fontId="9" fillId="0" borderId="23" xfId="0" applyNumberFormat="1" applyFont="1" applyBorder="1" applyAlignment="1">
      <alignment wrapText="1"/>
    </xf>
    <xf numFmtId="3" fontId="9" fillId="0" borderId="17" xfId="0" applyNumberFormat="1" applyFont="1" applyBorder="1" applyAlignment="1">
      <alignment wrapText="1"/>
    </xf>
    <xf numFmtId="3" fontId="9" fillId="0" borderId="54" xfId="0" applyNumberFormat="1" applyFont="1" applyBorder="1" applyAlignment="1">
      <alignment wrapText="1"/>
    </xf>
    <xf numFmtId="0" fontId="1" fillId="0" borderId="0" xfId="0" applyFont="1" applyAlignment="1">
      <alignment horizontal="right"/>
    </xf>
    <xf numFmtId="3" fontId="9" fillId="3" borderId="11" xfId="0" applyNumberFormat="1" applyFont="1" applyFill="1" applyBorder="1" applyAlignment="1">
      <alignment wrapText="1"/>
    </xf>
    <xf numFmtId="3" fontId="9" fillId="3" borderId="40" xfId="0" applyNumberFormat="1" applyFont="1" applyFill="1" applyBorder="1" applyAlignment="1">
      <alignment wrapText="1"/>
    </xf>
    <xf numFmtId="3" fontId="9" fillId="3" borderId="43" xfId="0" applyNumberFormat="1" applyFont="1" applyFill="1" applyBorder="1" applyAlignment="1">
      <alignment wrapText="1"/>
    </xf>
    <xf numFmtId="3" fontId="9" fillId="3" borderId="42" xfId="0" applyNumberFormat="1" applyFont="1" applyFill="1" applyBorder="1" applyAlignment="1">
      <alignment wrapText="1"/>
    </xf>
    <xf numFmtId="0" fontId="4" fillId="3" borderId="4" xfId="0" applyFont="1" applyFill="1" applyBorder="1" applyAlignment="1">
      <alignment wrapText="1"/>
    </xf>
    <xf numFmtId="44" fontId="1" fillId="3" borderId="3" xfId="0" applyNumberFormat="1" applyFont="1" applyFill="1" applyBorder="1"/>
    <xf numFmtId="44" fontId="0" fillId="2" borderId="0" xfId="0" applyNumberFormat="1" applyFill="1"/>
    <xf numFmtId="0" fontId="7" fillId="8" borderId="36" xfId="0" applyFont="1" applyFill="1" applyBorder="1" applyAlignment="1">
      <alignment wrapText="1"/>
    </xf>
    <xf numFmtId="0" fontId="7" fillId="8" borderId="44" xfId="0" applyFont="1" applyFill="1" applyBorder="1" applyAlignment="1">
      <alignment wrapText="1"/>
    </xf>
    <xf numFmtId="0" fontId="7" fillId="8" borderId="53" xfId="0" applyFont="1" applyFill="1" applyBorder="1" applyAlignment="1">
      <alignment wrapText="1"/>
    </xf>
    <xf numFmtId="0" fontId="0" fillId="2" borderId="56" xfId="0" applyFill="1" applyBorder="1"/>
    <xf numFmtId="0" fontId="1" fillId="2" borderId="49" xfId="0" applyFont="1" applyFill="1" applyBorder="1" applyAlignment="1">
      <alignment vertical="center" wrapText="1"/>
    </xf>
    <xf numFmtId="0" fontId="1" fillId="2" borderId="4" xfId="0" applyFont="1" applyFill="1" applyBorder="1" applyAlignment="1">
      <alignment vertical="center" wrapText="1"/>
    </xf>
    <xf numFmtId="0" fontId="6" fillId="3" borderId="16" xfId="0" applyFont="1" applyFill="1" applyBorder="1" applyAlignment="1">
      <alignment vertical="center" wrapText="1"/>
    </xf>
    <xf numFmtId="0" fontId="7" fillId="3" borderId="3" xfId="0" applyFont="1" applyFill="1" applyBorder="1" applyAlignment="1">
      <alignment horizontal="center" vertical="center" wrapText="1"/>
    </xf>
    <xf numFmtId="0" fontId="3" fillId="2" borderId="0" xfId="0" applyFont="1" applyFill="1"/>
    <xf numFmtId="0" fontId="3" fillId="2" borderId="23" xfId="0" applyFont="1" applyFill="1" applyBorder="1"/>
    <xf numFmtId="0" fontId="3" fillId="2" borderId="15" xfId="0" applyFont="1" applyFill="1" applyBorder="1"/>
    <xf numFmtId="0" fontId="3" fillId="2" borderId="24" xfId="0" applyFont="1" applyFill="1" applyBorder="1"/>
    <xf numFmtId="0" fontId="9" fillId="0" borderId="50" xfId="0" applyFont="1" applyBorder="1" applyAlignment="1">
      <alignment horizontal="center" wrapText="1"/>
    </xf>
    <xf numFmtId="0" fontId="9" fillId="0" borderId="40" xfId="0" applyFont="1" applyBorder="1" applyAlignment="1">
      <alignment horizontal="center" wrapText="1"/>
    </xf>
    <xf numFmtId="0" fontId="9" fillId="0" borderId="60" xfId="0" applyFont="1" applyBorder="1" applyAlignment="1">
      <alignment horizontal="center" wrapText="1"/>
    </xf>
    <xf numFmtId="0" fontId="9" fillId="0" borderId="8" xfId="0" applyFont="1" applyBorder="1" applyAlignment="1">
      <alignment horizontal="center" wrapText="1"/>
    </xf>
    <xf numFmtId="0" fontId="2" fillId="0" borderId="0" xfId="0" applyFont="1"/>
    <xf numFmtId="0" fontId="2" fillId="0" borderId="13" xfId="0" applyFont="1" applyBorder="1"/>
    <xf numFmtId="0" fontId="1" fillId="9" borderId="37" xfId="0" applyFont="1" applyFill="1" applyBorder="1" applyAlignment="1">
      <alignment textRotation="75" wrapText="1"/>
    </xf>
    <xf numFmtId="0" fontId="1" fillId="9" borderId="18" xfId="0" applyFont="1" applyFill="1" applyBorder="1" applyAlignment="1">
      <alignment textRotation="75" wrapText="1"/>
    </xf>
    <xf numFmtId="0" fontId="1" fillId="9" borderId="26" xfId="0" applyFont="1" applyFill="1" applyBorder="1" applyAlignment="1">
      <alignment textRotation="75" wrapText="1"/>
    </xf>
    <xf numFmtId="0" fontId="1" fillId="9" borderId="38" xfId="0" applyFont="1" applyFill="1" applyBorder="1" applyAlignment="1">
      <alignment textRotation="75" wrapText="1"/>
    </xf>
    <xf numFmtId="0" fontId="1" fillId="9" borderId="57" xfId="0" applyFont="1" applyFill="1" applyBorder="1" applyAlignment="1">
      <alignment textRotation="75" wrapText="1"/>
    </xf>
    <xf numFmtId="0" fontId="1" fillId="9" borderId="57" xfId="0" applyFont="1" applyFill="1" applyBorder="1" applyAlignment="1">
      <alignment horizontal="center" textRotation="75" wrapText="1"/>
    </xf>
    <xf numFmtId="0" fontId="1" fillId="9" borderId="39" xfId="0" applyFont="1" applyFill="1" applyBorder="1" applyAlignment="1">
      <alignment textRotation="75" wrapText="1"/>
    </xf>
    <xf numFmtId="0" fontId="1" fillId="9" borderId="39" xfId="0" applyFont="1" applyFill="1" applyBorder="1" applyAlignment="1">
      <alignment horizontal="center" textRotation="75" wrapText="1"/>
    </xf>
    <xf numFmtId="0" fontId="1" fillId="9" borderId="23" xfId="0" applyFont="1" applyFill="1" applyBorder="1" applyAlignment="1">
      <alignment textRotation="75" wrapText="1"/>
    </xf>
    <xf numFmtId="0" fontId="1" fillId="9" borderId="15" xfId="0" applyFont="1" applyFill="1" applyBorder="1" applyAlignment="1">
      <alignment textRotation="75" wrapText="1"/>
    </xf>
    <xf numFmtId="0" fontId="1" fillId="9" borderId="22" xfId="0" applyFont="1" applyFill="1" applyBorder="1" applyAlignment="1">
      <alignment textRotation="75" wrapText="1"/>
    </xf>
    <xf numFmtId="0" fontId="1" fillId="9" borderId="62" xfId="0" applyFont="1" applyFill="1" applyBorder="1" applyAlignment="1">
      <alignment textRotation="75" wrapText="1"/>
    </xf>
    <xf numFmtId="0" fontId="1" fillId="9" borderId="19" xfId="0" applyFont="1" applyFill="1" applyBorder="1" applyAlignment="1">
      <alignment textRotation="75" wrapText="1"/>
    </xf>
    <xf numFmtId="0" fontId="9" fillId="0" borderId="23" xfId="0" applyFont="1" applyBorder="1" applyAlignment="1">
      <alignment wrapText="1"/>
    </xf>
    <xf numFmtId="0" fontId="9" fillId="0" borderId="15" xfId="0" applyFont="1" applyBorder="1" applyAlignment="1">
      <alignment wrapText="1"/>
    </xf>
    <xf numFmtId="0" fontId="9" fillId="0" borderId="15" xfId="0" applyFont="1" applyBorder="1" applyAlignment="1">
      <alignment horizontal="center" wrapText="1"/>
    </xf>
    <xf numFmtId="0" fontId="9" fillId="0" borderId="24" xfId="0" applyFont="1" applyBorder="1" applyAlignment="1">
      <alignment horizontal="center" wrapText="1"/>
    </xf>
    <xf numFmtId="0" fontId="10" fillId="0" borderId="27" xfId="0" applyFont="1" applyBorder="1" applyAlignment="1">
      <alignment wrapText="1"/>
    </xf>
    <xf numFmtId="0" fontId="10" fillId="0" borderId="46" xfId="0" applyFont="1" applyBorder="1" applyAlignment="1">
      <alignment wrapText="1"/>
    </xf>
    <xf numFmtId="3" fontId="9" fillId="0" borderId="65" xfId="0" applyNumberFormat="1" applyFont="1" applyBorder="1" applyAlignment="1">
      <alignment wrapText="1"/>
    </xf>
    <xf numFmtId="3" fontId="9" fillId="0" borderId="59" xfId="0" applyNumberFormat="1" applyFont="1" applyBorder="1" applyAlignment="1">
      <alignment wrapText="1"/>
    </xf>
    <xf numFmtId="3" fontId="6" fillId="0" borderId="59" xfId="0" applyNumberFormat="1" applyFont="1" applyBorder="1" applyAlignment="1">
      <alignment wrapText="1"/>
    </xf>
    <xf numFmtId="0" fontId="9" fillId="0" borderId="39" xfId="0" applyFont="1" applyBorder="1" applyAlignment="1">
      <alignment wrapText="1"/>
    </xf>
    <xf numFmtId="0" fontId="9" fillId="0" borderId="63" xfId="0" applyFont="1" applyBorder="1" applyAlignment="1">
      <alignment wrapText="1"/>
    </xf>
    <xf numFmtId="3" fontId="9" fillId="0" borderId="66" xfId="0" applyNumberFormat="1" applyFont="1" applyBorder="1" applyAlignment="1">
      <alignment wrapText="1"/>
    </xf>
    <xf numFmtId="3" fontId="9" fillId="0" borderId="69" xfId="0" applyNumberFormat="1" applyFont="1" applyBorder="1" applyAlignment="1">
      <alignment wrapText="1"/>
    </xf>
    <xf numFmtId="3" fontId="9" fillId="0" borderId="68" xfId="0" applyNumberFormat="1" applyFont="1" applyBorder="1" applyAlignment="1">
      <alignment wrapText="1"/>
    </xf>
    <xf numFmtId="3" fontId="9" fillId="0" borderId="72" xfId="0" applyNumberFormat="1" applyFont="1" applyBorder="1" applyAlignment="1">
      <alignment wrapText="1"/>
    </xf>
    <xf numFmtId="0" fontId="9" fillId="0" borderId="50" xfId="0" applyFont="1" applyBorder="1" applyAlignment="1">
      <alignment wrapText="1"/>
    </xf>
    <xf numFmtId="0" fontId="9" fillId="0" borderId="51" xfId="0" applyFont="1" applyBorder="1" applyAlignment="1">
      <alignment wrapText="1"/>
    </xf>
    <xf numFmtId="3" fontId="9" fillId="0" borderId="74" xfId="0" applyNumberFormat="1" applyFont="1" applyBorder="1" applyAlignment="1">
      <alignment wrapText="1"/>
    </xf>
    <xf numFmtId="0" fontId="9" fillId="0" borderId="43" xfId="0" applyFont="1" applyBorder="1" applyAlignment="1">
      <alignment wrapText="1"/>
    </xf>
    <xf numFmtId="0" fontId="9" fillId="0" borderId="52" xfId="0" applyFont="1" applyBorder="1" applyAlignment="1">
      <alignment wrapText="1"/>
    </xf>
    <xf numFmtId="3" fontId="9" fillId="0" borderId="15" xfId="0" applyNumberFormat="1" applyFont="1" applyBorder="1" applyAlignment="1">
      <alignment wrapText="1"/>
    </xf>
    <xf numFmtId="0" fontId="9" fillId="0" borderId="76" xfId="0" applyFont="1" applyBorder="1" applyAlignment="1">
      <alignment wrapText="1"/>
    </xf>
    <xf numFmtId="3" fontId="9" fillId="0" borderId="77" xfId="0" applyNumberFormat="1" applyFont="1" applyBorder="1" applyAlignment="1">
      <alignment wrapText="1"/>
    </xf>
    <xf numFmtId="3" fontId="9" fillId="0" borderId="78" xfId="0" applyNumberFormat="1" applyFont="1" applyBorder="1" applyAlignment="1">
      <alignment wrapText="1"/>
    </xf>
    <xf numFmtId="0" fontId="13" fillId="0" borderId="82" xfId="0" applyFont="1" applyBorder="1"/>
    <xf numFmtId="0" fontId="9" fillId="0" borderId="83" xfId="0" applyFont="1" applyBorder="1" applyAlignment="1">
      <alignment wrapText="1"/>
    </xf>
    <xf numFmtId="0" fontId="9" fillId="0" borderId="18" xfId="0" applyFont="1" applyBorder="1" applyAlignment="1">
      <alignment wrapText="1"/>
    </xf>
    <xf numFmtId="3" fontId="9" fillId="0" borderId="85" xfId="0" applyNumberFormat="1" applyFont="1" applyBorder="1" applyAlignment="1">
      <alignment wrapText="1"/>
    </xf>
    <xf numFmtId="3" fontId="9" fillId="0" borderId="75" xfId="0" applyNumberFormat="1" applyFont="1" applyBorder="1" applyAlignment="1">
      <alignment wrapText="1"/>
    </xf>
    <xf numFmtId="3" fontId="9" fillId="0" borderId="86" xfId="0" applyNumberFormat="1" applyFont="1" applyBorder="1" applyAlignment="1">
      <alignment wrapText="1"/>
    </xf>
    <xf numFmtId="3" fontId="6" fillId="0" borderId="84" xfId="0" applyNumberFormat="1" applyFont="1" applyBorder="1" applyAlignment="1">
      <alignment wrapText="1"/>
    </xf>
    <xf numFmtId="3" fontId="9" fillId="0" borderId="84" xfId="0" applyNumberFormat="1" applyFont="1" applyBorder="1" applyAlignment="1">
      <alignment wrapText="1"/>
    </xf>
    <xf numFmtId="0" fontId="9" fillId="0" borderId="55" xfId="0" applyFont="1" applyBorder="1" applyAlignment="1">
      <alignment wrapText="1"/>
    </xf>
    <xf numFmtId="3" fontId="6" fillId="0" borderId="8" xfId="0" applyNumberFormat="1" applyFont="1" applyBorder="1" applyAlignment="1">
      <alignment wrapText="1"/>
    </xf>
    <xf numFmtId="3" fontId="9" fillId="0" borderId="8" xfId="0" applyNumberFormat="1" applyFont="1" applyBorder="1" applyAlignment="1">
      <alignment wrapText="1"/>
    </xf>
    <xf numFmtId="0" fontId="9" fillId="0" borderId="46" xfId="0" applyFont="1" applyBorder="1" applyAlignment="1">
      <alignment wrapText="1"/>
    </xf>
    <xf numFmtId="3" fontId="6" fillId="0" borderId="24" xfId="0" applyNumberFormat="1" applyFont="1" applyBorder="1" applyAlignment="1">
      <alignment wrapText="1"/>
    </xf>
    <xf numFmtId="3" fontId="9" fillId="0" borderId="24" xfId="0" applyNumberFormat="1" applyFont="1" applyBorder="1" applyAlignment="1">
      <alignment wrapText="1"/>
    </xf>
    <xf numFmtId="0" fontId="9" fillId="0" borderId="21" xfId="0" applyFont="1" applyBorder="1" applyAlignment="1">
      <alignment wrapText="1"/>
    </xf>
    <xf numFmtId="0" fontId="0" fillId="0" borderId="0" xfId="0" applyAlignment="1">
      <alignment horizontal="center"/>
    </xf>
    <xf numFmtId="0" fontId="1" fillId="0" borderId="0" xfId="0" applyFont="1"/>
    <xf numFmtId="3" fontId="1" fillId="0" borderId="0" xfId="0" applyNumberFormat="1" applyFont="1"/>
    <xf numFmtId="0" fontId="14" fillId="0" borderId="0" xfId="0" applyFont="1"/>
    <xf numFmtId="0" fontId="1" fillId="9" borderId="40" xfId="0" applyFont="1" applyFill="1" applyBorder="1" applyAlignment="1">
      <alignment textRotation="75" wrapText="1"/>
    </xf>
    <xf numFmtId="0" fontId="2" fillId="0" borderId="48" xfId="0" applyFont="1" applyBorder="1" applyAlignment="1">
      <alignment wrapText="1"/>
    </xf>
    <xf numFmtId="3" fontId="9" fillId="12" borderId="43" xfId="0" applyNumberFormat="1" applyFont="1" applyFill="1" applyBorder="1" applyAlignment="1">
      <alignment wrapText="1"/>
    </xf>
    <xf numFmtId="3" fontId="9" fillId="12" borderId="40" xfId="0" applyNumberFormat="1" applyFont="1" applyFill="1" applyBorder="1" applyAlignment="1">
      <alignment wrapText="1"/>
    </xf>
    <xf numFmtId="3" fontId="9" fillId="12" borderId="65" xfId="0" applyNumberFormat="1" applyFont="1" applyFill="1" applyBorder="1" applyAlignment="1">
      <alignment wrapText="1"/>
    </xf>
    <xf numFmtId="3" fontId="9" fillId="12" borderId="68" xfId="0" applyNumberFormat="1" applyFont="1" applyFill="1" applyBorder="1" applyAlignment="1">
      <alignment wrapText="1"/>
    </xf>
    <xf numFmtId="3" fontId="9" fillId="12" borderId="66" xfId="0" applyNumberFormat="1" applyFont="1" applyFill="1" applyBorder="1" applyAlignment="1">
      <alignment wrapText="1"/>
    </xf>
    <xf numFmtId="3" fontId="9" fillId="12" borderId="69" xfId="0" applyNumberFormat="1" applyFont="1" applyFill="1" applyBorder="1" applyAlignment="1">
      <alignment wrapText="1"/>
    </xf>
    <xf numFmtId="3" fontId="9" fillId="12" borderId="11" xfId="0" applyNumberFormat="1" applyFont="1" applyFill="1" applyBorder="1" applyAlignment="1">
      <alignment wrapText="1"/>
    </xf>
    <xf numFmtId="3" fontId="9" fillId="12" borderId="74" xfId="0" applyNumberFormat="1" applyFont="1" applyFill="1" applyBorder="1" applyAlignment="1">
      <alignment wrapText="1"/>
    </xf>
    <xf numFmtId="3" fontId="9" fillId="12" borderId="32" xfId="0" applyNumberFormat="1" applyFont="1" applyFill="1" applyBorder="1" applyAlignment="1">
      <alignment wrapText="1"/>
    </xf>
    <xf numFmtId="3" fontId="9" fillId="12" borderId="28" xfId="0" applyNumberFormat="1" applyFont="1" applyFill="1" applyBorder="1" applyAlignment="1">
      <alignment wrapText="1"/>
    </xf>
    <xf numFmtId="3" fontId="9" fillId="12" borderId="31" xfId="0" applyNumberFormat="1" applyFont="1" applyFill="1" applyBorder="1" applyAlignment="1">
      <alignment wrapText="1"/>
    </xf>
    <xf numFmtId="3" fontId="9" fillId="12" borderId="79" xfId="0" applyNumberFormat="1" applyFont="1" applyFill="1" applyBorder="1" applyAlignment="1">
      <alignment wrapText="1"/>
    </xf>
    <xf numFmtId="3" fontId="9" fillId="12" borderId="77" xfId="0" applyNumberFormat="1" applyFont="1" applyFill="1" applyBorder="1" applyAlignment="1">
      <alignment wrapText="1"/>
    </xf>
    <xf numFmtId="3" fontId="9" fillId="12" borderId="86" xfId="0" applyNumberFormat="1" applyFont="1" applyFill="1" applyBorder="1" applyAlignment="1">
      <alignment wrapText="1"/>
    </xf>
    <xf numFmtId="3" fontId="9" fillId="12" borderId="85" xfId="0" applyNumberFormat="1" applyFont="1" applyFill="1" applyBorder="1" applyAlignment="1">
      <alignment wrapText="1"/>
    </xf>
    <xf numFmtId="3" fontId="9" fillId="12" borderId="75" xfId="0" applyNumberFormat="1" applyFont="1" applyFill="1" applyBorder="1" applyAlignment="1">
      <alignment wrapText="1"/>
    </xf>
    <xf numFmtId="0" fontId="9" fillId="0" borderId="37" xfId="0" applyFont="1" applyBorder="1" applyAlignment="1">
      <alignment wrapText="1"/>
    </xf>
    <xf numFmtId="0" fontId="9" fillId="0" borderId="39" xfId="0" applyFont="1" applyBorder="1" applyAlignment="1">
      <alignment horizontal="center" wrapText="1"/>
    </xf>
    <xf numFmtId="0" fontId="9" fillId="0" borderId="57" xfId="0" applyFont="1" applyBorder="1" applyAlignment="1">
      <alignment wrapText="1"/>
    </xf>
    <xf numFmtId="0" fontId="9" fillId="0" borderId="58" xfId="0" applyFont="1" applyBorder="1" applyAlignment="1">
      <alignment horizontal="center" wrapText="1"/>
    </xf>
    <xf numFmtId="0" fontId="9" fillId="0" borderId="57" xfId="0" applyFont="1" applyBorder="1" applyAlignment="1">
      <alignment horizontal="center" wrapText="1"/>
    </xf>
    <xf numFmtId="0" fontId="12" fillId="0" borderId="0" xfId="0" applyFont="1" applyAlignment="1">
      <alignment wrapText="1"/>
    </xf>
    <xf numFmtId="0" fontId="9" fillId="0" borderId="67" xfId="0" applyFont="1" applyBorder="1" applyAlignment="1">
      <alignment wrapText="1"/>
    </xf>
    <xf numFmtId="3" fontId="9" fillId="0" borderId="70" xfId="0" applyNumberFormat="1" applyFont="1" applyBorder="1" applyAlignment="1">
      <alignment wrapText="1"/>
    </xf>
    <xf numFmtId="3" fontId="9" fillId="12" borderId="42" xfId="0" applyNumberFormat="1" applyFont="1" applyFill="1" applyBorder="1" applyAlignment="1">
      <alignment wrapText="1"/>
    </xf>
    <xf numFmtId="3" fontId="9" fillId="12" borderId="71" xfId="0" applyNumberFormat="1" applyFont="1" applyFill="1" applyBorder="1" applyAlignment="1">
      <alignment wrapText="1"/>
    </xf>
    <xf numFmtId="3" fontId="9" fillId="3" borderId="74" xfId="0" applyNumberFormat="1" applyFont="1" applyFill="1" applyBorder="1" applyAlignment="1">
      <alignment wrapText="1"/>
    </xf>
    <xf numFmtId="3" fontId="9" fillId="3" borderId="79" xfId="0" applyNumberFormat="1" applyFont="1" applyFill="1" applyBorder="1" applyAlignment="1">
      <alignment wrapText="1"/>
    </xf>
    <xf numFmtId="3" fontId="9" fillId="3" borderId="77" xfId="0" applyNumberFormat="1" applyFont="1" applyFill="1" applyBorder="1" applyAlignment="1">
      <alignment wrapText="1"/>
    </xf>
    <xf numFmtId="3" fontId="9" fillId="0" borderId="71" xfId="0" applyNumberFormat="1" applyFont="1" applyBorder="1" applyAlignment="1">
      <alignment wrapText="1"/>
    </xf>
    <xf numFmtId="0" fontId="9" fillId="0" borderId="73" xfId="0" applyFont="1" applyBorder="1" applyAlignment="1">
      <alignment wrapText="1"/>
    </xf>
    <xf numFmtId="3" fontId="9" fillId="12" borderId="33" xfId="0" applyNumberFormat="1" applyFont="1" applyFill="1" applyBorder="1" applyAlignment="1">
      <alignment wrapText="1"/>
    </xf>
    <xf numFmtId="0" fontId="9" fillId="0" borderId="56" xfId="0" applyFont="1" applyBorder="1" applyAlignment="1">
      <alignment wrapText="1"/>
    </xf>
    <xf numFmtId="0" fontId="9" fillId="0" borderId="41" xfId="0" applyFont="1" applyBorder="1" applyAlignment="1">
      <alignment wrapText="1"/>
    </xf>
    <xf numFmtId="0" fontId="9" fillId="0" borderId="42" xfId="0" applyFont="1" applyBorder="1" applyAlignment="1">
      <alignment horizontal="center" wrapText="1"/>
    </xf>
    <xf numFmtId="0" fontId="9" fillId="0" borderId="13" xfId="0" applyFont="1" applyBorder="1" applyAlignment="1">
      <alignment horizontal="center" wrapText="1"/>
    </xf>
    <xf numFmtId="3" fontId="9" fillId="3" borderId="80" xfId="0" applyNumberFormat="1" applyFont="1" applyFill="1" applyBorder="1" applyAlignment="1">
      <alignment wrapText="1"/>
    </xf>
    <xf numFmtId="3" fontId="9" fillId="12" borderId="80" xfId="0" applyNumberFormat="1" applyFont="1" applyFill="1" applyBorder="1" applyAlignment="1">
      <alignment wrapText="1"/>
    </xf>
    <xf numFmtId="0" fontId="9" fillId="0" borderId="81" xfId="0" applyFont="1" applyBorder="1" applyAlignment="1">
      <alignment wrapText="1"/>
    </xf>
    <xf numFmtId="0" fontId="9" fillId="0" borderId="35" xfId="0" applyFont="1" applyBorder="1" applyAlignment="1">
      <alignment wrapText="1"/>
    </xf>
    <xf numFmtId="0" fontId="9" fillId="0" borderId="14" xfId="0" applyFont="1" applyBorder="1" applyAlignment="1">
      <alignment horizontal="center" wrapText="1"/>
    </xf>
    <xf numFmtId="0" fontId="9" fillId="0" borderId="89" xfId="0" applyFont="1" applyBorder="1" applyAlignment="1">
      <alignment wrapText="1"/>
    </xf>
    <xf numFmtId="3" fontId="9" fillId="12" borderId="84" xfId="0" applyNumberFormat="1" applyFont="1" applyFill="1" applyBorder="1" applyAlignment="1">
      <alignment wrapText="1"/>
    </xf>
    <xf numFmtId="3" fontId="9" fillId="12" borderId="8" xfId="0" applyNumberFormat="1" applyFont="1" applyFill="1" applyBorder="1" applyAlignment="1">
      <alignment wrapText="1"/>
    </xf>
    <xf numFmtId="0" fontId="7" fillId="8" borderId="64" xfId="0" applyFont="1" applyFill="1" applyBorder="1" applyAlignment="1">
      <alignment wrapText="1"/>
    </xf>
    <xf numFmtId="0" fontId="7" fillId="8" borderId="18" xfId="0" applyFont="1" applyFill="1" applyBorder="1" applyAlignment="1">
      <alignment wrapText="1"/>
    </xf>
    <xf numFmtId="0" fontId="7" fillId="8" borderId="55" xfId="0" applyFont="1" applyFill="1" applyBorder="1" applyAlignment="1">
      <alignment wrapText="1"/>
    </xf>
    <xf numFmtId="0" fontId="7" fillId="8" borderId="0" xfId="0" applyFont="1" applyFill="1" applyAlignment="1">
      <alignment wrapText="1"/>
    </xf>
    <xf numFmtId="0" fontId="7" fillId="8" borderId="56" xfId="0" applyFont="1" applyFill="1" applyBorder="1" applyAlignment="1">
      <alignment wrapText="1"/>
    </xf>
    <xf numFmtId="0" fontId="7" fillId="11" borderId="20" xfId="0" applyFont="1" applyFill="1" applyBorder="1" applyAlignment="1">
      <alignment wrapText="1"/>
    </xf>
    <xf numFmtId="0" fontId="9" fillId="11" borderId="17" xfId="0" applyFont="1" applyFill="1" applyBorder="1" applyAlignment="1">
      <alignment wrapText="1"/>
    </xf>
    <xf numFmtId="0" fontId="9" fillId="11" borderId="15" xfId="0" applyFont="1" applyFill="1" applyBorder="1" applyAlignment="1">
      <alignment horizontal="center" wrapText="1"/>
    </xf>
    <xf numFmtId="0" fontId="9" fillId="11" borderId="21" xfId="0" applyFont="1" applyFill="1" applyBorder="1" applyAlignment="1">
      <alignment horizontal="center" wrapText="1"/>
    </xf>
    <xf numFmtId="0" fontId="9" fillId="11" borderId="87" xfId="0" applyFont="1" applyFill="1" applyBorder="1" applyAlignment="1">
      <alignment wrapText="1"/>
    </xf>
    <xf numFmtId="0" fontId="6" fillId="11" borderId="20" xfId="0" applyFont="1" applyFill="1" applyBorder="1" applyAlignment="1">
      <alignment wrapText="1"/>
    </xf>
    <xf numFmtId="0" fontId="6" fillId="11" borderId="25" xfId="0" applyFont="1" applyFill="1" applyBorder="1" applyAlignment="1">
      <alignment wrapText="1"/>
    </xf>
    <xf numFmtId="3" fontId="9" fillId="11" borderId="21" xfId="0" applyNumberFormat="1" applyFont="1" applyFill="1" applyBorder="1" applyAlignment="1">
      <alignment wrapText="1"/>
    </xf>
    <xf numFmtId="3" fontId="9" fillId="11" borderId="17" xfId="0" applyNumberFormat="1" applyFont="1" applyFill="1" applyBorder="1" applyAlignment="1">
      <alignment wrapText="1"/>
    </xf>
    <xf numFmtId="3" fontId="9" fillId="11" borderId="15" xfId="0" applyNumberFormat="1" applyFont="1" applyFill="1" applyBorder="1" applyAlignment="1">
      <alignment wrapText="1"/>
    </xf>
    <xf numFmtId="3" fontId="9" fillId="11" borderId="24" xfId="0" applyNumberFormat="1" applyFont="1" applyFill="1" applyBorder="1" applyAlignment="1">
      <alignment wrapText="1"/>
    </xf>
    <xf numFmtId="3" fontId="9" fillId="11" borderId="50" xfId="0" applyNumberFormat="1" applyFont="1" applyFill="1" applyBorder="1" applyAlignment="1">
      <alignment wrapText="1"/>
    </xf>
    <xf numFmtId="0" fontId="0" fillId="11" borderId="0" xfId="0" applyFill="1"/>
    <xf numFmtId="3" fontId="15" fillId="0" borderId="0" xfId="0" applyNumberFormat="1" applyFont="1"/>
    <xf numFmtId="0" fontId="7" fillId="0" borderId="0" xfId="0" applyFont="1" applyAlignment="1">
      <alignment horizontal="right"/>
    </xf>
    <xf numFmtId="3" fontId="7" fillId="0" borderId="0" xfId="0" applyNumberFormat="1" applyFont="1"/>
    <xf numFmtId="3" fontId="7" fillId="0" borderId="88" xfId="0" applyNumberFormat="1" applyFont="1" applyBorder="1"/>
    <xf numFmtId="3" fontId="7" fillId="11" borderId="17" xfId="0" applyNumberFormat="1" applyFont="1" applyFill="1" applyBorder="1" applyAlignment="1">
      <alignment wrapText="1"/>
    </xf>
    <xf numFmtId="3" fontId="10" fillId="0" borderId="0" xfId="0" applyNumberFormat="1" applyFont="1" applyAlignment="1">
      <alignment wrapText="1"/>
    </xf>
    <xf numFmtId="3" fontId="10" fillId="12" borderId="0" xfId="0" applyNumberFormat="1" applyFont="1" applyFill="1" applyAlignment="1">
      <alignment wrapText="1"/>
    </xf>
    <xf numFmtId="0" fontId="7" fillId="8" borderId="20" xfId="0" applyFont="1" applyFill="1" applyBorder="1" applyAlignment="1">
      <alignment wrapText="1"/>
    </xf>
    <xf numFmtId="0" fontId="7" fillId="8" borderId="61" xfId="0" applyFont="1" applyFill="1" applyBorder="1" applyAlignment="1">
      <alignment wrapText="1"/>
    </xf>
    <xf numFmtId="0" fontId="9" fillId="0" borderId="25" xfId="0" applyFont="1" applyBorder="1" applyAlignment="1">
      <alignment wrapText="1"/>
    </xf>
    <xf numFmtId="3" fontId="9" fillId="12" borderId="23" xfId="0" applyNumberFormat="1" applyFont="1" applyFill="1" applyBorder="1" applyAlignment="1">
      <alignment wrapText="1"/>
    </xf>
    <xf numFmtId="3" fontId="9" fillId="12" borderId="15" xfId="0" applyNumberFormat="1" applyFont="1" applyFill="1" applyBorder="1" applyAlignment="1">
      <alignment wrapText="1"/>
    </xf>
    <xf numFmtId="3" fontId="9" fillId="12" borderId="17" xfId="0" applyNumberFormat="1" applyFont="1" applyFill="1" applyBorder="1" applyAlignment="1">
      <alignment wrapText="1"/>
    </xf>
    <xf numFmtId="3" fontId="9" fillId="12" borderId="24" xfId="0" applyNumberFormat="1" applyFont="1" applyFill="1" applyBorder="1" applyAlignment="1">
      <alignment wrapText="1"/>
    </xf>
    <xf numFmtId="44" fontId="7" fillId="3" borderId="16" xfId="0" applyNumberFormat="1" applyFont="1" applyFill="1" applyBorder="1"/>
    <xf numFmtId="0" fontId="1" fillId="3" borderId="23" xfId="0" applyFont="1" applyFill="1" applyBorder="1" applyAlignment="1">
      <alignment wrapText="1"/>
    </xf>
    <xf numFmtId="0" fontId="7" fillId="10" borderId="23" xfId="0" applyFont="1" applyFill="1" applyBorder="1"/>
    <xf numFmtId="0" fontId="7" fillId="10" borderId="15" xfId="0" applyFont="1" applyFill="1" applyBorder="1"/>
    <xf numFmtId="44" fontId="1" fillId="10" borderId="24" xfId="0" applyNumberFormat="1" applyFont="1" applyFill="1" applyBorder="1"/>
    <xf numFmtId="0" fontId="4" fillId="3" borderId="9" xfId="0" applyFont="1" applyFill="1" applyBorder="1" applyAlignment="1">
      <alignment wrapText="1"/>
    </xf>
    <xf numFmtId="44" fontId="1" fillId="3" borderId="10" xfId="0" applyNumberFormat="1" applyFont="1" applyFill="1" applyBorder="1"/>
    <xf numFmtId="3" fontId="9" fillId="0" borderId="0" xfId="0" applyNumberFormat="1" applyFont="1" applyAlignment="1">
      <alignment wrapText="1"/>
    </xf>
    <xf numFmtId="0" fontId="7" fillId="8" borderId="90" xfId="0" applyFont="1" applyFill="1" applyBorder="1" applyAlignment="1">
      <alignment wrapText="1"/>
    </xf>
    <xf numFmtId="0" fontId="7" fillId="8" borderId="51" xfId="0" applyFont="1" applyFill="1" applyBorder="1" applyAlignment="1">
      <alignment wrapText="1"/>
    </xf>
    <xf numFmtId="0" fontId="9" fillId="0" borderId="20" xfId="0" applyFont="1" applyBorder="1" applyAlignment="1">
      <alignment wrapText="1"/>
    </xf>
    <xf numFmtId="0" fontId="9" fillId="0" borderId="17" xfId="0" applyFont="1" applyBorder="1" applyAlignment="1">
      <alignment horizontal="center" wrapText="1"/>
    </xf>
    <xf numFmtId="0" fontId="9" fillId="0" borderId="87" xfId="0" applyFont="1" applyBorder="1" applyAlignment="1">
      <alignment horizontal="center" wrapText="1"/>
    </xf>
    <xf numFmtId="0" fontId="9" fillId="0" borderId="39" xfId="0" applyFont="1" applyBorder="1" applyAlignment="1">
      <alignment horizontal="left" wrapText="1"/>
    </xf>
    <xf numFmtId="0" fontId="9" fillId="0" borderId="11" xfId="0" applyFont="1" applyBorder="1" applyAlignment="1">
      <alignment horizontal="left" wrapText="1"/>
    </xf>
    <xf numFmtId="0" fontId="9" fillId="11" borderId="91" xfId="0" applyFont="1" applyFill="1" applyBorder="1" applyAlignment="1">
      <alignment wrapText="1"/>
    </xf>
    <xf numFmtId="0" fontId="9" fillId="11" borderId="20" xfId="0" applyFont="1" applyFill="1" applyBorder="1" applyAlignment="1">
      <alignment wrapText="1"/>
    </xf>
    <xf numFmtId="0" fontId="9" fillId="11" borderId="24" xfId="0" applyFont="1" applyFill="1" applyBorder="1" applyAlignment="1">
      <alignment horizontal="center" wrapText="1"/>
    </xf>
    <xf numFmtId="3" fontId="9" fillId="11" borderId="51" xfId="0" applyNumberFormat="1" applyFont="1" applyFill="1" applyBorder="1" applyAlignment="1">
      <alignment wrapText="1"/>
    </xf>
    <xf numFmtId="3" fontId="9" fillId="0" borderId="18" xfId="0" applyNumberFormat="1" applyFont="1" applyBorder="1" applyAlignment="1">
      <alignment wrapText="1"/>
    </xf>
    <xf numFmtId="3" fontId="9" fillId="0" borderId="55" xfId="0" applyNumberFormat="1" applyFont="1" applyBorder="1" applyAlignment="1">
      <alignment wrapText="1"/>
    </xf>
    <xf numFmtId="3" fontId="9" fillId="0" borderId="58" xfId="0" applyNumberFormat="1" applyFont="1" applyBorder="1" applyAlignment="1">
      <alignment wrapText="1"/>
    </xf>
    <xf numFmtId="3" fontId="9" fillId="0" borderId="60" xfId="0" applyNumberFormat="1" applyFont="1" applyBorder="1" applyAlignment="1">
      <alignment wrapText="1"/>
    </xf>
    <xf numFmtId="3" fontId="9" fillId="0" borderId="39" xfId="0" applyNumberFormat="1" applyFont="1" applyBorder="1" applyAlignment="1">
      <alignment wrapText="1"/>
    </xf>
    <xf numFmtId="3" fontId="7" fillId="11" borderId="55" xfId="0" applyNumberFormat="1" applyFont="1" applyFill="1" applyBorder="1" applyAlignment="1">
      <alignment wrapText="1"/>
    </xf>
    <xf numFmtId="3" fontId="9" fillId="12" borderId="57" xfId="0" applyNumberFormat="1" applyFont="1" applyFill="1" applyBorder="1" applyAlignment="1">
      <alignment wrapText="1"/>
    </xf>
    <xf numFmtId="3" fontId="9" fillId="12" borderId="50" xfId="0" applyNumberFormat="1" applyFont="1" applyFill="1" applyBorder="1" applyAlignment="1">
      <alignment wrapText="1"/>
    </xf>
    <xf numFmtId="3" fontId="7" fillId="11" borderId="47" xfId="0" applyNumberFormat="1" applyFont="1" applyFill="1" applyBorder="1" applyAlignment="1">
      <alignment wrapText="1"/>
    </xf>
    <xf numFmtId="3" fontId="0" fillId="0" borderId="0" xfId="0" applyNumberFormat="1"/>
    <xf numFmtId="3" fontId="9" fillId="12" borderId="25" xfId="0" applyNumberFormat="1" applyFont="1" applyFill="1" applyBorder="1" applyAlignment="1">
      <alignment wrapText="1"/>
    </xf>
    <xf numFmtId="3" fontId="9" fillId="0" borderId="37" xfId="0" applyNumberFormat="1" applyFont="1" applyBorder="1" applyAlignment="1">
      <alignment wrapText="1"/>
    </xf>
    <xf numFmtId="3" fontId="9" fillId="11" borderId="23" xfId="0" applyNumberFormat="1" applyFont="1" applyFill="1" applyBorder="1" applyAlignment="1">
      <alignment wrapText="1"/>
    </xf>
    <xf numFmtId="0" fontId="0" fillId="2" borderId="0" xfId="0" applyFill="1" applyAlignment="1">
      <alignment vertical="center" wrapText="1"/>
    </xf>
    <xf numFmtId="0" fontId="9" fillId="3" borderId="50" xfId="0" applyFont="1" applyFill="1" applyBorder="1" applyAlignment="1">
      <alignment vertical="center" wrapText="1"/>
    </xf>
    <xf numFmtId="0" fontId="0" fillId="0" borderId="22" xfId="0" applyBorder="1"/>
    <xf numFmtId="0" fontId="2" fillId="7" borderId="20" xfId="0" applyFont="1" applyFill="1" applyBorder="1" applyAlignment="1">
      <alignment horizontal="center"/>
    </xf>
    <xf numFmtId="0" fontId="2" fillId="7" borderId="21" xfId="0" applyFont="1" applyFill="1" applyBorder="1" applyAlignment="1">
      <alignment horizontal="center"/>
    </xf>
    <xf numFmtId="0" fontId="2" fillId="7" borderId="22" xfId="0" applyFont="1" applyFill="1" applyBorder="1" applyAlignment="1">
      <alignment horizontal="center"/>
    </xf>
    <xf numFmtId="44" fontId="1" fillId="8" borderId="24" xfId="0" applyNumberFormat="1" applyFont="1" applyFill="1" applyBorder="1"/>
    <xf numFmtId="3" fontId="0" fillId="8" borderId="7" xfId="0" applyNumberFormat="1" applyFill="1" applyBorder="1"/>
    <xf numFmtId="3" fontId="0" fillId="8" borderId="1" xfId="0" applyNumberFormat="1" applyFill="1" applyBorder="1"/>
    <xf numFmtId="3" fontId="0" fillId="8" borderId="6" xfId="0" applyNumberForma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25"/>
  <sheetViews>
    <sheetView tabSelected="1" zoomScale="106" zoomScaleNormal="106" workbookViewId="0">
      <selection activeCell="D22" sqref="D22"/>
    </sheetView>
  </sheetViews>
  <sheetFormatPr baseColWidth="10" defaultColWidth="11.42578125" defaultRowHeight="15" x14ac:dyDescent="0.25"/>
  <cols>
    <col min="1" max="1" width="11.42578125" style="1"/>
    <col min="2" max="2" width="64.5703125" style="1" customWidth="1"/>
    <col min="3" max="3" width="19.7109375" style="1" customWidth="1"/>
    <col min="4" max="4" width="32.42578125" style="1" customWidth="1"/>
    <col min="5" max="5" width="20.5703125" style="1" customWidth="1"/>
    <col min="6" max="6" width="30.42578125" style="1" customWidth="1"/>
    <col min="7" max="7" width="22" style="1" bestFit="1" customWidth="1"/>
    <col min="8" max="8" width="29.5703125" style="1" bestFit="1" customWidth="1"/>
    <col min="9" max="9" width="32" style="1" customWidth="1"/>
    <col min="10" max="16384" width="11.42578125" style="1"/>
  </cols>
  <sheetData>
    <row r="1" spans="2:4" ht="62.25" customHeight="1" x14ac:dyDescent="0.25">
      <c r="B1" s="18" t="s">
        <v>47</v>
      </c>
      <c r="C1" s="18"/>
    </row>
    <row r="2" spans="2:4" ht="21" customHeight="1" thickBot="1" x14ac:dyDescent="0.3">
      <c r="B2" s="29" t="s">
        <v>48</v>
      </c>
      <c r="C2" s="18"/>
    </row>
    <row r="3" spans="2:4" ht="28.5" customHeight="1" x14ac:dyDescent="0.25">
      <c r="B3" s="4" t="s">
        <v>0</v>
      </c>
      <c r="C3" s="69" t="s">
        <v>32</v>
      </c>
    </row>
    <row r="4" spans="2:4" ht="28.5" customHeight="1" x14ac:dyDescent="0.25">
      <c r="B4" s="2" t="s">
        <v>1</v>
      </c>
      <c r="C4" s="3"/>
    </row>
    <row r="5" spans="2:4" ht="28.5" customHeight="1" x14ac:dyDescent="0.25">
      <c r="B5" s="2" t="s">
        <v>2</v>
      </c>
      <c r="C5" s="3"/>
    </row>
    <row r="6" spans="2:4" ht="28.5" customHeight="1" x14ac:dyDescent="0.25">
      <c r="B6" s="2" t="s">
        <v>3</v>
      </c>
      <c r="C6" s="28" t="s">
        <v>30</v>
      </c>
    </row>
    <row r="7" spans="2:4" ht="28.5" customHeight="1" thickBot="1" x14ac:dyDescent="0.3">
      <c r="B7" s="67" t="s">
        <v>4</v>
      </c>
      <c r="C7" s="68"/>
      <c r="D7" s="65"/>
    </row>
    <row r="8" spans="2:4" ht="122.25" customHeight="1" thickBot="1" x14ac:dyDescent="0.3">
      <c r="B8" s="66" t="s">
        <v>5</v>
      </c>
      <c r="C8" s="247" t="s">
        <v>49</v>
      </c>
      <c r="D8" s="248"/>
    </row>
    <row r="9" spans="2:4" x14ac:dyDescent="0.25">
      <c r="B9" s="246"/>
      <c r="C9" s="246"/>
      <c r="D9" s="246"/>
    </row>
    <row r="10" spans="2:4" ht="15.75" x14ac:dyDescent="0.25">
      <c r="B10" s="70" t="s">
        <v>46</v>
      </c>
      <c r="C10" s="19"/>
    </row>
    <row r="11" spans="2:4" ht="15.75" thickBot="1" x14ac:dyDescent="0.3">
      <c r="B11" s="19"/>
      <c r="C11" s="19"/>
    </row>
    <row r="12" spans="2:4" ht="16.5" thickBot="1" x14ac:dyDescent="0.3">
      <c r="B12" s="71" t="s">
        <v>6</v>
      </c>
      <c r="C12" s="72"/>
      <c r="D12" s="73" t="s">
        <v>7</v>
      </c>
    </row>
    <row r="13" spans="2:4" ht="39.75" x14ac:dyDescent="0.25">
      <c r="B13" s="23" t="s">
        <v>94</v>
      </c>
      <c r="C13" s="253">
        <f>Prosjekter!Q4</f>
        <v>580520</v>
      </c>
      <c r="D13" s="20"/>
    </row>
    <row r="14" spans="2:4" x14ac:dyDescent="0.25">
      <c r="B14" s="24" t="s">
        <v>93</v>
      </c>
      <c r="C14" s="254">
        <f>Prosjekter!Q7</f>
        <v>401280</v>
      </c>
      <c r="D14" s="25"/>
    </row>
    <row r="15" spans="2:4" x14ac:dyDescent="0.25">
      <c r="B15" s="24" t="s">
        <v>100</v>
      </c>
      <c r="C15" s="254">
        <v>566160</v>
      </c>
      <c r="D15" s="25"/>
    </row>
    <row r="16" spans="2:4" ht="15.75" thickBot="1" x14ac:dyDescent="0.3">
      <c r="B16" s="59" t="s">
        <v>101</v>
      </c>
      <c r="C16" s="254">
        <f>Prosjekter!Q13</f>
        <v>409200</v>
      </c>
      <c r="D16" s="214">
        <f>SUM(C13:C16)</f>
        <v>1957160</v>
      </c>
    </row>
    <row r="17" spans="2:5" ht="27.75" x14ac:dyDescent="0.25">
      <c r="B17" s="23" t="s">
        <v>95</v>
      </c>
      <c r="C17" s="253">
        <f>Prosjekter!Q9</f>
        <v>280800</v>
      </c>
      <c r="D17" s="60"/>
      <c r="E17" s="61"/>
    </row>
    <row r="18" spans="2:5" ht="15.75" thickBot="1" x14ac:dyDescent="0.3">
      <c r="B18" s="219" t="s">
        <v>104</v>
      </c>
      <c r="C18" s="255">
        <f>Prosjekter!Q14</f>
        <v>81336</v>
      </c>
      <c r="D18" s="220">
        <f>C17+C18</f>
        <v>362136</v>
      </c>
      <c r="E18" s="61"/>
    </row>
    <row r="19" spans="2:5" ht="28.5" thickBot="1" x14ac:dyDescent="0.3">
      <c r="B19" s="26" t="s">
        <v>92</v>
      </c>
      <c r="C19" s="253">
        <f>Prosjekter!Q3</f>
        <v>960304</v>
      </c>
      <c r="D19" s="60">
        <f>C19</f>
        <v>960304</v>
      </c>
      <c r="E19" s="61"/>
    </row>
    <row r="20" spans="2:5" ht="28.5" thickBot="1" x14ac:dyDescent="0.3">
      <c r="B20" s="21" t="s">
        <v>105</v>
      </c>
      <c r="C20" s="27"/>
      <c r="D20" s="252">
        <f>Prosjekter!P4</f>
        <v>320000</v>
      </c>
    </row>
    <row r="21" spans="2:5" ht="30" customHeight="1" thickBot="1" x14ac:dyDescent="0.3">
      <c r="B21" s="215" t="s">
        <v>96</v>
      </c>
      <c r="C21" s="27"/>
      <c r="D21" s="252">
        <f>Prosjekter!P7</f>
        <v>150000</v>
      </c>
    </row>
    <row r="22" spans="2:5" ht="30.75" thickBot="1" x14ac:dyDescent="0.3">
      <c r="B22" s="215" t="s">
        <v>97</v>
      </c>
      <c r="C22" s="22"/>
      <c r="D22" s="252">
        <f>Prosjekter!P9</f>
        <v>50200</v>
      </c>
    </row>
    <row r="23" spans="2:5" ht="30.75" thickBot="1" x14ac:dyDescent="0.3">
      <c r="B23" s="215" t="s">
        <v>98</v>
      </c>
      <c r="C23" s="22"/>
      <c r="D23" s="252">
        <f>Prosjekter!P11</f>
        <v>159200</v>
      </c>
    </row>
    <row r="24" spans="2:5" ht="30.75" thickBot="1" x14ac:dyDescent="0.3">
      <c r="B24" s="21" t="s">
        <v>99</v>
      </c>
      <c r="C24" s="22"/>
      <c r="D24" s="252">
        <f>Prosjekter!P13</f>
        <v>146000</v>
      </c>
      <c r="E24" s="61"/>
    </row>
    <row r="25" spans="2:5" ht="15.75" thickBot="1" x14ac:dyDescent="0.3">
      <c r="B25" s="216" t="s">
        <v>8</v>
      </c>
      <c r="C25" s="217"/>
      <c r="D25" s="218">
        <f>SUM(D13:D24)</f>
        <v>4105000</v>
      </c>
      <c r="E25" s="61"/>
    </row>
  </sheetData>
  <mergeCells count="2">
    <mergeCell ref="B9:D9"/>
    <mergeCell ref="C8:D8"/>
  </mergeCells>
  <pageMargins left="0.7" right="0.7" top="0.75" bottom="0.75" header="0.3" footer="0.3"/>
  <pageSetup paperSize="9" scale="74"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9BA05-2BF1-45E7-8A7B-F3A1D1DFC1D5}">
  <dimension ref="A1:AA23"/>
  <sheetViews>
    <sheetView workbookViewId="0">
      <pane ySplit="2" topLeftCell="A4" activePane="bottomLeft" state="frozen"/>
      <selection activeCell="D1" sqref="D1"/>
      <selection pane="bottomLeft" activeCell="J13" sqref="J13"/>
    </sheetView>
  </sheetViews>
  <sheetFormatPr baseColWidth="10" defaultColWidth="11.42578125" defaultRowHeight="15" x14ac:dyDescent="0.25"/>
  <cols>
    <col min="1" max="1" width="22.28515625" style="16" customWidth="1"/>
    <col min="2" max="2" width="19.42578125" customWidth="1"/>
    <col min="3" max="3" width="6.85546875" customWidth="1"/>
    <col min="4" max="4" width="9.5703125" customWidth="1"/>
    <col min="5" max="5" width="8.5703125" style="132" customWidth="1"/>
    <col min="6" max="6" width="29.28515625" customWidth="1"/>
    <col min="7" max="7" width="22.85546875" style="132" customWidth="1"/>
    <col min="8" max="8" width="22.5703125" customWidth="1"/>
    <col min="9" max="9" width="11.42578125" style="132" customWidth="1"/>
    <col min="10" max="10" width="45" style="17" customWidth="1"/>
    <col min="11" max="11" width="23.42578125" style="17" customWidth="1"/>
    <col min="12" max="12" width="12.42578125" customWidth="1"/>
    <col min="14" max="14" width="11.85546875" customWidth="1"/>
    <col min="15" max="15" width="9.85546875" customWidth="1"/>
    <col min="17" max="17" width="11.85546875" customWidth="1"/>
    <col min="18" max="18" width="10.28515625" customWidth="1"/>
    <col min="19" max="19" width="9" customWidth="1"/>
    <col min="20" max="20" width="11.7109375" customWidth="1"/>
    <col min="21" max="21" width="11.5703125" customWidth="1"/>
    <col min="22" max="22" width="11.7109375" customWidth="1"/>
    <col min="23" max="23" width="8.42578125" customWidth="1"/>
    <col min="24" max="24" width="9" customWidth="1"/>
    <col min="25" max="25" width="9.5703125" customWidth="1"/>
    <col min="26" max="26" width="10.42578125" customWidth="1"/>
    <col min="27" max="27" width="8.5703125" customWidth="1"/>
  </cols>
  <sheetData>
    <row r="1" spans="1:27" s="78" customFormat="1" ht="42" customHeight="1" thickBot="1" x14ac:dyDescent="0.35">
      <c r="A1" s="79" t="s">
        <v>50</v>
      </c>
      <c r="C1" s="79"/>
      <c r="D1" s="79"/>
      <c r="E1" s="79"/>
      <c r="F1" s="79"/>
      <c r="G1" s="79"/>
      <c r="H1" s="79"/>
      <c r="I1" s="79"/>
      <c r="J1" s="137"/>
      <c r="K1" s="30"/>
      <c r="L1" s="249" t="s">
        <v>33</v>
      </c>
      <c r="M1" s="250"/>
      <c r="N1" s="250"/>
      <c r="O1" s="251"/>
      <c r="P1" s="249" t="s">
        <v>34</v>
      </c>
      <c r="Q1" s="250"/>
      <c r="R1" s="250"/>
      <c r="S1" s="251"/>
      <c r="T1" s="249" t="s">
        <v>35</v>
      </c>
      <c r="U1" s="250"/>
      <c r="V1" s="250"/>
      <c r="W1" s="251"/>
      <c r="X1" s="249" t="s">
        <v>36</v>
      </c>
      <c r="Y1" s="250"/>
      <c r="Z1" s="250"/>
      <c r="AA1" s="251"/>
    </row>
    <row r="2" spans="1:27" s="31" customFormat="1" ht="132" customHeight="1" thickBot="1" x14ac:dyDescent="0.3">
      <c r="A2" s="81" t="s">
        <v>25</v>
      </c>
      <c r="B2" s="82" t="s">
        <v>26</v>
      </c>
      <c r="C2" s="83" t="s">
        <v>80</v>
      </c>
      <c r="D2" s="84" t="s">
        <v>37</v>
      </c>
      <c r="E2" s="85" t="s">
        <v>38</v>
      </c>
      <c r="F2" s="86" t="s">
        <v>54</v>
      </c>
      <c r="G2" s="85" t="s">
        <v>81</v>
      </c>
      <c r="H2" s="86" t="s">
        <v>39</v>
      </c>
      <c r="I2" s="87" t="s">
        <v>55</v>
      </c>
      <c r="J2" s="136" t="s">
        <v>27</v>
      </c>
      <c r="K2" s="81" t="s">
        <v>40</v>
      </c>
      <c r="L2" s="88" t="s">
        <v>41</v>
      </c>
      <c r="M2" s="89" t="s">
        <v>42</v>
      </c>
      <c r="N2" s="89" t="s">
        <v>43</v>
      </c>
      <c r="O2" s="90" t="s">
        <v>44</v>
      </c>
      <c r="P2" s="88" t="s">
        <v>41</v>
      </c>
      <c r="Q2" s="89" t="s">
        <v>42</v>
      </c>
      <c r="R2" s="89" t="s">
        <v>43</v>
      </c>
      <c r="S2" s="90" t="s">
        <v>44</v>
      </c>
      <c r="T2" s="80" t="s">
        <v>41</v>
      </c>
      <c r="U2" s="86" t="s">
        <v>42</v>
      </c>
      <c r="V2" s="91" t="s">
        <v>43</v>
      </c>
      <c r="W2" s="92" t="s">
        <v>44</v>
      </c>
      <c r="X2" s="80" t="s">
        <v>41</v>
      </c>
      <c r="Y2" s="86" t="s">
        <v>42</v>
      </c>
      <c r="Z2" s="91" t="s">
        <v>43</v>
      </c>
      <c r="AA2" s="92" t="s">
        <v>45</v>
      </c>
    </row>
    <row r="3" spans="1:27" ht="192" customHeight="1" thickBot="1" x14ac:dyDescent="0.3">
      <c r="A3" s="182" t="s">
        <v>51</v>
      </c>
      <c r="B3" s="63" t="s">
        <v>52</v>
      </c>
      <c r="C3" s="154">
        <v>7</v>
      </c>
      <c r="D3" s="102">
        <v>0</v>
      </c>
      <c r="E3" s="155">
        <v>14</v>
      </c>
      <c r="F3" s="102" t="s">
        <v>53</v>
      </c>
      <c r="G3" s="155" t="s">
        <v>82</v>
      </c>
      <c r="H3" s="102" t="s">
        <v>56</v>
      </c>
      <c r="I3" s="157">
        <v>1</v>
      </c>
      <c r="J3" s="97" t="s">
        <v>57</v>
      </c>
      <c r="K3" s="98" t="s">
        <v>58</v>
      </c>
      <c r="L3" s="32">
        <v>0</v>
      </c>
      <c r="M3" s="205">
        <v>1409216</v>
      </c>
      <c r="N3" s="33">
        <f>L3+M3</f>
        <v>1409216</v>
      </c>
      <c r="O3" s="99">
        <v>552979</v>
      </c>
      <c r="P3" s="138">
        <v>0</v>
      </c>
      <c r="Q3" s="206">
        <v>960304</v>
      </c>
      <c r="R3" s="139">
        <f t="shared" ref="R3:R10" si="0">SUM(P3:Q3)</f>
        <v>960304</v>
      </c>
      <c r="S3" s="140">
        <v>0</v>
      </c>
      <c r="T3" s="39"/>
      <c r="U3" s="37"/>
      <c r="V3" s="38"/>
      <c r="W3" s="100"/>
      <c r="X3" s="39"/>
      <c r="Y3" s="37"/>
      <c r="Z3" s="38"/>
      <c r="AA3" s="101"/>
    </row>
    <row r="4" spans="1:27" ht="200.25" customHeight="1" x14ac:dyDescent="0.25">
      <c r="A4" s="183" t="s">
        <v>106</v>
      </c>
      <c r="B4" s="183" t="s">
        <v>59</v>
      </c>
      <c r="C4" s="119">
        <v>1</v>
      </c>
      <c r="D4" s="156">
        <v>0</v>
      </c>
      <c r="E4" s="158">
        <v>16</v>
      </c>
      <c r="F4" s="156" t="s">
        <v>60</v>
      </c>
      <c r="G4" s="158"/>
      <c r="H4" s="102" t="s">
        <v>61</v>
      </c>
      <c r="I4" s="157">
        <v>1</v>
      </c>
      <c r="J4" s="160" t="s">
        <v>85</v>
      </c>
      <c r="K4" s="103" t="s">
        <v>62</v>
      </c>
      <c r="L4" s="104">
        <v>320000</v>
      </c>
      <c r="M4" s="104">
        <v>580520</v>
      </c>
      <c r="N4" s="105">
        <f t="shared" ref="N4:N13" si="1">SUM(L4:M4)</f>
        <v>900520</v>
      </c>
      <c r="O4" s="161">
        <v>86000</v>
      </c>
      <c r="P4" s="141">
        <v>320000</v>
      </c>
      <c r="Q4" s="142">
        <v>580520</v>
      </c>
      <c r="R4" s="143">
        <f t="shared" si="0"/>
        <v>900520</v>
      </c>
      <c r="S4" s="163">
        <f>P4*0.3</f>
        <v>96000</v>
      </c>
      <c r="T4" s="106">
        <v>320000</v>
      </c>
      <c r="U4" s="104">
        <v>600000</v>
      </c>
      <c r="V4" s="107">
        <f t="shared" ref="V4:V13" si="2">SUM(T4:U4)</f>
        <v>920000</v>
      </c>
      <c r="W4" s="167">
        <v>86000</v>
      </c>
      <c r="X4" s="106">
        <v>320000</v>
      </c>
      <c r="Y4" s="104">
        <v>600000</v>
      </c>
      <c r="Z4" s="107">
        <f t="shared" ref="Z4:Z7" si="3">SUM(X4:Y4)</f>
        <v>920000</v>
      </c>
      <c r="AA4" s="167">
        <v>86000</v>
      </c>
    </row>
    <row r="5" spans="1:27" ht="36" customHeight="1" thickBot="1" x14ac:dyDescent="0.3">
      <c r="A5" s="184"/>
      <c r="B5" s="184"/>
      <c r="C5" s="125"/>
      <c r="D5" s="108"/>
      <c r="E5" s="74"/>
      <c r="F5" s="45"/>
      <c r="G5" s="74"/>
      <c r="H5" s="108"/>
      <c r="I5" s="76"/>
      <c r="J5" s="168" t="s">
        <v>28</v>
      </c>
      <c r="K5" s="109"/>
      <c r="L5" s="32">
        <v>80000</v>
      </c>
      <c r="M5" s="32">
        <v>0</v>
      </c>
      <c r="N5" s="110">
        <f t="shared" si="1"/>
        <v>80000</v>
      </c>
      <c r="O5" s="34">
        <v>24000</v>
      </c>
      <c r="P5" s="138">
        <v>0</v>
      </c>
      <c r="Q5" s="144">
        <v>0</v>
      </c>
      <c r="R5" s="145">
        <f t="shared" si="0"/>
        <v>0</v>
      </c>
      <c r="S5" s="162">
        <v>0</v>
      </c>
      <c r="T5" s="35">
        <v>80000</v>
      </c>
      <c r="U5" s="32"/>
      <c r="V5" s="110">
        <f t="shared" si="2"/>
        <v>80000</v>
      </c>
      <c r="W5" s="36">
        <v>24000</v>
      </c>
      <c r="X5" s="35">
        <v>80000</v>
      </c>
      <c r="Y5" s="32"/>
      <c r="Z5" s="33">
        <f t="shared" si="3"/>
        <v>80000</v>
      </c>
      <c r="AA5" s="36">
        <v>24000</v>
      </c>
    </row>
    <row r="6" spans="1:27" ht="62.25" customHeight="1" thickBot="1" x14ac:dyDescent="0.3">
      <c r="A6" s="185" t="s">
        <v>63</v>
      </c>
      <c r="B6" s="62" t="s">
        <v>59</v>
      </c>
      <c r="C6" s="154">
        <v>1</v>
      </c>
      <c r="D6" s="102">
        <v>0</v>
      </c>
      <c r="E6" s="155">
        <v>2</v>
      </c>
      <c r="F6" s="102" t="s">
        <v>64</v>
      </c>
      <c r="G6" s="155"/>
      <c r="H6" s="102"/>
      <c r="I6" s="157">
        <v>0</v>
      </c>
      <c r="J6" s="159" t="s">
        <v>87</v>
      </c>
      <c r="K6" s="112" t="s">
        <v>65</v>
      </c>
      <c r="L6" s="40">
        <v>85000</v>
      </c>
      <c r="M6" s="40">
        <v>395520</v>
      </c>
      <c r="N6" s="41">
        <f t="shared" si="1"/>
        <v>480520</v>
      </c>
      <c r="O6" s="42">
        <v>30000</v>
      </c>
      <c r="P6" s="146">
        <v>0</v>
      </c>
      <c r="Q6" s="147">
        <v>0</v>
      </c>
      <c r="R6" s="148">
        <f t="shared" si="0"/>
        <v>0</v>
      </c>
      <c r="S6" s="169">
        <v>0</v>
      </c>
      <c r="T6" s="43">
        <v>85000</v>
      </c>
      <c r="U6" s="40">
        <v>400000</v>
      </c>
      <c r="V6" s="41">
        <f t="shared" si="2"/>
        <v>485000</v>
      </c>
      <c r="W6" s="44">
        <v>0</v>
      </c>
      <c r="X6" s="51"/>
      <c r="Y6" s="113"/>
      <c r="Z6" s="52"/>
      <c r="AA6" s="53"/>
    </row>
    <row r="7" spans="1:27" ht="184.5" customHeight="1" x14ac:dyDescent="0.25">
      <c r="A7" s="63" t="s">
        <v>66</v>
      </c>
      <c r="B7" s="63" t="s">
        <v>59</v>
      </c>
      <c r="C7" s="119">
        <v>1</v>
      </c>
      <c r="D7" s="102"/>
      <c r="E7" s="158">
        <v>10</v>
      </c>
      <c r="F7" s="156" t="s">
        <v>67</v>
      </c>
      <c r="G7" s="173"/>
      <c r="H7" s="156"/>
      <c r="I7" s="157">
        <v>0</v>
      </c>
      <c r="J7" s="114" t="s">
        <v>68</v>
      </c>
      <c r="K7" s="114" t="s">
        <v>62</v>
      </c>
      <c r="L7" s="115">
        <v>225000</v>
      </c>
      <c r="M7" s="115">
        <v>401280</v>
      </c>
      <c r="N7" s="110">
        <f t="shared" si="1"/>
        <v>626280</v>
      </c>
      <c r="O7" s="116">
        <v>112500</v>
      </c>
      <c r="P7" s="149">
        <v>150000</v>
      </c>
      <c r="Q7" s="150">
        <v>401280</v>
      </c>
      <c r="R7" s="145">
        <f t="shared" si="0"/>
        <v>551280</v>
      </c>
      <c r="S7" s="175">
        <f>P7*0.3</f>
        <v>45000</v>
      </c>
      <c r="T7" s="165">
        <f>L7</f>
        <v>225000</v>
      </c>
      <c r="U7" s="166">
        <v>401280</v>
      </c>
      <c r="V7" s="164">
        <f t="shared" si="2"/>
        <v>626280</v>
      </c>
      <c r="W7" s="174">
        <f>O7</f>
        <v>112500</v>
      </c>
      <c r="X7" s="165">
        <v>245000</v>
      </c>
      <c r="Y7" s="166">
        <v>401280</v>
      </c>
      <c r="Z7" s="164">
        <f t="shared" si="3"/>
        <v>646280</v>
      </c>
      <c r="AA7" s="174">
        <v>122500</v>
      </c>
    </row>
    <row r="8" spans="1:27" ht="36.75" customHeight="1" thickBot="1" x14ac:dyDescent="0.3">
      <c r="A8" s="64"/>
      <c r="B8" s="64"/>
      <c r="C8" s="179"/>
      <c r="D8" s="177"/>
      <c r="E8" s="178"/>
      <c r="F8" s="171"/>
      <c r="G8" s="75"/>
      <c r="H8" s="171"/>
      <c r="I8" s="172"/>
      <c r="J8" s="176" t="s">
        <v>28</v>
      </c>
      <c r="K8" s="117" t="s">
        <v>65</v>
      </c>
      <c r="L8" s="32">
        <v>25000</v>
      </c>
      <c r="M8" s="32">
        <v>0</v>
      </c>
      <c r="N8" s="110">
        <f t="shared" si="1"/>
        <v>25000</v>
      </c>
      <c r="O8" s="34">
        <v>7500</v>
      </c>
      <c r="P8" s="138">
        <v>0</v>
      </c>
      <c r="Q8" s="144">
        <v>0</v>
      </c>
      <c r="R8" s="145">
        <f>SUM(P8:Q8)</f>
        <v>0</v>
      </c>
      <c r="S8" s="162">
        <v>0</v>
      </c>
      <c r="T8" s="57">
        <f>L8</f>
        <v>25000</v>
      </c>
      <c r="U8" s="56"/>
      <c r="V8" s="164">
        <f t="shared" si="2"/>
        <v>25000</v>
      </c>
      <c r="W8" s="58">
        <v>7500</v>
      </c>
      <c r="X8" s="57"/>
      <c r="Y8" s="55"/>
      <c r="Z8" s="164"/>
      <c r="AA8" s="58">
        <v>7500</v>
      </c>
    </row>
    <row r="9" spans="1:27" ht="57" customHeight="1" thickBot="1" x14ac:dyDescent="0.3">
      <c r="A9" s="186" t="s">
        <v>69</v>
      </c>
      <c r="B9" s="62" t="s">
        <v>70</v>
      </c>
      <c r="C9" s="119">
        <v>1</v>
      </c>
      <c r="D9" s="156"/>
      <c r="E9" s="158">
        <v>1</v>
      </c>
      <c r="F9" s="156" t="s">
        <v>84</v>
      </c>
      <c r="G9" s="158"/>
      <c r="H9" s="156"/>
      <c r="I9" s="157"/>
      <c r="J9" s="118" t="s">
        <v>71</v>
      </c>
      <c r="K9" s="119" t="s">
        <v>88</v>
      </c>
      <c r="L9" s="120">
        <f>166000-60000</f>
        <v>106000</v>
      </c>
      <c r="M9" s="120">
        <v>280800</v>
      </c>
      <c r="N9" s="121">
        <f t="shared" si="1"/>
        <v>386800</v>
      </c>
      <c r="O9" s="121">
        <v>31800</v>
      </c>
      <c r="P9" s="151">
        <v>50200</v>
      </c>
      <c r="Q9" s="152">
        <v>280800</v>
      </c>
      <c r="R9" s="153">
        <f t="shared" si="0"/>
        <v>331000</v>
      </c>
      <c r="S9" s="180">
        <f>P9*0.3</f>
        <v>15060</v>
      </c>
      <c r="T9" s="122"/>
      <c r="U9" s="120"/>
      <c r="V9" s="120"/>
      <c r="W9" s="124"/>
      <c r="X9" s="122"/>
      <c r="Y9" s="120"/>
      <c r="Z9" s="120"/>
      <c r="AA9" s="123"/>
    </row>
    <row r="10" spans="1:27" ht="33" customHeight="1" thickBot="1" x14ac:dyDescent="0.3">
      <c r="A10" s="186"/>
      <c r="B10" s="62"/>
      <c r="C10" s="111"/>
      <c r="D10" s="49"/>
      <c r="E10" s="48"/>
      <c r="F10" s="49"/>
      <c r="G10" s="48"/>
      <c r="H10" s="49"/>
      <c r="I10" s="77"/>
      <c r="J10" s="50" t="s">
        <v>28</v>
      </c>
      <c r="K10" s="170"/>
      <c r="L10" s="32">
        <v>60000</v>
      </c>
      <c r="M10" s="32"/>
      <c r="N10" s="38">
        <f t="shared" si="1"/>
        <v>60000</v>
      </c>
      <c r="O10" s="33">
        <v>31800</v>
      </c>
      <c r="P10" s="138">
        <v>0</v>
      </c>
      <c r="Q10" s="144">
        <v>0</v>
      </c>
      <c r="R10" s="139">
        <f t="shared" si="0"/>
        <v>0</v>
      </c>
      <c r="S10" s="181">
        <v>0</v>
      </c>
      <c r="T10" s="35"/>
      <c r="U10" s="32"/>
      <c r="V10" s="32"/>
      <c r="W10" s="127"/>
      <c r="X10" s="35"/>
      <c r="Y10" s="32"/>
      <c r="Z10" s="32"/>
      <c r="AA10" s="126"/>
    </row>
    <row r="11" spans="1:27" ht="137.25" customHeight="1" thickBot="1" x14ac:dyDescent="0.3">
      <c r="A11" s="207" t="s">
        <v>72</v>
      </c>
      <c r="B11" s="208" t="s">
        <v>59</v>
      </c>
      <c r="C11" s="93">
        <v>2</v>
      </c>
      <c r="D11" s="94"/>
      <c r="E11" s="95">
        <v>7</v>
      </c>
      <c r="F11" s="94" t="s">
        <v>73</v>
      </c>
      <c r="G11" s="95"/>
      <c r="H11" s="94"/>
      <c r="I11" s="96"/>
      <c r="J11" s="131" t="s">
        <v>74</v>
      </c>
      <c r="K11" s="209" t="s">
        <v>89</v>
      </c>
      <c r="L11" s="113">
        <f>350000-135000</f>
        <v>215000</v>
      </c>
      <c r="M11" s="113">
        <v>716160</v>
      </c>
      <c r="N11" s="52">
        <f t="shared" si="1"/>
        <v>931160</v>
      </c>
      <c r="O11" s="52">
        <v>64500</v>
      </c>
      <c r="P11" s="210">
        <v>159200</v>
      </c>
      <c r="Q11" s="211">
        <v>566160</v>
      </c>
      <c r="R11" s="212">
        <f t="shared" ref="R11:R12" si="4">SUM(P11:Q11)</f>
        <v>725360</v>
      </c>
      <c r="S11" s="213">
        <f>P11*0.3</f>
        <v>47760</v>
      </c>
      <c r="T11" s="51">
        <f>175000-67500</f>
        <v>107500</v>
      </c>
      <c r="U11" s="113">
        <v>358080</v>
      </c>
      <c r="V11" s="113">
        <f t="shared" si="2"/>
        <v>465580</v>
      </c>
      <c r="W11" s="130">
        <v>32250</v>
      </c>
      <c r="X11" s="51"/>
      <c r="Y11" s="113"/>
      <c r="Z11" s="113"/>
      <c r="AA11" s="129"/>
    </row>
    <row r="12" spans="1:27" ht="63.75" customHeight="1" thickBot="1" x14ac:dyDescent="0.3">
      <c r="A12" s="186" t="s">
        <v>75</v>
      </c>
      <c r="B12" s="62" t="s">
        <v>76</v>
      </c>
      <c r="C12" s="224"/>
      <c r="D12" s="94"/>
      <c r="E12" s="225"/>
      <c r="F12" s="94"/>
      <c r="G12" s="226"/>
      <c r="H12" s="94"/>
      <c r="I12" s="96"/>
      <c r="J12" s="50" t="s">
        <v>28</v>
      </c>
      <c r="K12" s="112" t="s">
        <v>90</v>
      </c>
      <c r="L12" s="34">
        <v>135000</v>
      </c>
      <c r="M12" s="32">
        <v>0</v>
      </c>
      <c r="N12" s="33">
        <f t="shared" si="1"/>
        <v>135000</v>
      </c>
      <c r="O12" s="33">
        <v>40500</v>
      </c>
      <c r="P12" s="210">
        <v>0</v>
      </c>
      <c r="Q12" s="144">
        <v>0</v>
      </c>
      <c r="R12" s="212">
        <f t="shared" si="4"/>
        <v>0</v>
      </c>
      <c r="S12" s="243">
        <v>0</v>
      </c>
      <c r="T12" s="35">
        <v>67500</v>
      </c>
      <c r="U12" s="32">
        <v>0</v>
      </c>
      <c r="V12" s="32">
        <f t="shared" si="2"/>
        <v>67500</v>
      </c>
      <c r="W12" s="127">
        <v>20250</v>
      </c>
      <c r="X12" s="35"/>
      <c r="Y12" s="32"/>
      <c r="Z12" s="32"/>
      <c r="AA12" s="126"/>
    </row>
    <row r="13" spans="1:27" ht="102.75" customHeight="1" x14ac:dyDescent="0.25">
      <c r="A13" s="182" t="s">
        <v>77</v>
      </c>
      <c r="B13" s="222" t="s">
        <v>102</v>
      </c>
      <c r="C13" s="50"/>
      <c r="D13" s="156">
        <v>2</v>
      </c>
      <c r="E13" s="158"/>
      <c r="F13" s="102"/>
      <c r="G13" s="227" t="s">
        <v>86</v>
      </c>
      <c r="H13" s="50"/>
      <c r="I13" s="158"/>
      <c r="J13" s="103" t="s">
        <v>78</v>
      </c>
      <c r="K13" s="128" t="s">
        <v>91</v>
      </c>
      <c r="L13" s="37">
        <v>208608</v>
      </c>
      <c r="M13" s="37">
        <v>926654</v>
      </c>
      <c r="N13" s="38">
        <f t="shared" si="1"/>
        <v>1135262</v>
      </c>
      <c r="O13" s="38">
        <v>63000</v>
      </c>
      <c r="P13" s="239">
        <v>146000</v>
      </c>
      <c r="Q13" s="153">
        <v>409200</v>
      </c>
      <c r="R13" s="239">
        <f>SUM(P13:Q13)+Q14</f>
        <v>636536</v>
      </c>
      <c r="S13" s="239">
        <f>P13*0.3</f>
        <v>43800</v>
      </c>
      <c r="T13" s="244">
        <v>208608</v>
      </c>
      <c r="U13" s="237">
        <v>926654</v>
      </c>
      <c r="V13" s="237">
        <f t="shared" si="2"/>
        <v>1135262</v>
      </c>
      <c r="W13" s="235">
        <v>63000</v>
      </c>
      <c r="X13" s="233">
        <v>208608</v>
      </c>
      <c r="Y13" s="237">
        <v>926654</v>
      </c>
      <c r="Z13" s="237">
        <f t="shared" ref="Z13" si="5">SUM(X13:Y13)</f>
        <v>1135262</v>
      </c>
      <c r="AA13" s="235">
        <v>63000</v>
      </c>
    </row>
    <row r="14" spans="1:27" ht="54" customHeight="1" thickBot="1" x14ac:dyDescent="0.3">
      <c r="A14" s="186"/>
      <c r="B14" s="223" t="s">
        <v>103</v>
      </c>
      <c r="C14" s="50"/>
      <c r="D14" s="108"/>
      <c r="E14" s="74"/>
      <c r="F14" s="45"/>
      <c r="G14" s="228"/>
      <c r="H14" s="50"/>
      <c r="I14" s="75"/>
      <c r="J14" s="109"/>
      <c r="K14" s="112"/>
      <c r="L14" s="221"/>
      <c r="M14" s="33"/>
      <c r="N14" s="33"/>
      <c r="O14" s="33"/>
      <c r="P14" s="240"/>
      <c r="Q14" s="240">
        <f>490536-Q13</f>
        <v>81336</v>
      </c>
      <c r="R14" s="240"/>
      <c r="S14" s="240"/>
      <c r="T14" s="234"/>
      <c r="U14" s="47"/>
      <c r="V14" s="47"/>
      <c r="W14" s="236"/>
      <c r="X14" s="234"/>
      <c r="Y14" s="46"/>
      <c r="Z14" s="46"/>
      <c r="AA14" s="236"/>
    </row>
    <row r="15" spans="1:27" s="199" customFormat="1" ht="15.75" thickBot="1" x14ac:dyDescent="0.3">
      <c r="A15" s="187" t="s">
        <v>29</v>
      </c>
      <c r="B15" s="229"/>
      <c r="C15" s="230">
        <f>SUM(C3:C13)</f>
        <v>13</v>
      </c>
      <c r="D15" s="188">
        <f>SUM(D3:D13)</f>
        <v>2</v>
      </c>
      <c r="E15" s="189">
        <f>SUM(E3:E13)</f>
        <v>50</v>
      </c>
      <c r="F15" s="245">
        <v>81336</v>
      </c>
      <c r="G15" s="190"/>
      <c r="H15" s="191"/>
      <c r="I15" s="231">
        <f>SUM(I3:I13)</f>
        <v>2</v>
      </c>
      <c r="J15" s="192"/>
      <c r="K15" s="193"/>
      <c r="L15" s="194">
        <f>SUM(L3:L13)</f>
        <v>1459608</v>
      </c>
      <c r="M15" s="195">
        <f>SUM(M3:M13)</f>
        <v>4710150</v>
      </c>
      <c r="N15" s="196">
        <f>SUM(N3:N13)</f>
        <v>6169758</v>
      </c>
      <c r="O15" s="195"/>
      <c r="P15" s="238">
        <f>SUM(P3:P13)</f>
        <v>825400</v>
      </c>
      <c r="Q15" s="204">
        <f>SUM(Q3:Q13)+Q14</f>
        <v>3279600</v>
      </c>
      <c r="R15" s="241">
        <f>SUM(R3:R13)</f>
        <v>4105000</v>
      </c>
      <c r="S15" s="197"/>
      <c r="T15" s="194">
        <f>SUM(T3:T13)</f>
        <v>1118608</v>
      </c>
      <c r="U15" s="195">
        <f>SUM(U3:U13)</f>
        <v>2686014</v>
      </c>
      <c r="V15" s="195">
        <f>SUM(V3:V13)</f>
        <v>3804622</v>
      </c>
      <c r="W15" s="197"/>
      <c r="X15" s="198">
        <f>SUM(X3:X13)</f>
        <v>853608</v>
      </c>
      <c r="Y15" s="198">
        <f>SUM(Y3:Y13)</f>
        <v>1927934</v>
      </c>
      <c r="Z15" s="198">
        <f>SUM(Z3:Z13)</f>
        <v>2781542</v>
      </c>
      <c r="AA15" s="232"/>
    </row>
    <row r="16" spans="1:27" x14ac:dyDescent="0.25">
      <c r="L16" s="133"/>
      <c r="M16" s="54"/>
      <c r="N16" s="134"/>
      <c r="P16" s="133"/>
      <c r="Q16" s="201" t="s">
        <v>83</v>
      </c>
      <c r="R16" s="202">
        <v>4105000</v>
      </c>
    </row>
    <row r="17" spans="2:27" ht="19.5" thickBot="1" x14ac:dyDescent="0.35">
      <c r="L17" s="133"/>
      <c r="M17" s="54"/>
      <c r="N17" s="200"/>
      <c r="P17" s="133"/>
      <c r="Q17" s="201" t="s">
        <v>79</v>
      </c>
      <c r="R17" s="203">
        <f>R16-R15</f>
        <v>0</v>
      </c>
    </row>
    <row r="18" spans="2:27" ht="15.75" thickTop="1" x14ac:dyDescent="0.25">
      <c r="N18" s="133"/>
      <c r="O18" s="133"/>
      <c r="V18" s="133"/>
      <c r="W18" s="133"/>
      <c r="Z18" s="133"/>
      <c r="AA18" s="133"/>
    </row>
    <row r="19" spans="2:27" x14ac:dyDescent="0.25">
      <c r="N19" s="133"/>
      <c r="O19" s="133"/>
      <c r="V19" s="133"/>
      <c r="W19" s="133"/>
      <c r="Z19" s="133"/>
      <c r="AA19" s="133"/>
    </row>
    <row r="20" spans="2:27" x14ac:dyDescent="0.25">
      <c r="N20" s="133"/>
      <c r="O20" s="133"/>
      <c r="V20" s="133"/>
      <c r="W20" s="133"/>
      <c r="Z20" s="133"/>
      <c r="AA20" s="133"/>
    </row>
    <row r="21" spans="2:27" ht="18" x14ac:dyDescent="0.35">
      <c r="B21" s="135"/>
      <c r="N21" s="133"/>
      <c r="O21" s="133"/>
      <c r="P21" s="242"/>
      <c r="V21" s="133"/>
      <c r="W21" s="133"/>
      <c r="Z21" s="133"/>
      <c r="AA21" s="133"/>
    </row>
    <row r="22" spans="2:27" x14ac:dyDescent="0.25">
      <c r="N22" s="133"/>
      <c r="O22" s="133"/>
      <c r="V22" s="133"/>
      <c r="W22" s="133"/>
      <c r="Z22" s="133"/>
      <c r="AA22" s="133"/>
    </row>
    <row r="23" spans="2:27" ht="18" x14ac:dyDescent="0.35">
      <c r="B23" s="135"/>
    </row>
  </sheetData>
  <mergeCells count="4">
    <mergeCell ref="X1:AA1"/>
    <mergeCell ref="L1:O1"/>
    <mergeCell ref="P1:S1"/>
    <mergeCell ref="T1:W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1"/>
  <sheetViews>
    <sheetView zoomScale="130" zoomScaleNormal="130" workbookViewId="0">
      <selection activeCell="A26" sqref="A26"/>
    </sheetView>
  </sheetViews>
  <sheetFormatPr baseColWidth="10" defaultColWidth="11.42578125" defaultRowHeight="15" x14ac:dyDescent="0.25"/>
  <cols>
    <col min="1" max="1" width="113" style="7" customWidth="1"/>
    <col min="2" max="16384" width="11.42578125" style="6"/>
  </cols>
  <sheetData>
    <row r="1" spans="1:5" ht="33" customHeight="1" x14ac:dyDescent="0.25">
      <c r="A1" s="15" t="s">
        <v>31</v>
      </c>
      <c r="B1" s="5"/>
      <c r="C1" s="5"/>
    </row>
    <row r="2" spans="1:5" x14ac:dyDescent="0.25">
      <c r="A2" s="9" t="s">
        <v>9</v>
      </c>
      <c r="B2" s="5"/>
      <c r="C2" s="5"/>
      <c r="D2" s="5"/>
      <c r="E2" s="5"/>
    </row>
    <row r="3" spans="1:5" ht="30" x14ac:dyDescent="0.25">
      <c r="A3" s="10" t="s">
        <v>10</v>
      </c>
    </row>
    <row r="4" spans="1:5" ht="29.45" customHeight="1" x14ac:dyDescent="0.25">
      <c r="A4" s="10" t="s">
        <v>11</v>
      </c>
    </row>
    <row r="5" spans="1:5" ht="18.600000000000001" customHeight="1" x14ac:dyDescent="0.25">
      <c r="A5" s="11"/>
    </row>
    <row r="6" spans="1:5" s="5" customFormat="1" x14ac:dyDescent="0.25">
      <c r="A6" s="12" t="s">
        <v>12</v>
      </c>
    </row>
    <row r="7" spans="1:5" x14ac:dyDescent="0.25">
      <c r="A7" s="10" t="s">
        <v>13</v>
      </c>
    </row>
    <row r="8" spans="1:5" x14ac:dyDescent="0.25">
      <c r="A8" s="11"/>
    </row>
    <row r="9" spans="1:5" s="5" customFormat="1" x14ac:dyDescent="0.25">
      <c r="A9" s="12" t="s">
        <v>14</v>
      </c>
    </row>
    <row r="10" spans="1:5" ht="30" x14ac:dyDescent="0.25">
      <c r="A10" s="10" t="s">
        <v>15</v>
      </c>
    </row>
    <row r="11" spans="1:5" ht="30" x14ac:dyDescent="0.25">
      <c r="A11" s="10" t="s">
        <v>16</v>
      </c>
    </row>
    <row r="12" spans="1:5" ht="22.35" customHeight="1" x14ac:dyDescent="0.25">
      <c r="A12" s="6"/>
    </row>
    <row r="13" spans="1:5" s="5" customFormat="1" x14ac:dyDescent="0.25">
      <c r="A13" s="13" t="s">
        <v>17</v>
      </c>
    </row>
    <row r="14" spans="1:5" ht="30" x14ac:dyDescent="0.25">
      <c r="A14" s="14" t="s">
        <v>18</v>
      </c>
    </row>
    <row r="15" spans="1:5" x14ac:dyDescent="0.25">
      <c r="A15" s="10" t="s">
        <v>19</v>
      </c>
    </row>
    <row r="16" spans="1:5" x14ac:dyDescent="0.25">
      <c r="A16" s="10" t="s">
        <v>20</v>
      </c>
    </row>
    <row r="17" spans="1:1" x14ac:dyDescent="0.25">
      <c r="A17" s="10" t="s">
        <v>21</v>
      </c>
    </row>
    <row r="18" spans="1:1" x14ac:dyDescent="0.25">
      <c r="A18" s="10" t="s">
        <v>22</v>
      </c>
    </row>
    <row r="19" spans="1:1" ht="23.1" customHeight="1" x14ac:dyDescent="0.25">
      <c r="A19" s="8"/>
    </row>
    <row r="20" spans="1:1" s="5" customFormat="1" x14ac:dyDescent="0.25">
      <c r="A20" s="13" t="s">
        <v>23</v>
      </c>
    </row>
    <row r="21" spans="1:1" ht="30" x14ac:dyDescent="0.25">
      <c r="A21" s="10" t="s">
        <v>24</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59adcc3-18d7-48f1-93b2-6dda9a36e308">
      <Terms xmlns="http://schemas.microsoft.com/office/infopath/2007/PartnerControls"/>
    </lcf76f155ced4ddcb4097134ff3c332f>
    <TaxCatchAll xmlns="62b123f6-3560-434c-a2ce-471362a0665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2ADC5DD625ECEF4AB4FB1B6AA7774638" ma:contentTypeVersion="15" ma:contentTypeDescription="Opprett et nytt dokument." ma:contentTypeScope="" ma:versionID="d951b4c95ae43f6157f53d605e352eb5">
  <xsd:schema xmlns:xsd="http://www.w3.org/2001/XMLSchema" xmlns:xs="http://www.w3.org/2001/XMLSchema" xmlns:p="http://schemas.microsoft.com/office/2006/metadata/properties" xmlns:ns2="259adcc3-18d7-48f1-93b2-6dda9a36e308" xmlns:ns3="62b123f6-3560-434c-a2ce-471362a06656" targetNamespace="http://schemas.microsoft.com/office/2006/metadata/properties" ma:root="true" ma:fieldsID="dc1de1e8a3dd276d2c4fb80cc4521568" ns2:_="" ns3:_="">
    <xsd:import namespace="259adcc3-18d7-48f1-93b2-6dda9a36e308"/>
    <xsd:import namespace="62b123f6-3560-434c-a2ce-471362a0665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9adcc3-18d7-48f1-93b2-6dda9a36e3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Bildemerkelapper" ma:readOnly="false" ma:fieldId="{5cf76f15-5ced-4ddc-b409-7134ff3c332f}" ma:taxonomyMulti="true" ma:sspId="08572c6a-7904-40fe-b630-5ec97321ee0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2b123f6-3560-434c-a2ce-471362a06656" elementFormDefault="qualified">
    <xsd:import namespace="http://schemas.microsoft.com/office/2006/documentManagement/types"/>
    <xsd:import namespace="http://schemas.microsoft.com/office/infopath/2007/PartnerControls"/>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ingsdetaljer" ma:internalName="SharedWithDetails" ma:readOnly="true">
      <xsd:simpleType>
        <xsd:restriction base="dms:Note">
          <xsd:maxLength value="255"/>
        </xsd:restriction>
      </xsd:simpleType>
    </xsd:element>
    <xsd:element name="TaxCatchAll" ma:index="19" nillable="true" ma:displayName="Taxonomy Catch All Column" ma:hidden="true" ma:list="{beaf3732-61a3-430d-ad25-861c5a0cd545}" ma:internalName="TaxCatchAll" ma:showField="CatchAllData" ma:web="62b123f6-3560-434c-a2ce-471362a0665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7B64D2-53E9-4EAE-921F-21A54D0945CE}">
  <ds:schemaRefs>
    <ds:schemaRef ds:uri="http://purl.org/dc/elements/1.1/"/>
    <ds:schemaRef ds:uri="http://schemas.microsoft.com/office/2006/metadata/properties"/>
    <ds:schemaRef ds:uri="e56dc6c4-78c9-47a1-8de1-78817c6196b6"/>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e7f86f25-c3f4-45bd-aec8-48b46a653774"/>
    <ds:schemaRef ds:uri="http://www.w3.org/XML/1998/namespace"/>
    <ds:schemaRef ds:uri="259adcc3-18d7-48f1-93b2-6dda9a36e308"/>
    <ds:schemaRef ds:uri="62b123f6-3560-434c-a2ce-471362a06656"/>
  </ds:schemaRefs>
</ds:datastoreItem>
</file>

<file path=customXml/itemProps2.xml><?xml version="1.0" encoding="utf-8"?>
<ds:datastoreItem xmlns:ds="http://schemas.openxmlformats.org/officeDocument/2006/customXml" ds:itemID="{37C39F8F-60E7-4E91-B330-9E58CFBB3A7B}">
  <ds:schemaRefs>
    <ds:schemaRef ds:uri="http://schemas.microsoft.com/sharepoint/v3/contenttype/forms"/>
  </ds:schemaRefs>
</ds:datastoreItem>
</file>

<file path=customXml/itemProps3.xml><?xml version="1.0" encoding="utf-8"?>
<ds:datastoreItem xmlns:ds="http://schemas.openxmlformats.org/officeDocument/2006/customXml" ds:itemID="{D9E536F4-A839-4ECE-BFFD-1A234DFE5C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9adcc3-18d7-48f1-93b2-6dda9a36e308"/>
    <ds:schemaRef ds:uri="62b123f6-3560-434c-a2ce-471362a066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Samarbeidsforum</vt:lpstr>
      <vt:lpstr>Prosjekter</vt:lpstr>
      <vt:lpstr>Kriterier</vt:lpstr>
    </vt:vector>
  </TitlesOfParts>
  <Manager/>
  <Company>Utdanningsdirektoratet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 Eie</dc:creator>
  <cp:keywords/>
  <dc:description/>
  <cp:lastModifiedBy>Selnes, Linda Kristin</cp:lastModifiedBy>
  <cp:revision/>
  <cp:lastPrinted>2024-01-16T14:39:57Z</cp:lastPrinted>
  <dcterms:created xsi:type="dcterms:W3CDTF">2020-08-26T19:38:39Z</dcterms:created>
  <dcterms:modified xsi:type="dcterms:W3CDTF">2024-03-22T08:44:00Z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0x0101002ADC5DD625ECEF4AB4FB1B6AA7774638</vt:lpwstr>
  </property>
</Properties>
</file>