
<file path=[Content_Types].xml><?xml version="1.0" encoding="utf-8"?>
<Types xmlns="http://schemas.openxmlformats.org/package/2006/content-type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pivotCache/pivotCacheDefinition42.xml" ContentType="application/vnd.openxmlformats-officedocument.spreadsheetml.pivotCacheDefinition+xml"/>
  <Override PartName="/xl/pivotCache/pivotCacheDefinition43.xml" ContentType="application/vnd.openxmlformats-officedocument.spreadsheetml.pivotCacheDefinition+xml"/>
  <Override PartName="/xl/pivotCache/pivotCacheDefinition44.xml" ContentType="application/vnd.openxmlformats-officedocument.spreadsheetml.pivotCacheDefinition+xml"/>
  <Override PartName="/xl/pivotCache/pivotCacheDefinition45.xml" ContentType="application/vnd.openxmlformats-officedocument.spreadsheetml.pivotCacheDefinition+xml"/>
  <Override PartName="/xl/pivotCache/pivotCacheDefinition46.xml" ContentType="application/vnd.openxmlformats-officedocument.spreadsheetml.pivotCacheDefinition+xml"/>
  <Override PartName="/xl/pivotCache/pivotCacheDefinition47.xml" ContentType="application/vnd.openxmlformats-officedocument.spreadsheetml.pivotCacheDefinition+xml"/>
  <Override PartName="/xl/pivotCache/pivotCacheDefinition48.xml" ContentType="application/vnd.openxmlformats-officedocument.spreadsheetml.pivotCacheDefinition+xml"/>
  <Override PartName="/xl/pivotCache/pivotCacheDefinition49.xml" ContentType="application/vnd.openxmlformats-officedocument.spreadsheetml.pivotCacheDefinition+xml"/>
  <Override PartName="/xl/pivotCache/pivotCacheDefinition50.xml" ContentType="application/vnd.openxmlformats-officedocument.spreadsheetml.pivotCacheDefinition+xml"/>
  <Override PartName="/xl/pivotCache/pivotCacheDefinition51.xml" ContentType="application/vnd.openxmlformats-officedocument.spreadsheetml.pivotCacheDefinition+xml"/>
  <Override PartName="/xl/pivotCache/pivotCacheDefinition52.xml" ContentType="application/vnd.openxmlformats-officedocument.spreadsheetml.pivotCacheDefinition+xml"/>
  <Override PartName="/xl/pivotCache/pivotCacheDefinition53.xml" ContentType="application/vnd.openxmlformats-officedocument.spreadsheetml.pivotCacheDefinition+xml"/>
  <Override PartName="/xl/pivotCache/pivotCacheDefinition54.xml" ContentType="application/vnd.openxmlformats-officedocument.spreadsheetml.pivotCacheDefinition+xml"/>
  <Override PartName="/xl/pivotCache/pivotCacheDefinition55.xml" ContentType="application/vnd.openxmlformats-officedocument.spreadsheetml.pivotCacheDefinition+xml"/>
  <Override PartName="/xl/pivotCache/pivotCacheDefinition56.xml" ContentType="application/vnd.openxmlformats-officedocument.spreadsheetml.pivotCacheDefinition+xml"/>
  <Override PartName="/xl/pivotCache/pivotCacheDefinition57.xml" ContentType="application/vnd.openxmlformats-officedocument.spreadsheetml.pivotCacheDefinition+xml"/>
  <Override PartName="/xl/pivotCache/pivotCacheDefinition58.xml" ContentType="application/vnd.openxmlformats-officedocument.spreadsheetml.pivotCacheDefinition+xml"/>
  <Override PartName="/xl/pivotCache/pivotCacheDefinition59.xml" ContentType="application/vnd.openxmlformats-officedocument.spreadsheetml.pivotCacheDefinition+xml"/>
  <Override PartName="/xl/pivotCache/pivotCacheDefinition6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5.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slicers/slicer2.xml" ContentType="application/vnd.ms-excel.slicer+xml"/>
  <Override PartName="/xl/drawings/drawing4.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drawings/drawing6.xml" ContentType="application/vnd.openxmlformats-officedocument.drawing+xml"/>
  <Override PartName="/xl/slicers/slicer5.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0.xml" ContentType="application/vnd.openxmlformats-officedocument.drawing+xml"/>
  <Override PartName="/xl/slicers/slicer6.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slicers/slicer7.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3.xml" ContentType="application/vnd.openxmlformats-officedocument.drawing+xml"/>
  <Override PartName="/xl/slicers/slicer8.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slicers/slicer9.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slicers/slicer10.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ml.chartshapes+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2.xml" ContentType="application/vnd.openxmlformats-officedocument.drawing+xml"/>
  <Override PartName="/xl/slicers/slicer11.xml" ContentType="application/vnd.ms-excel.slicer+xml"/>
  <Override PartName="/xl/pivotTables/pivotTable34.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drawings/drawing2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4.xml" ContentType="application/vnd.openxmlformats-officedocument.drawing+xml"/>
  <Override PartName="/xl/slicers/slicer12.xml" ContentType="application/vnd.ms-excel.slicer+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5.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ml.chartshapes+xml"/>
  <Override PartName="/xl/pivotTables/pivotTable46.xml" ContentType="application/vnd.openxmlformats-officedocument.spreadsheetml.pivotTable+xml"/>
  <Override PartName="/xl/drawings/drawing2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9.xml" ContentType="application/vnd.openxmlformats-officedocument.drawing+xml"/>
  <Override PartName="/xl/slicers/slicer13.xml" ContentType="application/vnd.ms-excel.slicer+xml"/>
  <Override PartName="/xl/drawings/drawing30.xml" ContentType="application/vnd.openxmlformats-officedocument.drawing+xml"/>
  <Override PartName="/xl/slicers/slicer14.xml" ContentType="application/vnd.ms-excel.slicer+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1.xml" ContentType="application/vnd.openxmlformats-officedocument.drawingml.chartshapes+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hidePivotFieldList="1" defaultThemeVersion="166925"/>
  <mc:AlternateContent xmlns:mc="http://schemas.openxmlformats.org/markup-compatibility/2006">
    <mc:Choice Requires="x15">
      <x15ac:absPath xmlns:x15ac="http://schemas.microsoft.com/office/spreadsheetml/2010/11/ac" url="C:\Users\Johan\OneDrive\Statistikk\Slakteleveranser\"/>
    </mc:Choice>
  </mc:AlternateContent>
  <xr:revisionPtr revIDLastSave="0" documentId="13_ncr:1_{97E993C3-30D1-400C-806C-3EA6B3553E78}" xr6:coauthVersionLast="47" xr6:coauthVersionMax="47" xr10:uidLastSave="{00000000-0000-0000-0000-000000000000}"/>
  <workbookProtection workbookAlgorithmName="SHA-512" workbookHashValue="QwN8cVTYwmoMcQgnhWpycj0ES9nkIPwQYCi+oyQ/1E2QpWcogqJ10OF1rtZfRPA1HEe1lVCiOCy5nKcNT/gU5A==" workbookSaltValue="lFKOcnYygx14tga9aMnsUg==" workbookSpinCount="100000" lockStructure="1"/>
  <bookViews>
    <workbookView xWindow="-120" yWindow="-120" windowWidth="38640" windowHeight="21120" tabRatio="639" firstSheet="2" activeTab="7" xr2:uid="{B2131CAF-1C14-4C3B-82F4-8D6B506F6063}"/>
  </bookViews>
  <sheets>
    <sheet name="P_endring (2)" sheetId="13" state="hidden" r:id="rId1"/>
    <sheet name="PD_alle komm" sheetId="15" state="hidden" r:id="rId2"/>
    <sheet name="Om talla" sheetId="23" r:id="rId3"/>
    <sheet name="Tab_kommune" sheetId="14" r:id="rId4"/>
    <sheet name="T_endr komm" sheetId="32" r:id="rId5"/>
    <sheet name="T_endr-kom" sheetId="31" state="hidden" r:id="rId6"/>
    <sheet name="T_komm" sheetId="9" state="hidden" r:id="rId7"/>
    <sheet name="Tab_fylke" sheetId="29" r:id="rId8"/>
    <sheet name="Endring_" sheetId="12" r:id="rId9"/>
    <sheet name="P_endring" sheetId="10" state="hidden" r:id="rId10"/>
    <sheet name="P_løpende (2)" sheetId="11" state="hidden" r:id="rId11"/>
    <sheet name="Rangering" sheetId="17" r:id="rId12"/>
    <sheet name="P_ranger" sheetId="7" state="hidden" r:id="rId13"/>
    <sheet name="P_endring (3)" sheetId="16" state="hidden" r:id="rId14"/>
    <sheet name="hovedgr. pr komm" sheetId="22" r:id="rId15"/>
    <sheet name="alle år" sheetId="20" r:id="rId16"/>
    <sheet name="P alle år" sheetId="8" state="hidden" r:id="rId17"/>
    <sheet name="P_andel_X" sheetId="4" state="hidden" r:id="rId18"/>
    <sheet name="Bas_kode" sheetId="3" state="hidden" r:id="rId19"/>
    <sheet name="PT_ab alle dyr" sheetId="33" state="hidden" r:id="rId20"/>
    <sheet name="P_alle dyreslag" sheetId="6" state="hidden" r:id="rId21"/>
    <sheet name="alle dyr. komm" sheetId="21" r:id="rId22"/>
    <sheet name="P_fylke" sheetId="27" state="hidden" r:id="rId23"/>
    <sheet name="Tab_alle grupper" sheetId="34" r:id="rId24"/>
    <sheet name="Alle kommuner" sheetId="19" r:id="rId25"/>
    <sheet name="T_fylke" sheetId="28" state="hidden" r:id="rId26"/>
  </sheets>
  <definedNames>
    <definedName name="_xlcn.WorksheetConnection_Slakteleveranser_2005_2021_kommune_v9.xlsxT_kjøttkoder1" hidden="1">T_kjøttkoder[]</definedName>
    <definedName name="Slicer_dyreslag1">#N/A</definedName>
    <definedName name="Slicer_dyreslag2">#N/A</definedName>
    <definedName name="Slicer_fylke">#N/A</definedName>
    <definedName name="Slicer_fylke1">#N/A</definedName>
    <definedName name="Slicer_fylke2">#N/A</definedName>
    <definedName name="Slicer_fylke3">#N/A</definedName>
    <definedName name="Slicer_fylke31">#N/A</definedName>
    <definedName name="Slicer_fylke4">#N/A</definedName>
    <definedName name="Slicer_fylke5">#N/A</definedName>
    <definedName name="Slicer_fylke6">#N/A</definedName>
    <definedName name="Slicer_fylke7">#N/A</definedName>
    <definedName name="Slicer_fylke71">#N/A</definedName>
    <definedName name="Slicer_fylke711">#N/A</definedName>
    <definedName name="Slicer_fylke712">#N/A</definedName>
    <definedName name="Slicer_fylke72">#N/A</definedName>
    <definedName name="Slicer_hovedgrupper">#N/A</definedName>
    <definedName name="Slicer_hovedgrupper1">#N/A</definedName>
    <definedName name="Slicer_hovedgrupper2">#N/A</definedName>
    <definedName name="Slicer_hovedgrupper21">#N/A</definedName>
    <definedName name="Slicer_hovedgrupper3">#N/A</definedName>
    <definedName name="Slicer_hovedgrupper4">#N/A</definedName>
    <definedName name="Slicer_hovedgrupper5">#N/A</definedName>
    <definedName name="Slicer_hovedgrupper51">#N/A</definedName>
    <definedName name="Slicer_hovedgrupper511">#N/A</definedName>
    <definedName name="Slicer_hovedgrupper512">#N/A</definedName>
    <definedName name="Slicer_hovedgrupper52">#N/A</definedName>
    <definedName name="Slicer_kommune">#N/A</definedName>
    <definedName name="Slicer_kommune1">#N/A</definedName>
    <definedName name="Slicer_kommune11">#N/A</definedName>
    <definedName name="Slicer_kommune2">#N/A</definedName>
    <definedName name="Slicer_kommune3">#N/A</definedName>
    <definedName name="Slicer_kommune4">#N/A</definedName>
    <definedName name="Slicer_kommune5">#N/A</definedName>
    <definedName name="Slicer_aar">#N/A</definedName>
    <definedName name="Slicer_aar1">#N/A</definedName>
    <definedName name="Slicer_aar11">#N/A</definedName>
    <definedName name="Slicer_aar2">#N/A</definedName>
    <definedName name="Slicer_aar3">#N/A</definedName>
    <definedName name="Slicer_aar4">#N/A</definedName>
  </definedNames>
  <calcPr calcId="191029"/>
  <pivotCaches>
    <pivotCache cacheId="0" r:id="rId27"/>
    <pivotCache cacheId="1" r:id="rId28"/>
    <pivotCache cacheId="2" r:id="rId29"/>
    <pivotCache cacheId="3" r:id="rId30"/>
    <pivotCache cacheId="4" r:id="rId31"/>
    <pivotCache cacheId="5" r:id="rId32"/>
    <pivotCache cacheId="6" r:id="rId33"/>
    <pivotCache cacheId="7" r:id="rId34"/>
    <pivotCache cacheId="8" r:id="rId35"/>
    <pivotCache cacheId="9" r:id="rId36"/>
    <pivotCache cacheId="10" r:id="rId37"/>
    <pivotCache cacheId="11" r:id="rId38"/>
    <pivotCache cacheId="12" r:id="rId39"/>
    <pivotCache cacheId="13" r:id="rId40"/>
    <pivotCache cacheId="14" r:id="rId41"/>
    <pivotCache cacheId="15" r:id="rId42"/>
    <pivotCache cacheId="16" r:id="rId43"/>
    <pivotCache cacheId="21" r:id="rId44"/>
    <pivotCache cacheId="22" r:id="rId45"/>
    <pivotCache cacheId="23" r:id="rId46"/>
    <pivotCache cacheId="29" r:id="rId47"/>
    <pivotCache cacheId="30" r:id="rId48"/>
    <pivotCache cacheId="31" r:id="rId49"/>
    <pivotCache cacheId="32" r:id="rId50"/>
    <pivotCache cacheId="33" r:id="rId51"/>
    <pivotCache cacheId="34" r:id="rId52"/>
    <pivotCache cacheId="35" r:id="rId53"/>
    <pivotCache cacheId="36" r:id="rId54"/>
    <pivotCache cacheId="37" r:id="rId55"/>
    <pivotCache cacheId="38" r:id="rId56"/>
    <pivotCache cacheId="39" r:id="rId57"/>
    <pivotCache cacheId="40" r:id="rId58"/>
    <pivotCache cacheId="41" r:id="rId59"/>
    <pivotCache cacheId="42" r:id="rId60"/>
    <pivotCache cacheId="43" r:id="rId61"/>
    <pivotCache cacheId="44" r:id="rId62"/>
    <pivotCache cacheId="45" r:id="rId63"/>
    <pivotCache cacheId="46" r:id="rId64"/>
    <pivotCache cacheId="47" r:id="rId65"/>
    <pivotCache cacheId="48" r:id="rId66"/>
    <pivotCache cacheId="49" r:id="rId67"/>
    <pivotCache cacheId="77" r:id="rId68"/>
    <pivotCache cacheId="80" r:id="rId69"/>
    <pivotCache cacheId="83" r:id="rId70"/>
    <pivotCache cacheId="86" r:id="rId71"/>
    <pivotCache cacheId="89" r:id="rId72"/>
    <pivotCache cacheId="92" r:id="rId73"/>
    <pivotCache cacheId="95" r:id="rId74"/>
    <pivotCache cacheId="98" r:id="rId75"/>
    <pivotCache cacheId="101" r:id="rId76"/>
  </pivotCaches>
  <extLst>
    <ext xmlns:x14="http://schemas.microsoft.com/office/spreadsheetml/2009/9/main" uri="{876F7934-8845-4945-9796-88D515C7AA90}">
      <x14:pivotCaches>
        <pivotCache cacheId="50" r:id="rId77"/>
        <pivotCache cacheId="51" r:id="rId78"/>
        <pivotCache cacheId="52" r:id="rId79"/>
        <pivotCache cacheId="53" r:id="rId80"/>
        <pivotCache cacheId="54" r:id="rId81"/>
        <pivotCache cacheId="55" r:id="rId82"/>
        <pivotCache cacheId="56" r:id="rId83"/>
        <pivotCache cacheId="57" r:id="rId84"/>
        <pivotCache cacheId="58" r:id="rId85"/>
        <pivotCache cacheId="59" r:id="rId86"/>
      </x14:pivotCaches>
    </ext>
    <ext xmlns:x14="http://schemas.microsoft.com/office/spreadsheetml/2009/9/main" uri="{BBE1A952-AA13-448e-AADC-164F8A28A991}">
      <x14:slicerCaches>
        <x14:slicerCache r:id="rId87"/>
        <x14:slicerCache r:id="rId88"/>
        <x14:slicerCache r:id="rId89"/>
        <x14:slicerCache r:id="rId90"/>
        <x14:slicerCache r:id="rId91"/>
        <x14:slicerCache r:id="rId92"/>
        <x14:slicerCache r:id="rId93"/>
        <x14:slicerCache r:id="rId94"/>
        <x14:slicerCache r:id="rId95"/>
        <x14:slicerCache r:id="rId96"/>
        <x14:slicerCache r:id="rId97"/>
        <x14:slicerCache r:id="rId98"/>
        <x14:slicerCache r:id="rId99"/>
        <x14:slicerCache r:id="rId100"/>
        <x14:slicerCache r:id="rId101"/>
        <x14:slicerCache r:id="rId102"/>
        <x14:slicerCache r:id="rId103"/>
        <x14:slicerCache r:id="rId104"/>
        <x14:slicerCache r:id="rId105"/>
        <x14:slicerCache r:id="rId106"/>
        <x14:slicerCache r:id="rId107"/>
        <x14:slicerCache r:id="rId108"/>
        <x14:slicerCache r:id="rId109"/>
        <x14:slicerCache r:id="rId110"/>
        <x14:slicerCache r:id="rId111"/>
        <x14:slicerCache r:id="rId112"/>
        <x14:slicerCache r:id="rId113"/>
        <x14:slicerCache r:id="rId114"/>
        <x14:slicerCache r:id="rId115"/>
        <x14:slicerCache r:id="rId116"/>
        <x14:slicerCache r:id="rId117"/>
        <x14:slicerCache r:id="rId118"/>
        <x14:slicerCache r:id="rId119"/>
        <x14:slicerCache r:id="rId120"/>
        <x14:slicerCache r:id="rId121"/>
        <x14:slicerCache r:id="rId122"/>
        <x14:slicerCache r:id="rId123"/>
        <x14:slicerCache r:id="rId124"/>
        <x14:slicerCache r:id="rId12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Kommunetall_CSV_72052d9a-fab4-4be2-bcf6-1ed13218973b" name="Kommunetall_CSV" connection="Spørring - Kommunetall_CSV"/>
          <x15:modelTable id="T_kommune_5688e8f1-afb8-464e-bb93-8f2953af5b32" name="T_kommune" connection="Spørring - T_kommune"/>
          <x15:modelTable id="T_kjøttkoder_0031c425-5c4d-4e48-b277-a27584c8b4a3" name="T_kjøttkoder" connection="Spørring - T_kjøttkoder"/>
          <x15:modelTable id="T_kjøttkoder 1" name="T_kjøttkoder 1" connection="WorksheetConnection_Slakteleveranser_2005_2021_kommune_v9.xlsx!T_kjøttkoder"/>
        </x15:modelTables>
        <x15:modelRelationships>
          <x15:modelRelationship fromTable="Kommunetall_CSV" fromColumn="komnr" toTable="T_kommune" toColumn="Gamle_knr"/>
          <x15:modelRelationship fromTable="Kommunetall_CSV" fromColumn="Slakteslag" toTable="T_kjøttkoder" toColumn="kjøttslag_kg"/>
          <x15:modelRelationship fromTable="T_kjøttkoder" fromColumn="kjøttslag_kg" toTable="T_kjøttkoder 1" toColumn="kjøttslag_kg"/>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17" i="34" l="1"/>
  <c r="T17" i="34"/>
  <c r="S18" i="34"/>
  <c r="T18" i="34"/>
  <c r="S19" i="34"/>
  <c r="T19" i="34"/>
  <c r="S20" i="34"/>
  <c r="T20" i="34"/>
  <c r="S21" i="34"/>
  <c r="T21" i="34"/>
  <c r="S22" i="34"/>
  <c r="T22" i="34"/>
  <c r="S23" i="34"/>
  <c r="T23" i="34"/>
  <c r="S24" i="34"/>
  <c r="T24" i="34"/>
  <c r="S25" i="34"/>
  <c r="T25" i="34"/>
  <c r="S26" i="34"/>
  <c r="T26" i="34"/>
  <c r="S27" i="34"/>
  <c r="T27" i="34"/>
  <c r="S28" i="34"/>
  <c r="T28" i="34"/>
  <c r="S29" i="34"/>
  <c r="T29" i="34"/>
  <c r="S30" i="34"/>
  <c r="T30" i="34"/>
  <c r="S31" i="34"/>
  <c r="T31" i="34"/>
  <c r="S32" i="34"/>
  <c r="T32" i="34"/>
  <c r="S33" i="34"/>
  <c r="T33" i="34"/>
  <c r="S34" i="34"/>
  <c r="T34" i="34"/>
  <c r="S35" i="34"/>
  <c r="T35" i="34"/>
  <c r="S36" i="34"/>
  <c r="T36" i="34"/>
  <c r="S37" i="34"/>
  <c r="T37" i="34"/>
  <c r="S38" i="34"/>
  <c r="T38" i="34"/>
  <c r="S39" i="34"/>
  <c r="T39" i="34"/>
  <c r="S40" i="34"/>
  <c r="T40" i="34"/>
  <c r="S41" i="34"/>
  <c r="T41" i="34"/>
  <c r="S42" i="34"/>
  <c r="T42" i="34"/>
  <c r="S43" i="34"/>
  <c r="T43" i="34"/>
  <c r="T16" i="34"/>
  <c r="B18" i="34"/>
  <c r="B19" i="34"/>
  <c r="B20" i="34"/>
  <c r="B21" i="34"/>
  <c r="B22" i="34"/>
  <c r="B24" i="34"/>
  <c r="B25" i="34"/>
  <c r="B26" i="34"/>
  <c r="B28" i="34"/>
  <c r="B29" i="34"/>
  <c r="B30" i="34"/>
  <c r="B31" i="34"/>
  <c r="B32" i="34"/>
  <c r="B33" i="34"/>
  <c r="B34" i="34"/>
  <c r="B36" i="34"/>
  <c r="B37" i="34"/>
  <c r="B38" i="34"/>
  <c r="B39" i="34"/>
  <c r="B40" i="34"/>
  <c r="B41" i="34"/>
  <c r="B43" i="34"/>
  <c r="B44" i="34"/>
  <c r="B45" i="34"/>
  <c r="B46" i="34"/>
  <c r="B47" i="34"/>
  <c r="B48" i="34"/>
  <c r="B49" i="34"/>
  <c r="B50" i="34"/>
  <c r="B51" i="34"/>
  <c r="B52" i="34"/>
  <c r="B53" i="34"/>
  <c r="B54" i="34"/>
  <c r="B55" i="34"/>
  <c r="B56" i="34"/>
  <c r="B57" i="34"/>
  <c r="C16" i="34"/>
  <c r="D16" i="34"/>
  <c r="E16" i="34"/>
  <c r="F16" i="34"/>
  <c r="G16" i="34"/>
  <c r="H16" i="34"/>
  <c r="I16" i="34"/>
  <c r="J16" i="34"/>
  <c r="K16" i="34"/>
  <c r="L16" i="34"/>
  <c r="M16" i="34"/>
  <c r="N16" i="34"/>
  <c r="O16" i="34"/>
  <c r="P16" i="34"/>
  <c r="Q16" i="34"/>
  <c r="R16" i="34"/>
  <c r="S16" i="34"/>
  <c r="C17" i="34"/>
  <c r="D17" i="34"/>
  <c r="E17" i="34"/>
  <c r="F17" i="34"/>
  <c r="G17" i="34"/>
  <c r="H17" i="34"/>
  <c r="I17" i="34"/>
  <c r="J17" i="34"/>
  <c r="K17" i="34"/>
  <c r="L17" i="34"/>
  <c r="M17" i="34"/>
  <c r="N17" i="34"/>
  <c r="O17" i="34"/>
  <c r="P17" i="34"/>
  <c r="Q17" i="34"/>
  <c r="R17" i="34"/>
  <c r="C18" i="34"/>
  <c r="D18" i="34"/>
  <c r="E18" i="34"/>
  <c r="F18" i="34"/>
  <c r="G18" i="34"/>
  <c r="H18" i="34"/>
  <c r="I18" i="34"/>
  <c r="J18" i="34"/>
  <c r="K18" i="34"/>
  <c r="L18" i="34"/>
  <c r="M18" i="34"/>
  <c r="N18" i="34"/>
  <c r="O18" i="34"/>
  <c r="P18" i="34"/>
  <c r="Q18" i="34"/>
  <c r="R18" i="34"/>
  <c r="C19" i="34"/>
  <c r="D19" i="34"/>
  <c r="E19" i="34"/>
  <c r="F19" i="34"/>
  <c r="G19" i="34"/>
  <c r="H19" i="34"/>
  <c r="I19" i="34"/>
  <c r="J19" i="34"/>
  <c r="K19" i="34"/>
  <c r="L19" i="34"/>
  <c r="M19" i="34"/>
  <c r="N19" i="34"/>
  <c r="O19" i="34"/>
  <c r="P19" i="34"/>
  <c r="Q19" i="34"/>
  <c r="R19" i="34"/>
  <c r="C20" i="34"/>
  <c r="D20" i="34"/>
  <c r="E20" i="34"/>
  <c r="F20" i="34"/>
  <c r="G20" i="34"/>
  <c r="H20" i="34"/>
  <c r="I20" i="34"/>
  <c r="J20" i="34"/>
  <c r="K20" i="34"/>
  <c r="L20" i="34"/>
  <c r="M20" i="34"/>
  <c r="N20" i="34"/>
  <c r="O20" i="34"/>
  <c r="P20" i="34"/>
  <c r="Q20" i="34"/>
  <c r="R20" i="34"/>
  <c r="C21" i="34"/>
  <c r="D21" i="34"/>
  <c r="E21" i="34"/>
  <c r="F21" i="34"/>
  <c r="G21" i="34"/>
  <c r="H21" i="34"/>
  <c r="I21" i="34"/>
  <c r="J21" i="34"/>
  <c r="K21" i="34"/>
  <c r="L21" i="34"/>
  <c r="M21" i="34"/>
  <c r="N21" i="34"/>
  <c r="O21" i="34"/>
  <c r="P21" i="34"/>
  <c r="Q21" i="34"/>
  <c r="R21" i="34"/>
  <c r="C22" i="34"/>
  <c r="D22" i="34"/>
  <c r="E22" i="34"/>
  <c r="F22" i="34"/>
  <c r="G22" i="34"/>
  <c r="H22" i="34"/>
  <c r="I22" i="34"/>
  <c r="J22" i="34"/>
  <c r="K22" i="34"/>
  <c r="L22" i="34"/>
  <c r="M22" i="34"/>
  <c r="N22" i="34"/>
  <c r="O22" i="34"/>
  <c r="P22" i="34"/>
  <c r="Q22" i="34"/>
  <c r="R22" i="34"/>
  <c r="C23" i="34"/>
  <c r="D23" i="34"/>
  <c r="E23" i="34"/>
  <c r="F23" i="34"/>
  <c r="G23" i="34"/>
  <c r="H23" i="34"/>
  <c r="I23" i="34"/>
  <c r="J23" i="34"/>
  <c r="K23" i="34"/>
  <c r="L23" i="34"/>
  <c r="M23" i="34"/>
  <c r="N23" i="34"/>
  <c r="O23" i="34"/>
  <c r="P23" i="34"/>
  <c r="Q23" i="34"/>
  <c r="R23" i="34"/>
  <c r="C24" i="34"/>
  <c r="D24" i="34"/>
  <c r="E24" i="34"/>
  <c r="F24" i="34"/>
  <c r="G24" i="34"/>
  <c r="H24" i="34"/>
  <c r="I24" i="34"/>
  <c r="J24" i="34"/>
  <c r="K24" i="34"/>
  <c r="L24" i="34"/>
  <c r="M24" i="34"/>
  <c r="N24" i="34"/>
  <c r="O24" i="34"/>
  <c r="P24" i="34"/>
  <c r="Q24" i="34"/>
  <c r="R24" i="34"/>
  <c r="C25" i="34"/>
  <c r="D25" i="34"/>
  <c r="E25" i="34"/>
  <c r="F25" i="34"/>
  <c r="G25" i="34"/>
  <c r="H25" i="34"/>
  <c r="I25" i="34"/>
  <c r="J25" i="34"/>
  <c r="K25" i="34"/>
  <c r="L25" i="34"/>
  <c r="M25" i="34"/>
  <c r="N25" i="34"/>
  <c r="O25" i="34"/>
  <c r="P25" i="34"/>
  <c r="Q25" i="34"/>
  <c r="R25" i="34"/>
  <c r="C26" i="34"/>
  <c r="D26" i="34"/>
  <c r="E26" i="34"/>
  <c r="F26" i="34"/>
  <c r="G26" i="34"/>
  <c r="H26" i="34"/>
  <c r="I26" i="34"/>
  <c r="J26" i="34"/>
  <c r="K26" i="34"/>
  <c r="L26" i="34"/>
  <c r="M26" i="34"/>
  <c r="N26" i="34"/>
  <c r="O26" i="34"/>
  <c r="P26" i="34"/>
  <c r="Q26" i="34"/>
  <c r="R26" i="34"/>
  <c r="C27" i="34"/>
  <c r="D27" i="34"/>
  <c r="E27" i="34"/>
  <c r="F27" i="34"/>
  <c r="G27" i="34"/>
  <c r="H27" i="34"/>
  <c r="I27" i="34"/>
  <c r="J27" i="34"/>
  <c r="K27" i="34"/>
  <c r="L27" i="34"/>
  <c r="M27" i="34"/>
  <c r="N27" i="34"/>
  <c r="O27" i="34"/>
  <c r="P27" i="34"/>
  <c r="Q27" i="34"/>
  <c r="R27" i="34"/>
  <c r="C28" i="34"/>
  <c r="D28" i="34"/>
  <c r="E28" i="34"/>
  <c r="F28" i="34"/>
  <c r="G28" i="34"/>
  <c r="H28" i="34"/>
  <c r="I28" i="34"/>
  <c r="J28" i="34"/>
  <c r="K28" i="34"/>
  <c r="L28" i="34"/>
  <c r="M28" i="34"/>
  <c r="N28" i="34"/>
  <c r="O28" i="34"/>
  <c r="P28" i="34"/>
  <c r="Q28" i="34"/>
  <c r="R28" i="34"/>
  <c r="C29" i="34"/>
  <c r="D29" i="34"/>
  <c r="E29" i="34"/>
  <c r="F29" i="34"/>
  <c r="G29" i="34"/>
  <c r="H29" i="34"/>
  <c r="I29" i="34"/>
  <c r="J29" i="34"/>
  <c r="K29" i="34"/>
  <c r="L29" i="34"/>
  <c r="M29" i="34"/>
  <c r="N29" i="34"/>
  <c r="O29" i="34"/>
  <c r="P29" i="34"/>
  <c r="Q29" i="34"/>
  <c r="R29" i="34"/>
  <c r="C30" i="34"/>
  <c r="D30" i="34"/>
  <c r="E30" i="34"/>
  <c r="F30" i="34"/>
  <c r="G30" i="34"/>
  <c r="H30" i="34"/>
  <c r="I30" i="34"/>
  <c r="J30" i="34"/>
  <c r="K30" i="34"/>
  <c r="L30" i="34"/>
  <c r="M30" i="34"/>
  <c r="N30" i="34"/>
  <c r="O30" i="34"/>
  <c r="P30" i="34"/>
  <c r="Q30" i="34"/>
  <c r="R30" i="34"/>
  <c r="C31" i="34"/>
  <c r="D31" i="34"/>
  <c r="E31" i="34"/>
  <c r="F31" i="34"/>
  <c r="G31" i="34"/>
  <c r="H31" i="34"/>
  <c r="I31" i="34"/>
  <c r="J31" i="34"/>
  <c r="K31" i="34"/>
  <c r="L31" i="34"/>
  <c r="M31" i="34"/>
  <c r="N31" i="34"/>
  <c r="O31" i="34"/>
  <c r="P31" i="34"/>
  <c r="Q31" i="34"/>
  <c r="R31" i="34"/>
  <c r="C32" i="34"/>
  <c r="D32" i="34"/>
  <c r="E32" i="34"/>
  <c r="F32" i="34"/>
  <c r="G32" i="34"/>
  <c r="H32" i="34"/>
  <c r="I32" i="34"/>
  <c r="J32" i="34"/>
  <c r="K32" i="34"/>
  <c r="L32" i="34"/>
  <c r="M32" i="34"/>
  <c r="N32" i="34"/>
  <c r="O32" i="34"/>
  <c r="P32" i="34"/>
  <c r="Q32" i="34"/>
  <c r="R32" i="34"/>
  <c r="C33" i="34"/>
  <c r="D33" i="34"/>
  <c r="E33" i="34"/>
  <c r="F33" i="34"/>
  <c r="G33" i="34"/>
  <c r="H33" i="34"/>
  <c r="I33" i="34"/>
  <c r="J33" i="34"/>
  <c r="K33" i="34"/>
  <c r="L33" i="34"/>
  <c r="M33" i="34"/>
  <c r="N33" i="34"/>
  <c r="O33" i="34"/>
  <c r="P33" i="34"/>
  <c r="Q33" i="34"/>
  <c r="R33" i="34"/>
  <c r="C34" i="34"/>
  <c r="D34" i="34"/>
  <c r="E34" i="34"/>
  <c r="F34" i="34"/>
  <c r="G34" i="34"/>
  <c r="H34" i="34"/>
  <c r="I34" i="34"/>
  <c r="J34" i="34"/>
  <c r="K34" i="34"/>
  <c r="L34" i="34"/>
  <c r="M34" i="34"/>
  <c r="N34" i="34"/>
  <c r="O34" i="34"/>
  <c r="P34" i="34"/>
  <c r="Q34" i="34"/>
  <c r="R34" i="34"/>
  <c r="C35" i="34"/>
  <c r="D35" i="34"/>
  <c r="E35" i="34"/>
  <c r="F35" i="34"/>
  <c r="G35" i="34"/>
  <c r="H35" i="34"/>
  <c r="I35" i="34"/>
  <c r="J35" i="34"/>
  <c r="K35" i="34"/>
  <c r="L35" i="34"/>
  <c r="M35" i="34"/>
  <c r="N35" i="34"/>
  <c r="O35" i="34"/>
  <c r="P35" i="34"/>
  <c r="Q35" i="34"/>
  <c r="R35" i="34"/>
  <c r="C36" i="34"/>
  <c r="D36" i="34"/>
  <c r="E36" i="34"/>
  <c r="F36" i="34"/>
  <c r="G36" i="34"/>
  <c r="H36" i="34"/>
  <c r="I36" i="34"/>
  <c r="J36" i="34"/>
  <c r="K36" i="34"/>
  <c r="L36" i="34"/>
  <c r="M36" i="34"/>
  <c r="N36" i="34"/>
  <c r="O36" i="34"/>
  <c r="P36" i="34"/>
  <c r="Q36" i="34"/>
  <c r="R36" i="34"/>
  <c r="C37" i="34"/>
  <c r="D37" i="34"/>
  <c r="E37" i="34"/>
  <c r="F37" i="34"/>
  <c r="G37" i="34"/>
  <c r="H37" i="34"/>
  <c r="I37" i="34"/>
  <c r="J37" i="34"/>
  <c r="K37" i="34"/>
  <c r="L37" i="34"/>
  <c r="M37" i="34"/>
  <c r="N37" i="34"/>
  <c r="O37" i="34"/>
  <c r="P37" i="34"/>
  <c r="Q37" i="34"/>
  <c r="R37" i="34"/>
  <c r="C38" i="34"/>
  <c r="D38" i="34"/>
  <c r="E38" i="34"/>
  <c r="F38" i="34"/>
  <c r="G38" i="34"/>
  <c r="H38" i="34"/>
  <c r="I38" i="34"/>
  <c r="J38" i="34"/>
  <c r="K38" i="34"/>
  <c r="L38" i="34"/>
  <c r="M38" i="34"/>
  <c r="N38" i="34"/>
  <c r="O38" i="34"/>
  <c r="P38" i="34"/>
  <c r="Q38" i="34"/>
  <c r="R38" i="34"/>
  <c r="C39" i="34"/>
  <c r="D39" i="34"/>
  <c r="E39" i="34"/>
  <c r="F39" i="34"/>
  <c r="G39" i="34"/>
  <c r="H39" i="34"/>
  <c r="I39" i="34"/>
  <c r="J39" i="34"/>
  <c r="K39" i="34"/>
  <c r="L39" i="34"/>
  <c r="M39" i="34"/>
  <c r="N39" i="34"/>
  <c r="O39" i="34"/>
  <c r="P39" i="34"/>
  <c r="Q39" i="34"/>
  <c r="R39" i="34"/>
  <c r="C40" i="34"/>
  <c r="D40" i="34"/>
  <c r="E40" i="34"/>
  <c r="F40" i="34"/>
  <c r="G40" i="34"/>
  <c r="H40" i="34"/>
  <c r="I40" i="34"/>
  <c r="J40" i="34"/>
  <c r="K40" i="34"/>
  <c r="L40" i="34"/>
  <c r="M40" i="34"/>
  <c r="N40" i="34"/>
  <c r="O40" i="34"/>
  <c r="P40" i="34"/>
  <c r="Q40" i="34"/>
  <c r="R40" i="34"/>
  <c r="C41" i="34"/>
  <c r="D41" i="34"/>
  <c r="E41" i="34"/>
  <c r="F41" i="34"/>
  <c r="G41" i="34"/>
  <c r="H41" i="34"/>
  <c r="I41" i="34"/>
  <c r="J41" i="34"/>
  <c r="K41" i="34"/>
  <c r="L41" i="34"/>
  <c r="M41" i="34"/>
  <c r="N41" i="34"/>
  <c r="O41" i="34"/>
  <c r="P41" i="34"/>
  <c r="Q41" i="34"/>
  <c r="R41" i="34"/>
  <c r="C42" i="34"/>
  <c r="D42" i="34"/>
  <c r="E42" i="34"/>
  <c r="F42" i="34"/>
  <c r="G42" i="34"/>
  <c r="H42" i="34"/>
  <c r="I42" i="34"/>
  <c r="J42" i="34"/>
  <c r="K42" i="34"/>
  <c r="L42" i="34"/>
  <c r="M42" i="34"/>
  <c r="N42" i="34"/>
  <c r="O42" i="34"/>
  <c r="P42" i="34"/>
  <c r="Q42" i="34"/>
  <c r="R42" i="34"/>
  <c r="C43" i="34"/>
  <c r="D43" i="34"/>
  <c r="E43" i="34"/>
  <c r="F43" i="34"/>
  <c r="G43" i="34"/>
  <c r="H43" i="34"/>
  <c r="I43" i="34"/>
  <c r="J43" i="34"/>
  <c r="K43" i="34"/>
  <c r="L43" i="34"/>
  <c r="M43" i="34"/>
  <c r="N43" i="34"/>
  <c r="O43" i="34"/>
  <c r="P43" i="34"/>
  <c r="Q43" i="34"/>
  <c r="R43" i="34"/>
  <c r="C44" i="34"/>
  <c r="D44" i="34"/>
  <c r="E44" i="34"/>
  <c r="F44" i="34"/>
  <c r="G44" i="34"/>
  <c r="H44" i="34"/>
  <c r="I44" i="34"/>
  <c r="J44" i="34"/>
  <c r="K44" i="34"/>
  <c r="L44" i="34"/>
  <c r="M44" i="34"/>
  <c r="N44" i="34"/>
  <c r="O44" i="34"/>
  <c r="P44" i="34"/>
  <c r="Q44" i="34"/>
  <c r="R44" i="34"/>
  <c r="S44" i="34"/>
  <c r="C45" i="34"/>
  <c r="D45" i="34"/>
  <c r="E45" i="34"/>
  <c r="F45" i="34"/>
  <c r="G45" i="34"/>
  <c r="H45" i="34"/>
  <c r="I45" i="34"/>
  <c r="J45" i="34"/>
  <c r="K45" i="34"/>
  <c r="L45" i="34"/>
  <c r="M45" i="34"/>
  <c r="N45" i="34"/>
  <c r="O45" i="34"/>
  <c r="P45" i="34"/>
  <c r="Q45" i="34"/>
  <c r="R45" i="34"/>
  <c r="S45" i="34"/>
  <c r="C46" i="34"/>
  <c r="D46" i="34"/>
  <c r="E46" i="34"/>
  <c r="F46" i="34"/>
  <c r="G46" i="34"/>
  <c r="H46" i="34"/>
  <c r="I46" i="34"/>
  <c r="J46" i="34"/>
  <c r="K46" i="34"/>
  <c r="L46" i="34"/>
  <c r="M46" i="34"/>
  <c r="N46" i="34"/>
  <c r="O46" i="34"/>
  <c r="P46" i="34"/>
  <c r="Q46" i="34"/>
  <c r="R46" i="34"/>
  <c r="S46" i="34"/>
  <c r="C47" i="34"/>
  <c r="D47" i="34"/>
  <c r="E47" i="34"/>
  <c r="F47" i="34"/>
  <c r="G47" i="34"/>
  <c r="H47" i="34"/>
  <c r="I47" i="34"/>
  <c r="J47" i="34"/>
  <c r="K47" i="34"/>
  <c r="L47" i="34"/>
  <c r="M47" i="34"/>
  <c r="N47" i="34"/>
  <c r="O47" i="34"/>
  <c r="P47" i="34"/>
  <c r="Q47" i="34"/>
  <c r="R47" i="34"/>
  <c r="S47" i="34"/>
  <c r="C48" i="34"/>
  <c r="D48" i="34"/>
  <c r="E48" i="34"/>
  <c r="F48" i="34"/>
  <c r="G48" i="34"/>
  <c r="H48" i="34"/>
  <c r="I48" i="34"/>
  <c r="J48" i="34"/>
  <c r="K48" i="34"/>
  <c r="L48" i="34"/>
  <c r="M48" i="34"/>
  <c r="N48" i="34"/>
  <c r="O48" i="34"/>
  <c r="P48" i="34"/>
  <c r="Q48" i="34"/>
  <c r="R48" i="34"/>
  <c r="S48" i="34"/>
  <c r="C49" i="34"/>
  <c r="D49" i="34"/>
  <c r="E49" i="34"/>
  <c r="F49" i="34"/>
  <c r="G49" i="34"/>
  <c r="H49" i="34"/>
  <c r="I49" i="34"/>
  <c r="J49" i="34"/>
  <c r="K49" i="34"/>
  <c r="L49" i="34"/>
  <c r="M49" i="34"/>
  <c r="N49" i="34"/>
  <c r="O49" i="34"/>
  <c r="P49" i="34"/>
  <c r="Q49" i="34"/>
  <c r="R49" i="34"/>
  <c r="S49" i="34"/>
  <c r="C50" i="34"/>
  <c r="D50" i="34"/>
  <c r="E50" i="34"/>
  <c r="F50" i="34"/>
  <c r="G50" i="34"/>
  <c r="H50" i="34"/>
  <c r="I50" i="34"/>
  <c r="J50" i="34"/>
  <c r="K50" i="34"/>
  <c r="L50" i="34"/>
  <c r="M50" i="34"/>
  <c r="N50" i="34"/>
  <c r="O50" i="34"/>
  <c r="P50" i="34"/>
  <c r="Q50" i="34"/>
  <c r="R50" i="34"/>
  <c r="S50" i="34"/>
  <c r="C51" i="34"/>
  <c r="D51" i="34"/>
  <c r="E51" i="34"/>
  <c r="F51" i="34"/>
  <c r="G51" i="34"/>
  <c r="H51" i="34"/>
  <c r="I51" i="34"/>
  <c r="J51" i="34"/>
  <c r="K51" i="34"/>
  <c r="L51" i="34"/>
  <c r="M51" i="34"/>
  <c r="N51" i="34"/>
  <c r="O51" i="34"/>
  <c r="P51" i="34"/>
  <c r="Q51" i="34"/>
  <c r="R51" i="34"/>
  <c r="S51" i="34"/>
  <c r="C52" i="34"/>
  <c r="D52" i="34"/>
  <c r="E52" i="34"/>
  <c r="F52" i="34"/>
  <c r="G52" i="34"/>
  <c r="H52" i="34"/>
  <c r="I52" i="34"/>
  <c r="J52" i="34"/>
  <c r="K52" i="34"/>
  <c r="L52" i="34"/>
  <c r="M52" i="34"/>
  <c r="N52" i="34"/>
  <c r="O52" i="34"/>
  <c r="P52" i="34"/>
  <c r="Q52" i="34"/>
  <c r="R52" i="34"/>
  <c r="S52" i="34"/>
  <c r="C53" i="34"/>
  <c r="D53" i="34"/>
  <c r="E53" i="34"/>
  <c r="F53" i="34"/>
  <c r="G53" i="34"/>
  <c r="H53" i="34"/>
  <c r="I53" i="34"/>
  <c r="J53" i="34"/>
  <c r="K53" i="34"/>
  <c r="L53" i="34"/>
  <c r="M53" i="34"/>
  <c r="N53" i="34"/>
  <c r="O53" i="34"/>
  <c r="P53" i="34"/>
  <c r="Q53" i="34"/>
  <c r="R53" i="34"/>
  <c r="S53" i="34"/>
  <c r="C54" i="34"/>
  <c r="D54" i="34"/>
  <c r="E54" i="34"/>
  <c r="F54" i="34"/>
  <c r="G54" i="34"/>
  <c r="H54" i="34"/>
  <c r="I54" i="34"/>
  <c r="J54" i="34"/>
  <c r="K54" i="34"/>
  <c r="L54" i="34"/>
  <c r="M54" i="34"/>
  <c r="N54" i="34"/>
  <c r="O54" i="34"/>
  <c r="P54" i="34"/>
  <c r="Q54" i="34"/>
  <c r="R54" i="34"/>
  <c r="S54" i="34"/>
  <c r="B16" i="34"/>
  <c r="B17" i="34"/>
  <c r="J2" i="33"/>
  <c r="J3" i="33" s="1"/>
  <c r="N3" i="33" s="1"/>
  <c r="B14" i="34" s="1"/>
  <c r="B7" i="32"/>
  <c r="C7" i="32"/>
  <c r="D7" i="32"/>
  <c r="E7" i="32"/>
  <c r="F7" i="32"/>
  <c r="G7" i="32"/>
  <c r="H7" i="32"/>
  <c r="I7" i="32"/>
  <c r="J7" i="32"/>
  <c r="K7" i="32"/>
  <c r="L7" i="32"/>
  <c r="M7" i="32"/>
  <c r="N7" i="32"/>
  <c r="O7" i="32"/>
  <c r="P7" i="32"/>
  <c r="Q7" i="32"/>
  <c r="R7" i="32"/>
  <c r="S7" i="32"/>
  <c r="B8" i="32"/>
  <c r="C8" i="32"/>
  <c r="D8" i="32"/>
  <c r="E8" i="32"/>
  <c r="F8" i="32"/>
  <c r="G8" i="32"/>
  <c r="H8" i="32"/>
  <c r="I8" i="32"/>
  <c r="J8" i="32"/>
  <c r="K8" i="32"/>
  <c r="L8" i="32"/>
  <c r="M8" i="32"/>
  <c r="N8" i="32"/>
  <c r="O8" i="32"/>
  <c r="P8" i="32"/>
  <c r="Q8" i="32"/>
  <c r="R8" i="32"/>
  <c r="S8" i="32"/>
  <c r="B9" i="32"/>
  <c r="C9" i="32"/>
  <c r="D9" i="32"/>
  <c r="E9" i="32"/>
  <c r="F9" i="32"/>
  <c r="G9" i="32"/>
  <c r="H9" i="32"/>
  <c r="I9" i="32"/>
  <c r="J9" i="32"/>
  <c r="K9" i="32"/>
  <c r="L9" i="32"/>
  <c r="M9" i="32"/>
  <c r="N9" i="32"/>
  <c r="O9" i="32"/>
  <c r="P9" i="32"/>
  <c r="Q9" i="32"/>
  <c r="R9" i="32"/>
  <c r="S9" i="32"/>
  <c r="B10" i="32"/>
  <c r="C10" i="32"/>
  <c r="D10" i="32"/>
  <c r="E10" i="32"/>
  <c r="F10" i="32"/>
  <c r="G10" i="32"/>
  <c r="H10" i="32"/>
  <c r="I10" i="32"/>
  <c r="J10" i="32"/>
  <c r="K10" i="32"/>
  <c r="L10" i="32"/>
  <c r="M10" i="32"/>
  <c r="N10" i="32"/>
  <c r="O10" i="32"/>
  <c r="P10" i="32"/>
  <c r="Q10" i="32"/>
  <c r="R10" i="32"/>
  <c r="S10" i="32"/>
  <c r="B11" i="32"/>
  <c r="C11" i="32"/>
  <c r="D11" i="32"/>
  <c r="E11" i="32"/>
  <c r="F11" i="32"/>
  <c r="G11" i="32"/>
  <c r="H11" i="32"/>
  <c r="I11" i="32"/>
  <c r="J11" i="32"/>
  <c r="K11" i="32"/>
  <c r="L11" i="32"/>
  <c r="M11" i="32"/>
  <c r="N11" i="32"/>
  <c r="O11" i="32"/>
  <c r="P11" i="32"/>
  <c r="Q11" i="32"/>
  <c r="R11" i="32"/>
  <c r="S11" i="32"/>
  <c r="B12" i="32"/>
  <c r="C12" i="32"/>
  <c r="D12" i="32"/>
  <c r="E12" i="32"/>
  <c r="F12" i="32"/>
  <c r="G12" i="32"/>
  <c r="H12" i="32"/>
  <c r="I12" i="32"/>
  <c r="J12" i="32"/>
  <c r="K12" i="32"/>
  <c r="L12" i="32"/>
  <c r="M12" i="32"/>
  <c r="N12" i="32"/>
  <c r="O12" i="32"/>
  <c r="P12" i="32"/>
  <c r="Q12" i="32"/>
  <c r="R12" i="32"/>
  <c r="S12" i="32"/>
  <c r="B13" i="32"/>
  <c r="C13" i="32"/>
  <c r="D13" i="32"/>
  <c r="E13" i="32"/>
  <c r="F13" i="32"/>
  <c r="G13" i="32"/>
  <c r="H13" i="32"/>
  <c r="I13" i="32"/>
  <c r="J13" i="32"/>
  <c r="K13" i="32"/>
  <c r="L13" i="32"/>
  <c r="M13" i="32"/>
  <c r="N13" i="32"/>
  <c r="O13" i="32"/>
  <c r="P13" i="32"/>
  <c r="Q13" i="32"/>
  <c r="R13" i="32"/>
  <c r="S13" i="32"/>
  <c r="B14" i="32"/>
  <c r="C14" i="32"/>
  <c r="D14" i="32"/>
  <c r="E14" i="32"/>
  <c r="F14" i="32"/>
  <c r="G14" i="32"/>
  <c r="H14" i="32"/>
  <c r="I14" i="32"/>
  <c r="J14" i="32"/>
  <c r="K14" i="32"/>
  <c r="L14" i="32"/>
  <c r="M14" i="32"/>
  <c r="N14" i="32"/>
  <c r="O14" i="32"/>
  <c r="P14" i="32"/>
  <c r="Q14" i="32"/>
  <c r="R14" i="32"/>
  <c r="S14" i="32"/>
  <c r="B15" i="32"/>
  <c r="C15" i="32"/>
  <c r="D15" i="32"/>
  <c r="E15" i="32"/>
  <c r="F15" i="32"/>
  <c r="G15" i="32"/>
  <c r="H15" i="32"/>
  <c r="I15" i="32"/>
  <c r="J15" i="32"/>
  <c r="K15" i="32"/>
  <c r="L15" i="32"/>
  <c r="M15" i="32"/>
  <c r="N15" i="32"/>
  <c r="O15" i="32"/>
  <c r="P15" i="32"/>
  <c r="Q15" i="32"/>
  <c r="R15" i="32"/>
  <c r="S15" i="32"/>
  <c r="B16" i="32"/>
  <c r="C16" i="32"/>
  <c r="D16" i="32"/>
  <c r="E16" i="32"/>
  <c r="F16" i="32"/>
  <c r="G16" i="32"/>
  <c r="H16" i="32"/>
  <c r="I16" i="32"/>
  <c r="J16" i="32"/>
  <c r="K16" i="32"/>
  <c r="L16" i="32"/>
  <c r="M16" i="32"/>
  <c r="N16" i="32"/>
  <c r="O16" i="32"/>
  <c r="P16" i="32"/>
  <c r="Q16" i="32"/>
  <c r="R16" i="32"/>
  <c r="S16" i="32"/>
  <c r="B17" i="32"/>
  <c r="C17" i="32"/>
  <c r="D17" i="32"/>
  <c r="E17" i="32"/>
  <c r="F17" i="32"/>
  <c r="G17" i="32"/>
  <c r="H17" i="32"/>
  <c r="I17" i="32"/>
  <c r="J17" i="32"/>
  <c r="K17" i="32"/>
  <c r="L17" i="32"/>
  <c r="M17" i="32"/>
  <c r="N17" i="32"/>
  <c r="O17" i="32"/>
  <c r="P17" i="32"/>
  <c r="Q17" i="32"/>
  <c r="R17" i="32"/>
  <c r="S17" i="32"/>
  <c r="B18" i="32"/>
  <c r="C18" i="32"/>
  <c r="D18" i="32"/>
  <c r="E18" i="32"/>
  <c r="F18" i="32"/>
  <c r="G18" i="32"/>
  <c r="H18" i="32"/>
  <c r="I18" i="32"/>
  <c r="J18" i="32"/>
  <c r="K18" i="32"/>
  <c r="L18" i="32"/>
  <c r="M18" i="32"/>
  <c r="N18" i="32"/>
  <c r="O18" i="32"/>
  <c r="P18" i="32"/>
  <c r="Q18" i="32"/>
  <c r="R18" i="32"/>
  <c r="S18" i="32"/>
  <c r="B19" i="32"/>
  <c r="C19" i="32"/>
  <c r="D19" i="32"/>
  <c r="E19" i="32"/>
  <c r="F19" i="32"/>
  <c r="G19" i="32"/>
  <c r="H19" i="32"/>
  <c r="I19" i="32"/>
  <c r="J19" i="32"/>
  <c r="K19" i="32"/>
  <c r="L19" i="32"/>
  <c r="M19" i="32"/>
  <c r="N19" i="32"/>
  <c r="O19" i="32"/>
  <c r="P19" i="32"/>
  <c r="Q19" i="32"/>
  <c r="R19" i="32"/>
  <c r="S19" i="32"/>
  <c r="B20" i="32"/>
  <c r="C20" i="32"/>
  <c r="D20" i="32"/>
  <c r="E20" i="32"/>
  <c r="F20" i="32"/>
  <c r="G20" i="32"/>
  <c r="H20" i="32"/>
  <c r="I20" i="32"/>
  <c r="J20" i="32"/>
  <c r="K20" i="32"/>
  <c r="L20" i="32"/>
  <c r="M20" i="32"/>
  <c r="N20" i="32"/>
  <c r="O20" i="32"/>
  <c r="P20" i="32"/>
  <c r="Q20" i="32"/>
  <c r="R20" i="32"/>
  <c r="S20" i="32"/>
  <c r="B21" i="32"/>
  <c r="C21" i="32"/>
  <c r="D21" i="32"/>
  <c r="E21" i="32"/>
  <c r="F21" i="32"/>
  <c r="G21" i="32"/>
  <c r="H21" i="32"/>
  <c r="I21" i="32"/>
  <c r="J21" i="32"/>
  <c r="K21" i="32"/>
  <c r="L21" i="32"/>
  <c r="M21" i="32"/>
  <c r="N21" i="32"/>
  <c r="O21" i="32"/>
  <c r="P21" i="32"/>
  <c r="Q21" i="32"/>
  <c r="R21" i="32"/>
  <c r="S21" i="32"/>
  <c r="B22" i="32"/>
  <c r="C22" i="32"/>
  <c r="D22" i="32"/>
  <c r="E22" i="32"/>
  <c r="F22" i="32"/>
  <c r="G22" i="32"/>
  <c r="H22" i="32"/>
  <c r="I22" i="32"/>
  <c r="J22" i="32"/>
  <c r="K22" i="32"/>
  <c r="L22" i="32"/>
  <c r="M22" i="32"/>
  <c r="N22" i="32"/>
  <c r="O22" i="32"/>
  <c r="P22" i="32"/>
  <c r="Q22" i="32"/>
  <c r="R22" i="32"/>
  <c r="S22" i="32"/>
  <c r="B23" i="32"/>
  <c r="C23" i="32"/>
  <c r="D23" i="32"/>
  <c r="E23" i="32"/>
  <c r="F23" i="32"/>
  <c r="G23" i="32"/>
  <c r="H23" i="32"/>
  <c r="I23" i="32"/>
  <c r="J23" i="32"/>
  <c r="K23" i="32"/>
  <c r="L23" i="32"/>
  <c r="M23" i="32"/>
  <c r="N23" i="32"/>
  <c r="O23" i="32"/>
  <c r="P23" i="32"/>
  <c r="Q23" i="32"/>
  <c r="R23" i="32"/>
  <c r="S23" i="32"/>
  <c r="B24" i="32"/>
  <c r="C24" i="32"/>
  <c r="D24" i="32"/>
  <c r="E24" i="32"/>
  <c r="F24" i="32"/>
  <c r="G24" i="32"/>
  <c r="H24" i="32"/>
  <c r="I24" i="32"/>
  <c r="J24" i="32"/>
  <c r="K24" i="32"/>
  <c r="L24" i="32"/>
  <c r="M24" i="32"/>
  <c r="N24" i="32"/>
  <c r="O24" i="32"/>
  <c r="P24" i="32"/>
  <c r="Q24" i="32"/>
  <c r="R24" i="32"/>
  <c r="S24" i="32"/>
  <c r="B25" i="32"/>
  <c r="C25" i="32"/>
  <c r="D25" i="32"/>
  <c r="E25" i="32"/>
  <c r="F25" i="32"/>
  <c r="G25" i="32"/>
  <c r="H25" i="32"/>
  <c r="I25" i="32"/>
  <c r="J25" i="32"/>
  <c r="K25" i="32"/>
  <c r="L25" i="32"/>
  <c r="M25" i="32"/>
  <c r="N25" i="32"/>
  <c r="O25" i="32"/>
  <c r="P25" i="32"/>
  <c r="Q25" i="32"/>
  <c r="R25" i="32"/>
  <c r="S25" i="32"/>
  <c r="B26" i="32"/>
  <c r="C26" i="32"/>
  <c r="D26" i="32"/>
  <c r="E26" i="32"/>
  <c r="F26" i="32"/>
  <c r="G26" i="32"/>
  <c r="H26" i="32"/>
  <c r="I26" i="32"/>
  <c r="J26" i="32"/>
  <c r="K26" i="32"/>
  <c r="L26" i="32"/>
  <c r="M26" i="32"/>
  <c r="N26" i="32"/>
  <c r="O26" i="32"/>
  <c r="P26" i="32"/>
  <c r="Q26" i="32"/>
  <c r="R26" i="32"/>
  <c r="S26" i="32"/>
  <c r="B27" i="32"/>
  <c r="C27" i="32"/>
  <c r="D27" i="32"/>
  <c r="E27" i="32"/>
  <c r="F27" i="32"/>
  <c r="G27" i="32"/>
  <c r="H27" i="32"/>
  <c r="I27" i="32"/>
  <c r="J27" i="32"/>
  <c r="K27" i="32"/>
  <c r="L27" i="32"/>
  <c r="M27" i="32"/>
  <c r="N27" i="32"/>
  <c r="O27" i="32"/>
  <c r="P27" i="32"/>
  <c r="Q27" i="32"/>
  <c r="R27" i="32"/>
  <c r="S27" i="32"/>
  <c r="B28" i="32"/>
  <c r="C28" i="32"/>
  <c r="D28" i="32"/>
  <c r="E28" i="32"/>
  <c r="F28" i="32"/>
  <c r="G28" i="32"/>
  <c r="H28" i="32"/>
  <c r="I28" i="32"/>
  <c r="J28" i="32"/>
  <c r="K28" i="32"/>
  <c r="L28" i="32"/>
  <c r="M28" i="32"/>
  <c r="N28" i="32"/>
  <c r="O28" i="32"/>
  <c r="P28" i="32"/>
  <c r="Q28" i="32"/>
  <c r="R28" i="32"/>
  <c r="S28" i="32"/>
  <c r="B29" i="32"/>
  <c r="C29" i="32"/>
  <c r="D29" i="32"/>
  <c r="E29" i="32"/>
  <c r="F29" i="32"/>
  <c r="G29" i="32"/>
  <c r="H29" i="32"/>
  <c r="I29" i="32"/>
  <c r="J29" i="32"/>
  <c r="K29" i="32"/>
  <c r="L29" i="32"/>
  <c r="M29" i="32"/>
  <c r="N29" i="32"/>
  <c r="O29" i="32"/>
  <c r="P29" i="32"/>
  <c r="Q29" i="32"/>
  <c r="R29" i="32"/>
  <c r="S29" i="32"/>
  <c r="B30" i="32"/>
  <c r="C30" i="32"/>
  <c r="D30" i="32"/>
  <c r="E30" i="32"/>
  <c r="F30" i="32"/>
  <c r="G30" i="32"/>
  <c r="H30" i="32"/>
  <c r="I30" i="32"/>
  <c r="J30" i="32"/>
  <c r="K30" i="32"/>
  <c r="L30" i="32"/>
  <c r="M30" i="32"/>
  <c r="N30" i="32"/>
  <c r="O30" i="32"/>
  <c r="P30" i="32"/>
  <c r="Q30" i="32"/>
  <c r="R30" i="32"/>
  <c r="S30" i="32"/>
  <c r="B31" i="32"/>
  <c r="C31" i="32"/>
  <c r="D31" i="32"/>
  <c r="E31" i="32"/>
  <c r="F31" i="32"/>
  <c r="G31" i="32"/>
  <c r="H31" i="32"/>
  <c r="I31" i="32"/>
  <c r="J31" i="32"/>
  <c r="K31" i="32"/>
  <c r="L31" i="32"/>
  <c r="M31" i="32"/>
  <c r="N31" i="32"/>
  <c r="O31" i="32"/>
  <c r="P31" i="32"/>
  <c r="Q31" i="32"/>
  <c r="R31" i="32"/>
  <c r="S31" i="32"/>
  <c r="B32" i="32"/>
  <c r="C32" i="32"/>
  <c r="D32" i="32"/>
  <c r="E32" i="32"/>
  <c r="F32" i="32"/>
  <c r="G32" i="32"/>
  <c r="H32" i="32"/>
  <c r="I32" i="32"/>
  <c r="J32" i="32"/>
  <c r="K32" i="32"/>
  <c r="L32" i="32"/>
  <c r="M32" i="32"/>
  <c r="N32" i="32"/>
  <c r="O32" i="32"/>
  <c r="P32" i="32"/>
  <c r="Q32" i="32"/>
  <c r="R32" i="32"/>
  <c r="S32" i="32"/>
  <c r="B33" i="32"/>
  <c r="C33" i="32"/>
  <c r="D33" i="32"/>
  <c r="E33" i="32"/>
  <c r="F33" i="32"/>
  <c r="G33" i="32"/>
  <c r="H33" i="32"/>
  <c r="I33" i="32"/>
  <c r="J33" i="32"/>
  <c r="K33" i="32"/>
  <c r="L33" i="32"/>
  <c r="M33" i="32"/>
  <c r="N33" i="32"/>
  <c r="O33" i="32"/>
  <c r="P33" i="32"/>
  <c r="Q33" i="32"/>
  <c r="R33" i="32"/>
  <c r="S33" i="32"/>
  <c r="B34" i="32"/>
  <c r="C34" i="32"/>
  <c r="D34" i="32"/>
  <c r="E34" i="32"/>
  <c r="F34" i="32"/>
  <c r="G34" i="32"/>
  <c r="H34" i="32"/>
  <c r="I34" i="32"/>
  <c r="J34" i="32"/>
  <c r="K34" i="32"/>
  <c r="L34" i="32"/>
  <c r="M34" i="32"/>
  <c r="N34" i="32"/>
  <c r="O34" i="32"/>
  <c r="P34" i="32"/>
  <c r="Q34" i="32"/>
  <c r="R34" i="32"/>
  <c r="S34" i="32"/>
  <c r="B35" i="32"/>
  <c r="C35" i="32"/>
  <c r="D35" i="32"/>
  <c r="E35" i="32"/>
  <c r="F35" i="32"/>
  <c r="G35" i="32"/>
  <c r="H35" i="32"/>
  <c r="I35" i="32"/>
  <c r="J35" i="32"/>
  <c r="K35" i="32"/>
  <c r="L35" i="32"/>
  <c r="M35" i="32"/>
  <c r="N35" i="32"/>
  <c r="O35" i="32"/>
  <c r="P35" i="32"/>
  <c r="Q35" i="32"/>
  <c r="R35" i="32"/>
  <c r="S35" i="32"/>
  <c r="B36" i="32"/>
  <c r="C36" i="32"/>
  <c r="D36" i="32"/>
  <c r="E36" i="32"/>
  <c r="F36" i="32"/>
  <c r="G36" i="32"/>
  <c r="H36" i="32"/>
  <c r="I36" i="32"/>
  <c r="J36" i="32"/>
  <c r="K36" i="32"/>
  <c r="L36" i="32"/>
  <c r="M36" i="32"/>
  <c r="N36" i="32"/>
  <c r="O36" i="32"/>
  <c r="P36" i="32"/>
  <c r="Q36" i="32"/>
  <c r="R36" i="32"/>
  <c r="S36" i="32"/>
  <c r="B37" i="32"/>
  <c r="C37" i="32"/>
  <c r="D37" i="32"/>
  <c r="E37" i="32"/>
  <c r="F37" i="32"/>
  <c r="G37" i="32"/>
  <c r="H37" i="32"/>
  <c r="I37" i="32"/>
  <c r="J37" i="32"/>
  <c r="K37" i="32"/>
  <c r="L37" i="32"/>
  <c r="M37" i="32"/>
  <c r="N37" i="32"/>
  <c r="O37" i="32"/>
  <c r="P37" i="32"/>
  <c r="Q37" i="32"/>
  <c r="R37" i="32"/>
  <c r="S37" i="32"/>
  <c r="B38" i="32"/>
  <c r="C38" i="32"/>
  <c r="D38" i="32"/>
  <c r="E38" i="32"/>
  <c r="F38" i="32"/>
  <c r="G38" i="32"/>
  <c r="H38" i="32"/>
  <c r="I38" i="32"/>
  <c r="J38" i="32"/>
  <c r="K38" i="32"/>
  <c r="L38" i="32"/>
  <c r="M38" i="32"/>
  <c r="N38" i="32"/>
  <c r="O38" i="32"/>
  <c r="P38" i="32"/>
  <c r="Q38" i="32"/>
  <c r="R38" i="32"/>
  <c r="S38" i="32"/>
  <c r="B39" i="32"/>
  <c r="C39" i="32"/>
  <c r="D39" i="32"/>
  <c r="E39" i="32"/>
  <c r="F39" i="32"/>
  <c r="G39" i="32"/>
  <c r="H39" i="32"/>
  <c r="I39" i="32"/>
  <c r="J39" i="32"/>
  <c r="K39" i="32"/>
  <c r="L39" i="32"/>
  <c r="M39" i="32"/>
  <c r="N39" i="32"/>
  <c r="O39" i="32"/>
  <c r="P39" i="32"/>
  <c r="Q39" i="32"/>
  <c r="R39" i="32"/>
  <c r="S39" i="32"/>
  <c r="B40" i="32"/>
  <c r="C40" i="32"/>
  <c r="D40" i="32"/>
  <c r="E40" i="32"/>
  <c r="F40" i="32"/>
  <c r="G40" i="32"/>
  <c r="H40" i="32"/>
  <c r="I40" i="32"/>
  <c r="J40" i="32"/>
  <c r="K40" i="32"/>
  <c r="L40" i="32"/>
  <c r="M40" i="32"/>
  <c r="N40" i="32"/>
  <c r="O40" i="32"/>
  <c r="P40" i="32"/>
  <c r="Q40" i="32"/>
  <c r="R40" i="32"/>
  <c r="S40" i="32"/>
  <c r="B41" i="32"/>
  <c r="C41" i="32"/>
  <c r="D41" i="32"/>
  <c r="E41" i="32"/>
  <c r="F41" i="32"/>
  <c r="G41" i="32"/>
  <c r="H41" i="32"/>
  <c r="I41" i="32"/>
  <c r="J41" i="32"/>
  <c r="K41" i="32"/>
  <c r="L41" i="32"/>
  <c r="M41" i="32"/>
  <c r="N41" i="32"/>
  <c r="O41" i="32"/>
  <c r="P41" i="32"/>
  <c r="Q41" i="32"/>
  <c r="R41" i="32"/>
  <c r="S41" i="32"/>
  <c r="B42" i="32"/>
  <c r="C42" i="32"/>
  <c r="D42" i="32"/>
  <c r="E42" i="32"/>
  <c r="F42" i="32"/>
  <c r="G42" i="32"/>
  <c r="H42" i="32"/>
  <c r="I42" i="32"/>
  <c r="J42" i="32"/>
  <c r="K42" i="32"/>
  <c r="L42" i="32"/>
  <c r="M42" i="32"/>
  <c r="N42" i="32"/>
  <c r="O42" i="32"/>
  <c r="P42" i="32"/>
  <c r="Q42" i="32"/>
  <c r="R42" i="32"/>
  <c r="S42" i="32"/>
  <c r="B43" i="32"/>
  <c r="C43" i="32"/>
  <c r="D43" i="32"/>
  <c r="E43" i="32"/>
  <c r="F43" i="32"/>
  <c r="G43" i="32"/>
  <c r="H43" i="32"/>
  <c r="I43" i="32"/>
  <c r="J43" i="32"/>
  <c r="K43" i="32"/>
  <c r="L43" i="32"/>
  <c r="M43" i="32"/>
  <c r="N43" i="32"/>
  <c r="O43" i="32"/>
  <c r="P43" i="32"/>
  <c r="Q43" i="32"/>
  <c r="R43" i="32"/>
  <c r="S43" i="32"/>
  <c r="B44" i="32"/>
  <c r="C44" i="32"/>
  <c r="D44" i="32"/>
  <c r="E44" i="32"/>
  <c r="F44" i="32"/>
  <c r="G44" i="32"/>
  <c r="H44" i="32"/>
  <c r="I44" i="32"/>
  <c r="J44" i="32"/>
  <c r="K44" i="32"/>
  <c r="L44" i="32"/>
  <c r="M44" i="32"/>
  <c r="N44" i="32"/>
  <c r="O44" i="32"/>
  <c r="P44" i="32"/>
  <c r="Q44" i="32"/>
  <c r="R44" i="32"/>
  <c r="S44" i="32"/>
  <c r="B45" i="32"/>
  <c r="C45" i="32"/>
  <c r="D45" i="32"/>
  <c r="E45" i="32"/>
  <c r="F45" i="32"/>
  <c r="G45" i="32"/>
  <c r="H45" i="32"/>
  <c r="I45" i="32"/>
  <c r="J45" i="32"/>
  <c r="K45" i="32"/>
  <c r="L45" i="32"/>
  <c r="M45" i="32"/>
  <c r="N45" i="32"/>
  <c r="O45" i="32"/>
  <c r="P45" i="32"/>
  <c r="Q45" i="32"/>
  <c r="R45" i="32"/>
  <c r="S45" i="32"/>
  <c r="B46" i="32"/>
  <c r="C46" i="32"/>
  <c r="D46" i="32"/>
  <c r="E46" i="32"/>
  <c r="F46" i="32"/>
  <c r="G46" i="32"/>
  <c r="H46" i="32"/>
  <c r="I46" i="32"/>
  <c r="J46" i="32"/>
  <c r="K46" i="32"/>
  <c r="L46" i="32"/>
  <c r="M46" i="32"/>
  <c r="N46" i="32"/>
  <c r="O46" i="32"/>
  <c r="P46" i="32"/>
  <c r="Q46" i="32"/>
  <c r="R46" i="32"/>
  <c r="S46" i="32"/>
  <c r="B47" i="32"/>
  <c r="C47" i="32"/>
  <c r="D47" i="32"/>
  <c r="E47" i="32"/>
  <c r="F47" i="32"/>
  <c r="G47" i="32"/>
  <c r="H47" i="32"/>
  <c r="I47" i="32"/>
  <c r="J47" i="32"/>
  <c r="K47" i="32"/>
  <c r="L47" i="32"/>
  <c r="M47" i="32"/>
  <c r="N47" i="32"/>
  <c r="O47" i="32"/>
  <c r="P47" i="32"/>
  <c r="Q47" i="32"/>
  <c r="R47" i="32"/>
  <c r="S47" i="32"/>
  <c r="B48" i="32"/>
  <c r="C48" i="32"/>
  <c r="D48" i="32"/>
  <c r="E48" i="32"/>
  <c r="F48" i="32"/>
  <c r="G48" i="32"/>
  <c r="H48" i="32"/>
  <c r="I48" i="32"/>
  <c r="J48" i="32"/>
  <c r="K48" i="32"/>
  <c r="L48" i="32"/>
  <c r="M48" i="32"/>
  <c r="N48" i="32"/>
  <c r="O48" i="32"/>
  <c r="P48" i="32"/>
  <c r="Q48" i="32"/>
  <c r="R48" i="32"/>
  <c r="S48" i="32"/>
  <c r="B49" i="32"/>
  <c r="C49" i="32"/>
  <c r="D49" i="32"/>
  <c r="E49" i="32"/>
  <c r="F49" i="32"/>
  <c r="G49" i="32"/>
  <c r="H49" i="32"/>
  <c r="I49" i="32"/>
  <c r="J49" i="32"/>
  <c r="K49" i="32"/>
  <c r="L49" i="32"/>
  <c r="M49" i="32"/>
  <c r="N49" i="32"/>
  <c r="O49" i="32"/>
  <c r="P49" i="32"/>
  <c r="Q49" i="32"/>
  <c r="R49" i="32"/>
  <c r="S49" i="32"/>
  <c r="B50" i="32"/>
  <c r="C50" i="32"/>
  <c r="D50" i="32"/>
  <c r="E50" i="32"/>
  <c r="F50" i="32"/>
  <c r="G50" i="32"/>
  <c r="H50" i="32"/>
  <c r="I50" i="32"/>
  <c r="J50" i="32"/>
  <c r="K50" i="32"/>
  <c r="L50" i="32"/>
  <c r="M50" i="32"/>
  <c r="N50" i="32"/>
  <c r="O50" i="32"/>
  <c r="P50" i="32"/>
  <c r="Q50" i="32"/>
  <c r="R50" i="32"/>
  <c r="S50" i="32"/>
  <c r="B51" i="32"/>
  <c r="C51" i="32"/>
  <c r="D51" i="32"/>
  <c r="E51" i="32"/>
  <c r="F51" i="32"/>
  <c r="G51" i="32"/>
  <c r="H51" i="32"/>
  <c r="I51" i="32"/>
  <c r="J51" i="32"/>
  <c r="K51" i="32"/>
  <c r="L51" i="32"/>
  <c r="M51" i="32"/>
  <c r="N51" i="32"/>
  <c r="O51" i="32"/>
  <c r="P51" i="32"/>
  <c r="Q51" i="32"/>
  <c r="R51" i="32"/>
  <c r="S51" i="32"/>
  <c r="B52" i="32"/>
  <c r="C52" i="32"/>
  <c r="D52" i="32"/>
  <c r="E52" i="32"/>
  <c r="F52" i="32"/>
  <c r="G52" i="32"/>
  <c r="H52" i="32"/>
  <c r="I52" i="32"/>
  <c r="J52" i="32"/>
  <c r="K52" i="32"/>
  <c r="L52" i="32"/>
  <c r="M52" i="32"/>
  <c r="N52" i="32"/>
  <c r="O52" i="32"/>
  <c r="P52" i="32"/>
  <c r="Q52" i="32"/>
  <c r="R52" i="32"/>
  <c r="S52" i="32"/>
  <c r="B53" i="32"/>
  <c r="C53" i="32"/>
  <c r="D53" i="32"/>
  <c r="E53" i="32"/>
  <c r="F53" i="32"/>
  <c r="G53" i="32"/>
  <c r="H53" i="32"/>
  <c r="I53" i="32"/>
  <c r="J53" i="32"/>
  <c r="K53" i="32"/>
  <c r="L53" i="32"/>
  <c r="M53" i="32"/>
  <c r="N53" i="32"/>
  <c r="O53" i="32"/>
  <c r="P53" i="32"/>
  <c r="Q53" i="32"/>
  <c r="R53" i="32"/>
  <c r="S53" i="32"/>
  <c r="B54" i="32"/>
  <c r="C54" i="32"/>
  <c r="D54" i="32"/>
  <c r="E54" i="32"/>
  <c r="F54" i="32"/>
  <c r="G54" i="32"/>
  <c r="H54" i="32"/>
  <c r="I54" i="32"/>
  <c r="J54" i="32"/>
  <c r="K54" i="32"/>
  <c r="L54" i="32"/>
  <c r="M54" i="32"/>
  <c r="N54" i="32"/>
  <c r="O54" i="32"/>
  <c r="P54" i="32"/>
  <c r="Q54" i="32"/>
  <c r="R54" i="32"/>
  <c r="S54" i="32"/>
  <c r="B55" i="32"/>
  <c r="C55" i="32"/>
  <c r="D55" i="32"/>
  <c r="E55" i="32"/>
  <c r="F55" i="32"/>
  <c r="G55" i="32"/>
  <c r="H55" i="32"/>
  <c r="I55" i="32"/>
  <c r="J55" i="32"/>
  <c r="K55" i="32"/>
  <c r="L55" i="32"/>
  <c r="M55" i="32"/>
  <c r="N55" i="32"/>
  <c r="O55" i="32"/>
  <c r="P55" i="32"/>
  <c r="Q55" i="32"/>
  <c r="R55" i="32"/>
  <c r="S55" i="32"/>
  <c r="B56" i="32"/>
  <c r="C56" i="32"/>
  <c r="D56" i="32"/>
  <c r="E56" i="32"/>
  <c r="F56" i="32"/>
  <c r="G56" i="32"/>
  <c r="H56" i="32"/>
  <c r="I56" i="32"/>
  <c r="J56" i="32"/>
  <c r="K56" i="32"/>
  <c r="L56" i="32"/>
  <c r="M56" i="32"/>
  <c r="N56" i="32"/>
  <c r="O56" i="32"/>
  <c r="P56" i="32"/>
  <c r="Q56" i="32"/>
  <c r="R56" i="32"/>
  <c r="S56" i="32"/>
  <c r="B57" i="32"/>
  <c r="C57" i="32"/>
  <c r="D57" i="32"/>
  <c r="E57" i="32"/>
  <c r="F57" i="32"/>
  <c r="G57" i="32"/>
  <c r="H57" i="32"/>
  <c r="I57" i="32"/>
  <c r="J57" i="32"/>
  <c r="K57" i="32"/>
  <c r="L57" i="32"/>
  <c r="M57" i="32"/>
  <c r="N57" i="32"/>
  <c r="O57" i="32"/>
  <c r="P57" i="32"/>
  <c r="Q57" i="32"/>
  <c r="R57" i="32"/>
  <c r="S57" i="32"/>
  <c r="B58" i="32"/>
  <c r="C58" i="32"/>
  <c r="D58" i="32"/>
  <c r="E58" i="32"/>
  <c r="F58" i="32"/>
  <c r="G58" i="32"/>
  <c r="H58" i="32"/>
  <c r="I58" i="32"/>
  <c r="J58" i="32"/>
  <c r="K58" i="32"/>
  <c r="L58" i="32"/>
  <c r="M58" i="32"/>
  <c r="N58" i="32"/>
  <c r="O58" i="32"/>
  <c r="P58" i="32"/>
  <c r="Q58" i="32"/>
  <c r="R58" i="32"/>
  <c r="S58" i="32"/>
  <c r="B59" i="32"/>
  <c r="C59" i="32"/>
  <c r="D59" i="32"/>
  <c r="E59" i="32"/>
  <c r="F59" i="32"/>
  <c r="G59" i="32"/>
  <c r="H59" i="32"/>
  <c r="I59" i="32"/>
  <c r="J59" i="32"/>
  <c r="K59" i="32"/>
  <c r="L59" i="32"/>
  <c r="M59" i="32"/>
  <c r="N59" i="32"/>
  <c r="O59" i="32"/>
  <c r="P59" i="32"/>
  <c r="Q59" i="32"/>
  <c r="R59" i="32"/>
  <c r="S59" i="32"/>
  <c r="B60" i="32"/>
  <c r="C60" i="32"/>
  <c r="D60" i="32"/>
  <c r="E60" i="32"/>
  <c r="F60" i="32"/>
  <c r="G60" i="32"/>
  <c r="H60" i="32"/>
  <c r="I60" i="32"/>
  <c r="J60" i="32"/>
  <c r="K60" i="32"/>
  <c r="L60" i="32"/>
  <c r="M60" i="32"/>
  <c r="N60" i="32"/>
  <c r="O60" i="32"/>
  <c r="P60" i="32"/>
  <c r="Q60" i="32"/>
  <c r="R60" i="32"/>
  <c r="S60" i="32"/>
  <c r="B61" i="32"/>
  <c r="C61" i="32"/>
  <c r="D61" i="32"/>
  <c r="E61" i="32"/>
  <c r="F61" i="32"/>
  <c r="G61" i="32"/>
  <c r="H61" i="32"/>
  <c r="I61" i="32"/>
  <c r="J61" i="32"/>
  <c r="K61" i="32"/>
  <c r="L61" i="32"/>
  <c r="M61" i="32"/>
  <c r="N61" i="32"/>
  <c r="O61" i="32"/>
  <c r="P61" i="32"/>
  <c r="Q61" i="32"/>
  <c r="R61" i="32"/>
  <c r="S61" i="32"/>
  <c r="B62" i="32"/>
  <c r="C62" i="32"/>
  <c r="D62" i="32"/>
  <c r="E62" i="32"/>
  <c r="F62" i="32"/>
  <c r="G62" i="32"/>
  <c r="H62" i="32"/>
  <c r="I62" i="32"/>
  <c r="J62" i="32"/>
  <c r="K62" i="32"/>
  <c r="L62" i="32"/>
  <c r="M62" i="32"/>
  <c r="N62" i="32"/>
  <c r="O62" i="32"/>
  <c r="P62" i="32"/>
  <c r="Q62" i="32"/>
  <c r="R62" i="32"/>
  <c r="S62" i="32"/>
  <c r="B63" i="32"/>
  <c r="C63" i="32"/>
  <c r="D63" i="32"/>
  <c r="E63" i="32"/>
  <c r="F63" i="32"/>
  <c r="G63" i="32"/>
  <c r="H63" i="32"/>
  <c r="I63" i="32"/>
  <c r="J63" i="32"/>
  <c r="K63" i="32"/>
  <c r="L63" i="32"/>
  <c r="M63" i="32"/>
  <c r="N63" i="32"/>
  <c r="O63" i="32"/>
  <c r="P63" i="32"/>
  <c r="Q63" i="32"/>
  <c r="R63" i="32"/>
  <c r="S63" i="32"/>
  <c r="B64" i="32"/>
  <c r="C64" i="32"/>
  <c r="D64" i="32"/>
  <c r="E64" i="32"/>
  <c r="F64" i="32"/>
  <c r="G64" i="32"/>
  <c r="H64" i="32"/>
  <c r="I64" i="32"/>
  <c r="J64" i="32"/>
  <c r="K64" i="32"/>
  <c r="L64" i="32"/>
  <c r="M64" i="32"/>
  <c r="N64" i="32"/>
  <c r="O64" i="32"/>
  <c r="P64" i="32"/>
  <c r="Q64" i="32"/>
  <c r="R64" i="32"/>
  <c r="S64" i="32"/>
  <c r="B65" i="32"/>
  <c r="C65" i="32"/>
  <c r="D65" i="32"/>
  <c r="E65" i="32"/>
  <c r="F65" i="32"/>
  <c r="G65" i="32"/>
  <c r="H65" i="32"/>
  <c r="I65" i="32"/>
  <c r="J65" i="32"/>
  <c r="K65" i="32"/>
  <c r="L65" i="32"/>
  <c r="M65" i="32"/>
  <c r="N65" i="32"/>
  <c r="O65" i="32"/>
  <c r="P65" i="32"/>
  <c r="Q65" i="32"/>
  <c r="R65" i="32"/>
  <c r="S65" i="32"/>
  <c r="B66" i="32"/>
  <c r="C66" i="32"/>
  <c r="D66" i="32"/>
  <c r="E66" i="32"/>
  <c r="F66" i="32"/>
  <c r="G66" i="32"/>
  <c r="H66" i="32"/>
  <c r="I66" i="32"/>
  <c r="J66" i="32"/>
  <c r="K66" i="32"/>
  <c r="L66" i="32"/>
  <c r="M66" i="32"/>
  <c r="N66" i="32"/>
  <c r="O66" i="32"/>
  <c r="P66" i="32"/>
  <c r="Q66" i="32"/>
  <c r="R66" i="32"/>
  <c r="S66" i="32"/>
  <c r="B67" i="32"/>
  <c r="C67" i="32"/>
  <c r="D67" i="32"/>
  <c r="E67" i="32"/>
  <c r="F67" i="32"/>
  <c r="G67" i="32"/>
  <c r="H67" i="32"/>
  <c r="I67" i="32"/>
  <c r="J67" i="32"/>
  <c r="K67" i="32"/>
  <c r="L67" i="32"/>
  <c r="M67" i="32"/>
  <c r="N67" i="32"/>
  <c r="O67" i="32"/>
  <c r="P67" i="32"/>
  <c r="Q67" i="32"/>
  <c r="R67" i="32"/>
  <c r="S67" i="32"/>
  <c r="B68" i="32"/>
  <c r="C68" i="32"/>
  <c r="D68" i="32"/>
  <c r="E68" i="32"/>
  <c r="F68" i="32"/>
  <c r="G68" i="32"/>
  <c r="H68" i="32"/>
  <c r="I68" i="32"/>
  <c r="J68" i="32"/>
  <c r="K68" i="32"/>
  <c r="L68" i="32"/>
  <c r="M68" i="32"/>
  <c r="N68" i="32"/>
  <c r="O68" i="32"/>
  <c r="P68" i="32"/>
  <c r="Q68" i="32"/>
  <c r="R68" i="32"/>
  <c r="S68" i="32"/>
  <c r="B69" i="32"/>
  <c r="C69" i="32"/>
  <c r="D69" i="32"/>
  <c r="E69" i="32"/>
  <c r="F69" i="32"/>
  <c r="G69" i="32"/>
  <c r="H69" i="32"/>
  <c r="I69" i="32"/>
  <c r="J69" i="32"/>
  <c r="K69" i="32"/>
  <c r="L69" i="32"/>
  <c r="M69" i="32"/>
  <c r="N69" i="32"/>
  <c r="O69" i="32"/>
  <c r="P69" i="32"/>
  <c r="Q69" i="32"/>
  <c r="R69" i="32"/>
  <c r="S69" i="32"/>
  <c r="B70" i="32"/>
  <c r="C70" i="32"/>
  <c r="D70" i="32"/>
  <c r="E70" i="32"/>
  <c r="F70" i="32"/>
  <c r="G70" i="32"/>
  <c r="H70" i="32"/>
  <c r="I70" i="32"/>
  <c r="J70" i="32"/>
  <c r="K70" i="32"/>
  <c r="L70" i="32"/>
  <c r="M70" i="32"/>
  <c r="N70" i="32"/>
  <c r="O70" i="32"/>
  <c r="P70" i="32"/>
  <c r="Q70" i="32"/>
  <c r="R70" i="32"/>
  <c r="S70" i="32"/>
  <c r="B71" i="32"/>
  <c r="C71" i="32"/>
  <c r="D71" i="32"/>
  <c r="E71" i="32"/>
  <c r="F71" i="32"/>
  <c r="G71" i="32"/>
  <c r="H71" i="32"/>
  <c r="I71" i="32"/>
  <c r="J71" i="32"/>
  <c r="K71" i="32"/>
  <c r="L71" i="32"/>
  <c r="M71" i="32"/>
  <c r="N71" i="32"/>
  <c r="O71" i="32"/>
  <c r="P71" i="32"/>
  <c r="Q71" i="32"/>
  <c r="R71" i="32"/>
  <c r="S71" i="32"/>
  <c r="B72" i="32"/>
  <c r="C72" i="32"/>
  <c r="D72" i="32"/>
  <c r="E72" i="32"/>
  <c r="F72" i="32"/>
  <c r="G72" i="32"/>
  <c r="H72" i="32"/>
  <c r="I72" i="32"/>
  <c r="J72" i="32"/>
  <c r="K72" i="32"/>
  <c r="L72" i="32"/>
  <c r="M72" i="32"/>
  <c r="N72" i="32"/>
  <c r="O72" i="32"/>
  <c r="P72" i="32"/>
  <c r="Q72" i="32"/>
  <c r="R72" i="32"/>
  <c r="S72" i="32"/>
  <c r="B73" i="32"/>
  <c r="C73" i="32"/>
  <c r="D73" i="32"/>
  <c r="E73" i="32"/>
  <c r="F73" i="32"/>
  <c r="G73" i="32"/>
  <c r="H73" i="32"/>
  <c r="I73" i="32"/>
  <c r="J73" i="32"/>
  <c r="K73" i="32"/>
  <c r="L73" i="32"/>
  <c r="M73" i="32"/>
  <c r="N73" i="32"/>
  <c r="O73" i="32"/>
  <c r="P73" i="32"/>
  <c r="Q73" i="32"/>
  <c r="R73" i="32"/>
  <c r="S73" i="32"/>
  <c r="B74" i="32"/>
  <c r="C74" i="32"/>
  <c r="D74" i="32"/>
  <c r="E74" i="32"/>
  <c r="F74" i="32"/>
  <c r="G74" i="32"/>
  <c r="H74" i="32"/>
  <c r="I74" i="32"/>
  <c r="J74" i="32"/>
  <c r="K74" i="32"/>
  <c r="L74" i="32"/>
  <c r="M74" i="32"/>
  <c r="N74" i="32"/>
  <c r="O74" i="32"/>
  <c r="P74" i="32"/>
  <c r="Q74" i="32"/>
  <c r="R74" i="32"/>
  <c r="S74" i="32"/>
  <c r="B75" i="32"/>
  <c r="C75" i="32"/>
  <c r="D75" i="32"/>
  <c r="E75" i="32"/>
  <c r="F75" i="32"/>
  <c r="G75" i="32"/>
  <c r="H75" i="32"/>
  <c r="I75" i="32"/>
  <c r="J75" i="32"/>
  <c r="K75" i="32"/>
  <c r="L75" i="32"/>
  <c r="M75" i="32"/>
  <c r="N75" i="32"/>
  <c r="O75" i="32"/>
  <c r="P75" i="32"/>
  <c r="Q75" i="32"/>
  <c r="R75" i="32"/>
  <c r="S75" i="32"/>
  <c r="B76" i="32"/>
  <c r="C76" i="32"/>
  <c r="D76" i="32"/>
  <c r="E76" i="32"/>
  <c r="F76" i="32"/>
  <c r="G76" i="32"/>
  <c r="H76" i="32"/>
  <c r="I76" i="32"/>
  <c r="J76" i="32"/>
  <c r="K76" i="32"/>
  <c r="L76" i="32"/>
  <c r="M76" i="32"/>
  <c r="N76" i="32"/>
  <c r="O76" i="32"/>
  <c r="P76" i="32"/>
  <c r="Q76" i="32"/>
  <c r="R76" i="32"/>
  <c r="S76" i="32"/>
  <c r="B77" i="32"/>
  <c r="C77" i="32"/>
  <c r="D77" i="32"/>
  <c r="E77" i="32"/>
  <c r="F77" i="32"/>
  <c r="G77" i="32"/>
  <c r="H77" i="32"/>
  <c r="I77" i="32"/>
  <c r="J77" i="32"/>
  <c r="K77" i="32"/>
  <c r="L77" i="32"/>
  <c r="M77" i="32"/>
  <c r="N77" i="32"/>
  <c r="O77" i="32"/>
  <c r="P77" i="32"/>
  <c r="Q77" i="32"/>
  <c r="R77" i="32"/>
  <c r="S77" i="32"/>
  <c r="B78" i="32"/>
  <c r="C78" i="32"/>
  <c r="D78" i="32"/>
  <c r="E78" i="32"/>
  <c r="F78" i="32"/>
  <c r="G78" i="32"/>
  <c r="H78" i="32"/>
  <c r="I78" i="32"/>
  <c r="J78" i="32"/>
  <c r="K78" i="32"/>
  <c r="L78" i="32"/>
  <c r="M78" i="32"/>
  <c r="N78" i="32"/>
  <c r="O78" i="32"/>
  <c r="P78" i="32"/>
  <c r="Q78" i="32"/>
  <c r="R78" i="32"/>
  <c r="S78" i="32"/>
  <c r="B79" i="32"/>
  <c r="C79" i="32"/>
  <c r="D79" i="32"/>
  <c r="E79" i="32"/>
  <c r="F79" i="32"/>
  <c r="G79" i="32"/>
  <c r="H79" i="32"/>
  <c r="I79" i="32"/>
  <c r="J79" i="32"/>
  <c r="K79" i="32"/>
  <c r="L79" i="32"/>
  <c r="M79" i="32"/>
  <c r="N79" i="32"/>
  <c r="O79" i="32"/>
  <c r="P79" i="32"/>
  <c r="Q79" i="32"/>
  <c r="R79" i="32"/>
  <c r="S79" i="32"/>
  <c r="B80" i="32"/>
  <c r="C80" i="32"/>
  <c r="D80" i="32"/>
  <c r="E80" i="32"/>
  <c r="F80" i="32"/>
  <c r="G80" i="32"/>
  <c r="H80" i="32"/>
  <c r="I80" i="32"/>
  <c r="J80" i="32"/>
  <c r="K80" i="32"/>
  <c r="L80" i="32"/>
  <c r="M80" i="32"/>
  <c r="N80" i="32"/>
  <c r="O80" i="32"/>
  <c r="P80" i="32"/>
  <c r="Q80" i="32"/>
  <c r="R80" i="32"/>
  <c r="S80" i="32"/>
  <c r="B81" i="32"/>
  <c r="C81" i="32"/>
  <c r="D81" i="32"/>
  <c r="E81" i="32"/>
  <c r="F81" i="32"/>
  <c r="G81" i="32"/>
  <c r="H81" i="32"/>
  <c r="I81" i="32"/>
  <c r="J81" i="32"/>
  <c r="K81" i="32"/>
  <c r="L81" i="32"/>
  <c r="M81" i="32"/>
  <c r="N81" i="32"/>
  <c r="O81" i="32"/>
  <c r="P81" i="32"/>
  <c r="Q81" i="32"/>
  <c r="R81" i="32"/>
  <c r="S81" i="32"/>
  <c r="B82" i="32"/>
  <c r="C82" i="32"/>
  <c r="D82" i="32"/>
  <c r="E82" i="32"/>
  <c r="F82" i="32"/>
  <c r="G82" i="32"/>
  <c r="H82" i="32"/>
  <c r="I82" i="32"/>
  <c r="J82" i="32"/>
  <c r="K82" i="32"/>
  <c r="L82" i="32"/>
  <c r="M82" i="32"/>
  <c r="N82" i="32"/>
  <c r="O82" i="32"/>
  <c r="P82" i="32"/>
  <c r="Q82" i="32"/>
  <c r="R82" i="32"/>
  <c r="S82" i="32"/>
  <c r="B83" i="32"/>
  <c r="C83" i="32"/>
  <c r="D83" i="32"/>
  <c r="E83" i="32"/>
  <c r="F83" i="32"/>
  <c r="G83" i="32"/>
  <c r="H83" i="32"/>
  <c r="I83" i="32"/>
  <c r="J83" i="32"/>
  <c r="K83" i="32"/>
  <c r="L83" i="32"/>
  <c r="M83" i="32"/>
  <c r="N83" i="32"/>
  <c r="O83" i="32"/>
  <c r="P83" i="32"/>
  <c r="Q83" i="32"/>
  <c r="R83" i="32"/>
  <c r="S83" i="32"/>
  <c r="B84" i="32"/>
  <c r="C84" i="32"/>
  <c r="D84" i="32"/>
  <c r="E84" i="32"/>
  <c r="F84" i="32"/>
  <c r="G84" i="32"/>
  <c r="H84" i="32"/>
  <c r="I84" i="32"/>
  <c r="J84" i="32"/>
  <c r="K84" i="32"/>
  <c r="L84" i="32"/>
  <c r="M84" i="32"/>
  <c r="N84" i="32"/>
  <c r="O84" i="32"/>
  <c r="P84" i="32"/>
  <c r="Q84" i="32"/>
  <c r="R84" i="32"/>
  <c r="S84" i="32"/>
  <c r="B85" i="32"/>
  <c r="C85" i="32"/>
  <c r="D85" i="32"/>
  <c r="E85" i="32"/>
  <c r="F85" i="32"/>
  <c r="G85" i="32"/>
  <c r="H85" i="32"/>
  <c r="I85" i="32"/>
  <c r="J85" i="32"/>
  <c r="K85" i="32"/>
  <c r="L85" i="32"/>
  <c r="M85" i="32"/>
  <c r="N85" i="32"/>
  <c r="O85" i="32"/>
  <c r="P85" i="32"/>
  <c r="Q85" i="32"/>
  <c r="R85" i="32"/>
  <c r="S85" i="32"/>
  <c r="B86" i="32"/>
  <c r="C86" i="32"/>
  <c r="D86" i="32"/>
  <c r="E86" i="32"/>
  <c r="F86" i="32"/>
  <c r="G86" i="32"/>
  <c r="H86" i="32"/>
  <c r="I86" i="32"/>
  <c r="J86" i="32"/>
  <c r="K86" i="32"/>
  <c r="L86" i="32"/>
  <c r="M86" i="32"/>
  <c r="N86" i="32"/>
  <c r="O86" i="32"/>
  <c r="P86" i="32"/>
  <c r="Q86" i="32"/>
  <c r="R86" i="32"/>
  <c r="S86" i="32"/>
  <c r="B87" i="32"/>
  <c r="C87" i="32"/>
  <c r="D87" i="32"/>
  <c r="E87" i="32"/>
  <c r="F87" i="32"/>
  <c r="G87" i="32"/>
  <c r="H87" i="32"/>
  <c r="I87" i="32"/>
  <c r="J87" i="32"/>
  <c r="K87" i="32"/>
  <c r="L87" i="32"/>
  <c r="M87" i="32"/>
  <c r="N87" i="32"/>
  <c r="O87" i="32"/>
  <c r="P87" i="32"/>
  <c r="Q87" i="32"/>
  <c r="R87" i="32"/>
  <c r="S87" i="32"/>
  <c r="B88" i="32"/>
  <c r="C88" i="32"/>
  <c r="D88" i="32"/>
  <c r="E88" i="32"/>
  <c r="F88" i="32"/>
  <c r="G88" i="32"/>
  <c r="H88" i="32"/>
  <c r="I88" i="32"/>
  <c r="J88" i="32"/>
  <c r="K88" i="32"/>
  <c r="L88" i="32"/>
  <c r="M88" i="32"/>
  <c r="N88" i="32"/>
  <c r="O88" i="32"/>
  <c r="P88" i="32"/>
  <c r="Q88" i="32"/>
  <c r="R88" i="32"/>
  <c r="S88" i="32"/>
  <c r="B89" i="32"/>
  <c r="C89" i="32"/>
  <c r="D89" i="32"/>
  <c r="E89" i="32"/>
  <c r="F89" i="32"/>
  <c r="G89" i="32"/>
  <c r="H89" i="32"/>
  <c r="I89" i="32"/>
  <c r="J89" i="32"/>
  <c r="K89" i="32"/>
  <c r="L89" i="32"/>
  <c r="M89" i="32"/>
  <c r="N89" i="32"/>
  <c r="O89" i="32"/>
  <c r="P89" i="32"/>
  <c r="Q89" i="32"/>
  <c r="R89" i="32"/>
  <c r="S89" i="32"/>
  <c r="B90" i="32"/>
  <c r="C90" i="32"/>
  <c r="D90" i="32"/>
  <c r="E90" i="32"/>
  <c r="F90" i="32"/>
  <c r="G90" i="32"/>
  <c r="H90" i="32"/>
  <c r="I90" i="32"/>
  <c r="J90" i="32"/>
  <c r="K90" i="32"/>
  <c r="L90" i="32"/>
  <c r="M90" i="32"/>
  <c r="N90" i="32"/>
  <c r="O90" i="32"/>
  <c r="P90" i="32"/>
  <c r="Q90" i="32"/>
  <c r="R90" i="32"/>
  <c r="S90" i="32"/>
  <c r="B91" i="32"/>
  <c r="C91" i="32"/>
  <c r="D91" i="32"/>
  <c r="E91" i="32"/>
  <c r="F91" i="32"/>
  <c r="G91" i="32"/>
  <c r="H91" i="32"/>
  <c r="I91" i="32"/>
  <c r="J91" i="32"/>
  <c r="K91" i="32"/>
  <c r="L91" i="32"/>
  <c r="M91" i="32"/>
  <c r="N91" i="32"/>
  <c r="O91" i="32"/>
  <c r="P91" i="32"/>
  <c r="Q91" i="32"/>
  <c r="R91" i="32"/>
  <c r="S91" i="32"/>
  <c r="B92" i="32"/>
  <c r="C92" i="32"/>
  <c r="D92" i="32"/>
  <c r="E92" i="32"/>
  <c r="F92" i="32"/>
  <c r="G92" i="32"/>
  <c r="H92" i="32"/>
  <c r="I92" i="32"/>
  <c r="J92" i="32"/>
  <c r="K92" i="32"/>
  <c r="L92" i="32"/>
  <c r="M92" i="32"/>
  <c r="N92" i="32"/>
  <c r="O92" i="32"/>
  <c r="P92" i="32"/>
  <c r="Q92" i="32"/>
  <c r="R92" i="32"/>
  <c r="S92" i="32"/>
  <c r="B93" i="32"/>
  <c r="C93" i="32"/>
  <c r="D93" i="32"/>
  <c r="E93" i="32"/>
  <c r="F93" i="32"/>
  <c r="G93" i="32"/>
  <c r="H93" i="32"/>
  <c r="I93" i="32"/>
  <c r="J93" i="32"/>
  <c r="K93" i="32"/>
  <c r="L93" i="32"/>
  <c r="M93" i="32"/>
  <c r="N93" i="32"/>
  <c r="O93" i="32"/>
  <c r="P93" i="32"/>
  <c r="Q93" i="32"/>
  <c r="R93" i="32"/>
  <c r="S93" i="32"/>
  <c r="B94" i="32"/>
  <c r="C94" i="32"/>
  <c r="D94" i="32"/>
  <c r="E94" i="32"/>
  <c r="F94" i="32"/>
  <c r="G94" i="32"/>
  <c r="H94" i="32"/>
  <c r="I94" i="32"/>
  <c r="J94" i="32"/>
  <c r="K94" i="32"/>
  <c r="L94" i="32"/>
  <c r="M94" i="32"/>
  <c r="N94" i="32"/>
  <c r="O94" i="32"/>
  <c r="P94" i="32"/>
  <c r="Q94" i="32"/>
  <c r="R94" i="32"/>
  <c r="S94" i="32"/>
  <c r="B95" i="32"/>
  <c r="C95" i="32"/>
  <c r="D95" i="32"/>
  <c r="E95" i="32"/>
  <c r="F95" i="32"/>
  <c r="G95" i="32"/>
  <c r="H95" i="32"/>
  <c r="I95" i="32"/>
  <c r="J95" i="32"/>
  <c r="K95" i="32"/>
  <c r="L95" i="32"/>
  <c r="M95" i="32"/>
  <c r="N95" i="32"/>
  <c r="O95" i="32"/>
  <c r="P95" i="32"/>
  <c r="Q95" i="32"/>
  <c r="R95" i="32"/>
  <c r="S95" i="32"/>
  <c r="B96" i="32"/>
  <c r="C96" i="32"/>
  <c r="D96" i="32"/>
  <c r="E96" i="32"/>
  <c r="F96" i="32"/>
  <c r="G96" i="32"/>
  <c r="H96" i="32"/>
  <c r="I96" i="32"/>
  <c r="J96" i="32"/>
  <c r="K96" i="32"/>
  <c r="L96" i="32"/>
  <c r="M96" i="32"/>
  <c r="N96" i="32"/>
  <c r="O96" i="32"/>
  <c r="P96" i="32"/>
  <c r="Q96" i="32"/>
  <c r="R96" i="32"/>
  <c r="S96" i="32"/>
  <c r="B97" i="32"/>
  <c r="C97" i="32"/>
  <c r="D97" i="32"/>
  <c r="E97" i="32"/>
  <c r="F97" i="32"/>
  <c r="G97" i="32"/>
  <c r="H97" i="32"/>
  <c r="I97" i="32"/>
  <c r="J97" i="32"/>
  <c r="K97" i="32"/>
  <c r="L97" i="32"/>
  <c r="M97" i="32"/>
  <c r="N97" i="32"/>
  <c r="O97" i="32"/>
  <c r="P97" i="32"/>
  <c r="Q97" i="32"/>
  <c r="R97" i="32"/>
  <c r="S97" i="32"/>
  <c r="B98" i="32"/>
  <c r="C98" i="32"/>
  <c r="D98" i="32"/>
  <c r="E98" i="32"/>
  <c r="F98" i="32"/>
  <c r="G98" i="32"/>
  <c r="H98" i="32"/>
  <c r="I98" i="32"/>
  <c r="J98" i="32"/>
  <c r="K98" i="32"/>
  <c r="L98" i="32"/>
  <c r="M98" i="32"/>
  <c r="N98" i="32"/>
  <c r="O98" i="32"/>
  <c r="P98" i="32"/>
  <c r="Q98" i="32"/>
  <c r="R98" i="32"/>
  <c r="S98" i="32"/>
  <c r="B99" i="32"/>
  <c r="C99" i="32"/>
  <c r="D99" i="32"/>
  <c r="E99" i="32"/>
  <c r="F99" i="32"/>
  <c r="G99" i="32"/>
  <c r="H99" i="32"/>
  <c r="I99" i="32"/>
  <c r="J99" i="32"/>
  <c r="K99" i="32"/>
  <c r="L99" i="32"/>
  <c r="M99" i="32"/>
  <c r="N99" i="32"/>
  <c r="O99" i="32"/>
  <c r="P99" i="32"/>
  <c r="Q99" i="32"/>
  <c r="R99" i="32"/>
  <c r="S99" i="32"/>
  <c r="B100" i="32"/>
  <c r="C100" i="32"/>
  <c r="D100" i="32"/>
  <c r="E100" i="32"/>
  <c r="F100" i="32"/>
  <c r="G100" i="32"/>
  <c r="H100" i="32"/>
  <c r="I100" i="32"/>
  <c r="J100" i="32"/>
  <c r="K100" i="32"/>
  <c r="L100" i="32"/>
  <c r="M100" i="32"/>
  <c r="N100" i="32"/>
  <c r="O100" i="32"/>
  <c r="P100" i="32"/>
  <c r="Q100" i="32"/>
  <c r="R100" i="32"/>
  <c r="S100" i="32"/>
  <c r="B101" i="32"/>
  <c r="C101" i="32"/>
  <c r="D101" i="32"/>
  <c r="E101" i="32"/>
  <c r="F101" i="32"/>
  <c r="G101" i="32"/>
  <c r="H101" i="32"/>
  <c r="I101" i="32"/>
  <c r="J101" i="32"/>
  <c r="K101" i="32"/>
  <c r="L101" i="32"/>
  <c r="M101" i="32"/>
  <c r="N101" i="32"/>
  <c r="O101" i="32"/>
  <c r="P101" i="32"/>
  <c r="Q101" i="32"/>
  <c r="R101" i="32"/>
  <c r="S101" i="32"/>
  <c r="B102" i="32"/>
  <c r="C102" i="32"/>
  <c r="D102" i="32"/>
  <c r="E102" i="32"/>
  <c r="F102" i="32"/>
  <c r="G102" i="32"/>
  <c r="H102" i="32"/>
  <c r="I102" i="32"/>
  <c r="J102" i="32"/>
  <c r="K102" i="32"/>
  <c r="L102" i="32"/>
  <c r="M102" i="32"/>
  <c r="N102" i="32"/>
  <c r="O102" i="32"/>
  <c r="P102" i="32"/>
  <c r="Q102" i="32"/>
  <c r="R102" i="32"/>
  <c r="S102" i="32"/>
  <c r="B103" i="32"/>
  <c r="C103" i="32"/>
  <c r="D103" i="32"/>
  <c r="E103" i="32"/>
  <c r="F103" i="32"/>
  <c r="G103" i="32"/>
  <c r="H103" i="32"/>
  <c r="I103" i="32"/>
  <c r="J103" i="32"/>
  <c r="K103" i="32"/>
  <c r="L103" i="32"/>
  <c r="M103" i="32"/>
  <c r="N103" i="32"/>
  <c r="O103" i="32"/>
  <c r="P103" i="32"/>
  <c r="Q103" i="32"/>
  <c r="R103" i="32"/>
  <c r="S103" i="32"/>
  <c r="B104" i="32"/>
  <c r="C104" i="32"/>
  <c r="D104" i="32"/>
  <c r="E104" i="32"/>
  <c r="F104" i="32"/>
  <c r="G104" i="32"/>
  <c r="H104" i="32"/>
  <c r="I104" i="32"/>
  <c r="J104" i="32"/>
  <c r="K104" i="32"/>
  <c r="L104" i="32"/>
  <c r="M104" i="32"/>
  <c r="N104" i="32"/>
  <c r="O104" i="32"/>
  <c r="P104" i="32"/>
  <c r="Q104" i="32"/>
  <c r="R104" i="32"/>
  <c r="S104" i="32"/>
  <c r="B105" i="32"/>
  <c r="C105" i="32"/>
  <c r="D105" i="32"/>
  <c r="E105" i="32"/>
  <c r="F105" i="32"/>
  <c r="G105" i="32"/>
  <c r="H105" i="32"/>
  <c r="I105" i="32"/>
  <c r="J105" i="32"/>
  <c r="K105" i="32"/>
  <c r="L105" i="32"/>
  <c r="M105" i="32"/>
  <c r="N105" i="32"/>
  <c r="O105" i="32"/>
  <c r="P105" i="32"/>
  <c r="Q105" i="32"/>
  <c r="R105" i="32"/>
  <c r="S105" i="32"/>
  <c r="B106" i="32"/>
  <c r="C106" i="32"/>
  <c r="D106" i="32"/>
  <c r="E106" i="32"/>
  <c r="F106" i="32"/>
  <c r="G106" i="32"/>
  <c r="H106" i="32"/>
  <c r="I106" i="32"/>
  <c r="J106" i="32"/>
  <c r="K106" i="32"/>
  <c r="L106" i="32"/>
  <c r="M106" i="32"/>
  <c r="N106" i="32"/>
  <c r="O106" i="32"/>
  <c r="P106" i="32"/>
  <c r="Q106" i="32"/>
  <c r="R106" i="32"/>
  <c r="S106" i="32"/>
  <c r="B107" i="32"/>
  <c r="C107" i="32"/>
  <c r="D107" i="32"/>
  <c r="E107" i="32"/>
  <c r="F107" i="32"/>
  <c r="G107" i="32"/>
  <c r="H107" i="32"/>
  <c r="I107" i="32"/>
  <c r="J107" i="32"/>
  <c r="K107" i="32"/>
  <c r="L107" i="32"/>
  <c r="M107" i="32"/>
  <c r="N107" i="32"/>
  <c r="O107" i="32"/>
  <c r="P107" i="32"/>
  <c r="Q107" i="32"/>
  <c r="R107" i="32"/>
  <c r="S107" i="32"/>
  <c r="B108" i="32"/>
  <c r="C108" i="32"/>
  <c r="D108" i="32"/>
  <c r="E108" i="32"/>
  <c r="F108" i="32"/>
  <c r="G108" i="32"/>
  <c r="H108" i="32"/>
  <c r="I108" i="32"/>
  <c r="J108" i="32"/>
  <c r="K108" i="32"/>
  <c r="L108" i="32"/>
  <c r="M108" i="32"/>
  <c r="N108" i="32"/>
  <c r="O108" i="32"/>
  <c r="P108" i="32"/>
  <c r="Q108" i="32"/>
  <c r="R108" i="32"/>
  <c r="S108" i="32"/>
  <c r="B109" i="32"/>
  <c r="C109" i="32"/>
  <c r="D109" i="32"/>
  <c r="E109" i="32"/>
  <c r="F109" i="32"/>
  <c r="G109" i="32"/>
  <c r="H109" i="32"/>
  <c r="I109" i="32"/>
  <c r="J109" i="32"/>
  <c r="K109" i="32"/>
  <c r="L109" i="32"/>
  <c r="M109" i="32"/>
  <c r="N109" i="32"/>
  <c r="O109" i="32"/>
  <c r="P109" i="32"/>
  <c r="Q109" i="32"/>
  <c r="R109" i="32"/>
  <c r="S109" i="32"/>
  <c r="B110" i="32"/>
  <c r="C110" i="32"/>
  <c r="D110" i="32"/>
  <c r="E110" i="32"/>
  <c r="F110" i="32"/>
  <c r="G110" i="32"/>
  <c r="H110" i="32"/>
  <c r="I110" i="32"/>
  <c r="J110" i="32"/>
  <c r="K110" i="32"/>
  <c r="L110" i="32"/>
  <c r="M110" i="32"/>
  <c r="N110" i="32"/>
  <c r="O110" i="32"/>
  <c r="P110" i="32"/>
  <c r="Q110" i="32"/>
  <c r="R110" i="32"/>
  <c r="S110" i="32"/>
  <c r="B111" i="32"/>
  <c r="C111" i="32"/>
  <c r="D111" i="32"/>
  <c r="E111" i="32"/>
  <c r="F111" i="32"/>
  <c r="G111" i="32"/>
  <c r="H111" i="32"/>
  <c r="I111" i="32"/>
  <c r="J111" i="32"/>
  <c r="K111" i="32"/>
  <c r="L111" i="32"/>
  <c r="M111" i="32"/>
  <c r="N111" i="32"/>
  <c r="O111" i="32"/>
  <c r="P111" i="32"/>
  <c r="Q111" i="32"/>
  <c r="R111" i="32"/>
  <c r="S111" i="32"/>
  <c r="B112" i="32"/>
  <c r="C112" i="32"/>
  <c r="D112" i="32"/>
  <c r="E112" i="32"/>
  <c r="F112" i="32"/>
  <c r="G112" i="32"/>
  <c r="H112" i="32"/>
  <c r="I112" i="32"/>
  <c r="J112" i="32"/>
  <c r="K112" i="32"/>
  <c r="L112" i="32"/>
  <c r="M112" i="32"/>
  <c r="N112" i="32"/>
  <c r="O112" i="32"/>
  <c r="P112" i="32"/>
  <c r="Q112" i="32"/>
  <c r="R112" i="32"/>
  <c r="S112" i="32"/>
  <c r="B113" i="32"/>
  <c r="C113" i="32"/>
  <c r="D113" i="32"/>
  <c r="E113" i="32"/>
  <c r="F113" i="32"/>
  <c r="G113" i="32"/>
  <c r="H113" i="32"/>
  <c r="I113" i="32"/>
  <c r="J113" i="32"/>
  <c r="K113" i="32"/>
  <c r="L113" i="32"/>
  <c r="M113" i="32"/>
  <c r="N113" i="32"/>
  <c r="O113" i="32"/>
  <c r="P113" i="32"/>
  <c r="Q113" i="32"/>
  <c r="R113" i="32"/>
  <c r="S113" i="32"/>
  <c r="B114" i="32"/>
  <c r="C114" i="32"/>
  <c r="D114" i="32"/>
  <c r="E114" i="32"/>
  <c r="F114" i="32"/>
  <c r="G114" i="32"/>
  <c r="H114" i="32"/>
  <c r="I114" i="32"/>
  <c r="J114" i="32"/>
  <c r="K114" i="32"/>
  <c r="L114" i="32"/>
  <c r="M114" i="32"/>
  <c r="N114" i="32"/>
  <c r="O114" i="32"/>
  <c r="P114" i="32"/>
  <c r="Q114" i="32"/>
  <c r="R114" i="32"/>
  <c r="S114" i="32"/>
  <c r="B115" i="32"/>
  <c r="C115" i="32"/>
  <c r="D115" i="32"/>
  <c r="E115" i="32"/>
  <c r="F115" i="32"/>
  <c r="G115" i="32"/>
  <c r="H115" i="32"/>
  <c r="I115" i="32"/>
  <c r="J115" i="32"/>
  <c r="K115" i="32"/>
  <c r="L115" i="32"/>
  <c r="M115" i="32"/>
  <c r="N115" i="32"/>
  <c r="O115" i="32"/>
  <c r="P115" i="32"/>
  <c r="Q115" i="32"/>
  <c r="R115" i="32"/>
  <c r="S115" i="32"/>
  <c r="B116" i="32"/>
  <c r="C116" i="32"/>
  <c r="D116" i="32"/>
  <c r="E116" i="32"/>
  <c r="F116" i="32"/>
  <c r="G116" i="32"/>
  <c r="H116" i="32"/>
  <c r="I116" i="32"/>
  <c r="J116" i="32"/>
  <c r="K116" i="32"/>
  <c r="L116" i="32"/>
  <c r="M116" i="32"/>
  <c r="N116" i="32"/>
  <c r="O116" i="32"/>
  <c r="P116" i="32"/>
  <c r="Q116" i="32"/>
  <c r="R116" i="32"/>
  <c r="S116" i="32"/>
  <c r="B117" i="32"/>
  <c r="C117" i="32"/>
  <c r="D117" i="32"/>
  <c r="E117" i="32"/>
  <c r="F117" i="32"/>
  <c r="G117" i="32"/>
  <c r="H117" i="32"/>
  <c r="I117" i="32"/>
  <c r="J117" i="32"/>
  <c r="K117" i="32"/>
  <c r="L117" i="32"/>
  <c r="M117" i="32"/>
  <c r="N117" i="32"/>
  <c r="O117" i="32"/>
  <c r="P117" i="32"/>
  <c r="Q117" i="32"/>
  <c r="R117" i="32"/>
  <c r="S117" i="32"/>
  <c r="B118" i="32"/>
  <c r="C118" i="32"/>
  <c r="D118" i="32"/>
  <c r="E118" i="32"/>
  <c r="F118" i="32"/>
  <c r="G118" i="32"/>
  <c r="H118" i="32"/>
  <c r="I118" i="32"/>
  <c r="J118" i="32"/>
  <c r="K118" i="32"/>
  <c r="L118" i="32"/>
  <c r="M118" i="32"/>
  <c r="N118" i="32"/>
  <c r="O118" i="32"/>
  <c r="P118" i="32"/>
  <c r="Q118" i="32"/>
  <c r="R118" i="32"/>
  <c r="S118" i="32"/>
  <c r="B119" i="32"/>
  <c r="C119" i="32"/>
  <c r="D119" i="32"/>
  <c r="E119" i="32"/>
  <c r="F119" i="32"/>
  <c r="G119" i="32"/>
  <c r="H119" i="32"/>
  <c r="I119" i="32"/>
  <c r="J119" i="32"/>
  <c r="K119" i="32"/>
  <c r="L119" i="32"/>
  <c r="M119" i="32"/>
  <c r="N119" i="32"/>
  <c r="O119" i="32"/>
  <c r="P119" i="32"/>
  <c r="Q119" i="32"/>
  <c r="R119" i="32"/>
  <c r="S119" i="32"/>
  <c r="B120" i="32"/>
  <c r="C120" i="32"/>
  <c r="D120" i="32"/>
  <c r="E120" i="32"/>
  <c r="F120" i="32"/>
  <c r="G120" i="32"/>
  <c r="H120" i="32"/>
  <c r="I120" i="32"/>
  <c r="J120" i="32"/>
  <c r="K120" i="32"/>
  <c r="L120" i="32"/>
  <c r="M120" i="32"/>
  <c r="N120" i="32"/>
  <c r="O120" i="32"/>
  <c r="P120" i="32"/>
  <c r="Q120" i="32"/>
  <c r="R120" i="32"/>
  <c r="S120" i="32"/>
  <c r="B121" i="32"/>
  <c r="C121" i="32"/>
  <c r="D121" i="32"/>
  <c r="E121" i="32"/>
  <c r="F121" i="32"/>
  <c r="G121" i="32"/>
  <c r="H121" i="32"/>
  <c r="I121" i="32"/>
  <c r="J121" i="32"/>
  <c r="K121" i="32"/>
  <c r="L121" i="32"/>
  <c r="M121" i="32"/>
  <c r="N121" i="32"/>
  <c r="O121" i="32"/>
  <c r="P121" i="32"/>
  <c r="Q121" i="32"/>
  <c r="R121" i="32"/>
  <c r="S121" i="32"/>
  <c r="B122" i="32"/>
  <c r="C122" i="32"/>
  <c r="D122" i="32"/>
  <c r="E122" i="32"/>
  <c r="F122" i="32"/>
  <c r="G122" i="32"/>
  <c r="H122" i="32"/>
  <c r="I122" i="32"/>
  <c r="J122" i="32"/>
  <c r="K122" i="32"/>
  <c r="L122" i="32"/>
  <c r="M122" i="32"/>
  <c r="N122" i="32"/>
  <c r="O122" i="32"/>
  <c r="P122" i="32"/>
  <c r="Q122" i="32"/>
  <c r="R122" i="32"/>
  <c r="S122" i="32"/>
  <c r="B123" i="32"/>
  <c r="C123" i="32"/>
  <c r="D123" i="32"/>
  <c r="E123" i="32"/>
  <c r="F123" i="32"/>
  <c r="G123" i="32"/>
  <c r="H123" i="32"/>
  <c r="I123" i="32"/>
  <c r="J123" i="32"/>
  <c r="K123" i="32"/>
  <c r="L123" i="32"/>
  <c r="M123" i="32"/>
  <c r="N123" i="32"/>
  <c r="O123" i="32"/>
  <c r="P123" i="32"/>
  <c r="Q123" i="32"/>
  <c r="R123" i="32"/>
  <c r="S123" i="32"/>
  <c r="B124" i="32"/>
  <c r="C124" i="32"/>
  <c r="D124" i="32"/>
  <c r="E124" i="32"/>
  <c r="F124" i="32"/>
  <c r="G124" i="32"/>
  <c r="H124" i="32"/>
  <c r="I124" i="32"/>
  <c r="J124" i="32"/>
  <c r="K124" i="32"/>
  <c r="L124" i="32"/>
  <c r="M124" i="32"/>
  <c r="N124" i="32"/>
  <c r="O124" i="32"/>
  <c r="P124" i="32"/>
  <c r="Q124" i="32"/>
  <c r="R124" i="32"/>
  <c r="S124" i="32"/>
  <c r="B125" i="32"/>
  <c r="C125" i="32"/>
  <c r="D125" i="32"/>
  <c r="E125" i="32"/>
  <c r="F125" i="32"/>
  <c r="G125" i="32"/>
  <c r="H125" i="32"/>
  <c r="I125" i="32"/>
  <c r="J125" i="32"/>
  <c r="K125" i="32"/>
  <c r="L125" i="32"/>
  <c r="M125" i="32"/>
  <c r="N125" i="32"/>
  <c r="O125" i="32"/>
  <c r="P125" i="32"/>
  <c r="Q125" i="32"/>
  <c r="R125" i="32"/>
  <c r="S125" i="32"/>
  <c r="B126" i="32"/>
  <c r="C126" i="32"/>
  <c r="D126" i="32"/>
  <c r="E126" i="32"/>
  <c r="F126" i="32"/>
  <c r="G126" i="32"/>
  <c r="H126" i="32"/>
  <c r="I126" i="32"/>
  <c r="J126" i="32"/>
  <c r="K126" i="32"/>
  <c r="L126" i="32"/>
  <c r="M126" i="32"/>
  <c r="N126" i="32"/>
  <c r="O126" i="32"/>
  <c r="P126" i="32"/>
  <c r="Q126" i="32"/>
  <c r="R126" i="32"/>
  <c r="S126" i="32"/>
  <c r="B127" i="32"/>
  <c r="C127" i="32"/>
  <c r="D127" i="32"/>
  <c r="E127" i="32"/>
  <c r="F127" i="32"/>
  <c r="G127" i="32"/>
  <c r="H127" i="32"/>
  <c r="I127" i="32"/>
  <c r="J127" i="32"/>
  <c r="K127" i="32"/>
  <c r="L127" i="32"/>
  <c r="M127" i="32"/>
  <c r="N127" i="32"/>
  <c r="O127" i="32"/>
  <c r="P127" i="32"/>
  <c r="Q127" i="32"/>
  <c r="R127" i="32"/>
  <c r="S127" i="32"/>
  <c r="B128" i="32"/>
  <c r="C128" i="32"/>
  <c r="D128" i="32"/>
  <c r="E128" i="32"/>
  <c r="F128" i="32"/>
  <c r="G128" i="32"/>
  <c r="H128" i="32"/>
  <c r="I128" i="32"/>
  <c r="J128" i="32"/>
  <c r="K128" i="32"/>
  <c r="L128" i="32"/>
  <c r="M128" i="32"/>
  <c r="N128" i="32"/>
  <c r="O128" i="32"/>
  <c r="P128" i="32"/>
  <c r="Q128" i="32"/>
  <c r="R128" i="32"/>
  <c r="S128" i="32"/>
  <c r="B129" i="32"/>
  <c r="C129" i="32"/>
  <c r="D129" i="32"/>
  <c r="E129" i="32"/>
  <c r="F129" i="32"/>
  <c r="G129" i="32"/>
  <c r="H129" i="32"/>
  <c r="I129" i="32"/>
  <c r="J129" i="32"/>
  <c r="K129" i="32"/>
  <c r="L129" i="32"/>
  <c r="M129" i="32"/>
  <c r="N129" i="32"/>
  <c r="O129" i="32"/>
  <c r="P129" i="32"/>
  <c r="Q129" i="32"/>
  <c r="R129" i="32"/>
  <c r="S129" i="32"/>
  <c r="B130" i="32"/>
  <c r="C130" i="32"/>
  <c r="D130" i="32"/>
  <c r="E130" i="32"/>
  <c r="F130" i="32"/>
  <c r="G130" i="32"/>
  <c r="H130" i="32"/>
  <c r="I130" i="32"/>
  <c r="J130" i="32"/>
  <c r="K130" i="32"/>
  <c r="L130" i="32"/>
  <c r="M130" i="32"/>
  <c r="N130" i="32"/>
  <c r="O130" i="32"/>
  <c r="P130" i="32"/>
  <c r="Q130" i="32"/>
  <c r="R130" i="32"/>
  <c r="S130" i="32"/>
  <c r="B131" i="32"/>
  <c r="C131" i="32"/>
  <c r="D131" i="32"/>
  <c r="E131" i="32"/>
  <c r="F131" i="32"/>
  <c r="G131" i="32"/>
  <c r="H131" i="32"/>
  <c r="I131" i="32"/>
  <c r="J131" i="32"/>
  <c r="K131" i="32"/>
  <c r="L131" i="32"/>
  <c r="M131" i="32"/>
  <c r="N131" i="32"/>
  <c r="O131" i="32"/>
  <c r="P131" i="32"/>
  <c r="Q131" i="32"/>
  <c r="R131" i="32"/>
  <c r="S131" i="32"/>
  <c r="B132" i="32"/>
  <c r="C132" i="32"/>
  <c r="D132" i="32"/>
  <c r="E132" i="32"/>
  <c r="F132" i="32"/>
  <c r="G132" i="32"/>
  <c r="H132" i="32"/>
  <c r="I132" i="32"/>
  <c r="J132" i="32"/>
  <c r="K132" i="32"/>
  <c r="L132" i="32"/>
  <c r="M132" i="32"/>
  <c r="N132" i="32"/>
  <c r="O132" i="32"/>
  <c r="P132" i="32"/>
  <c r="Q132" i="32"/>
  <c r="R132" i="32"/>
  <c r="S132" i="32"/>
  <c r="B133" i="32"/>
  <c r="C133" i="32"/>
  <c r="D133" i="32"/>
  <c r="E133" i="32"/>
  <c r="F133" i="32"/>
  <c r="G133" i="32"/>
  <c r="H133" i="32"/>
  <c r="I133" i="32"/>
  <c r="J133" i="32"/>
  <c r="K133" i="32"/>
  <c r="L133" i="32"/>
  <c r="M133" i="32"/>
  <c r="N133" i="32"/>
  <c r="O133" i="32"/>
  <c r="P133" i="32"/>
  <c r="Q133" i="32"/>
  <c r="R133" i="32"/>
  <c r="S133" i="32"/>
  <c r="B134" i="32"/>
  <c r="C134" i="32"/>
  <c r="D134" i="32"/>
  <c r="E134" i="32"/>
  <c r="F134" i="32"/>
  <c r="G134" i="32"/>
  <c r="H134" i="32"/>
  <c r="I134" i="32"/>
  <c r="J134" i="32"/>
  <c r="K134" i="32"/>
  <c r="L134" i="32"/>
  <c r="M134" i="32"/>
  <c r="N134" i="32"/>
  <c r="O134" i="32"/>
  <c r="P134" i="32"/>
  <c r="Q134" i="32"/>
  <c r="R134" i="32"/>
  <c r="S134" i="32"/>
  <c r="B135" i="32"/>
  <c r="C135" i="32"/>
  <c r="D135" i="32"/>
  <c r="E135" i="32"/>
  <c r="F135" i="32"/>
  <c r="G135" i="32"/>
  <c r="H135" i="32"/>
  <c r="I135" i="32"/>
  <c r="J135" i="32"/>
  <c r="K135" i="32"/>
  <c r="L135" i="32"/>
  <c r="M135" i="32"/>
  <c r="N135" i="32"/>
  <c r="O135" i="32"/>
  <c r="P135" i="32"/>
  <c r="Q135" i="32"/>
  <c r="R135" i="32"/>
  <c r="S135" i="32"/>
  <c r="B136" i="32"/>
  <c r="C136" i="32"/>
  <c r="D136" i="32"/>
  <c r="E136" i="32"/>
  <c r="F136" i="32"/>
  <c r="G136" i="32"/>
  <c r="H136" i="32"/>
  <c r="I136" i="32"/>
  <c r="J136" i="32"/>
  <c r="K136" i="32"/>
  <c r="L136" i="32"/>
  <c r="M136" i="32"/>
  <c r="N136" i="32"/>
  <c r="O136" i="32"/>
  <c r="P136" i="32"/>
  <c r="Q136" i="32"/>
  <c r="R136" i="32"/>
  <c r="S136" i="32"/>
  <c r="B137" i="32"/>
  <c r="C137" i="32"/>
  <c r="D137" i="32"/>
  <c r="E137" i="32"/>
  <c r="F137" i="32"/>
  <c r="G137" i="32"/>
  <c r="H137" i="32"/>
  <c r="I137" i="32"/>
  <c r="J137" i="32"/>
  <c r="K137" i="32"/>
  <c r="L137" i="32"/>
  <c r="M137" i="32"/>
  <c r="N137" i="32"/>
  <c r="O137" i="32"/>
  <c r="P137" i="32"/>
  <c r="Q137" i="32"/>
  <c r="R137" i="32"/>
  <c r="S137" i="32"/>
  <c r="B138" i="32"/>
  <c r="C138" i="32"/>
  <c r="D138" i="32"/>
  <c r="E138" i="32"/>
  <c r="F138" i="32"/>
  <c r="G138" i="32"/>
  <c r="H138" i="32"/>
  <c r="I138" i="32"/>
  <c r="J138" i="32"/>
  <c r="K138" i="32"/>
  <c r="L138" i="32"/>
  <c r="M138" i="32"/>
  <c r="N138" i="32"/>
  <c r="O138" i="32"/>
  <c r="P138" i="32"/>
  <c r="Q138" i="32"/>
  <c r="R138" i="32"/>
  <c r="S138" i="32"/>
  <c r="B139" i="32"/>
  <c r="C139" i="32"/>
  <c r="D139" i="32"/>
  <c r="E139" i="32"/>
  <c r="F139" i="32"/>
  <c r="G139" i="32"/>
  <c r="H139" i="32"/>
  <c r="I139" i="32"/>
  <c r="J139" i="32"/>
  <c r="K139" i="32"/>
  <c r="L139" i="32"/>
  <c r="M139" i="32"/>
  <c r="N139" i="32"/>
  <c r="O139" i="32"/>
  <c r="P139" i="32"/>
  <c r="Q139" i="32"/>
  <c r="R139" i="32"/>
  <c r="S139" i="32"/>
  <c r="B140" i="32"/>
  <c r="C140" i="32"/>
  <c r="D140" i="32"/>
  <c r="E140" i="32"/>
  <c r="F140" i="32"/>
  <c r="G140" i="32"/>
  <c r="H140" i="32"/>
  <c r="I140" i="32"/>
  <c r="J140" i="32"/>
  <c r="K140" i="32"/>
  <c r="L140" i="32"/>
  <c r="M140" i="32"/>
  <c r="N140" i="32"/>
  <c r="O140" i="32"/>
  <c r="P140" i="32"/>
  <c r="Q140" i="32"/>
  <c r="R140" i="32"/>
  <c r="S140" i="32"/>
  <c r="B141" i="32"/>
  <c r="C141" i="32"/>
  <c r="D141" i="32"/>
  <c r="E141" i="32"/>
  <c r="F141" i="32"/>
  <c r="G141" i="32"/>
  <c r="H141" i="32"/>
  <c r="I141" i="32"/>
  <c r="J141" i="32"/>
  <c r="K141" i="32"/>
  <c r="L141" i="32"/>
  <c r="M141" i="32"/>
  <c r="N141" i="32"/>
  <c r="O141" i="32"/>
  <c r="P141" i="32"/>
  <c r="Q141" i="32"/>
  <c r="R141" i="32"/>
  <c r="S141" i="32"/>
  <c r="B142" i="32"/>
  <c r="C142" i="32"/>
  <c r="D142" i="32"/>
  <c r="E142" i="32"/>
  <c r="F142" i="32"/>
  <c r="G142" i="32"/>
  <c r="H142" i="32"/>
  <c r="I142" i="32"/>
  <c r="J142" i="32"/>
  <c r="K142" i="32"/>
  <c r="L142" i="32"/>
  <c r="M142" i="32"/>
  <c r="N142" i="32"/>
  <c r="O142" i="32"/>
  <c r="P142" i="32"/>
  <c r="Q142" i="32"/>
  <c r="R142" i="32"/>
  <c r="S142" i="32"/>
  <c r="B143" i="32"/>
  <c r="C143" i="32"/>
  <c r="D143" i="32"/>
  <c r="E143" i="32"/>
  <c r="F143" i="32"/>
  <c r="G143" i="32"/>
  <c r="H143" i="32"/>
  <c r="I143" i="32"/>
  <c r="J143" i="32"/>
  <c r="K143" i="32"/>
  <c r="L143" i="32"/>
  <c r="M143" i="32"/>
  <c r="N143" i="32"/>
  <c r="O143" i="32"/>
  <c r="P143" i="32"/>
  <c r="Q143" i="32"/>
  <c r="R143" i="32"/>
  <c r="S143" i="32"/>
  <c r="B144" i="32"/>
  <c r="C144" i="32"/>
  <c r="D144" i="32"/>
  <c r="E144" i="32"/>
  <c r="F144" i="32"/>
  <c r="G144" i="32"/>
  <c r="H144" i="32"/>
  <c r="I144" i="32"/>
  <c r="J144" i="32"/>
  <c r="K144" i="32"/>
  <c r="L144" i="32"/>
  <c r="M144" i="32"/>
  <c r="N144" i="32"/>
  <c r="O144" i="32"/>
  <c r="P144" i="32"/>
  <c r="Q144" i="32"/>
  <c r="R144" i="32"/>
  <c r="S144" i="32"/>
  <c r="B145" i="32"/>
  <c r="C145" i="32"/>
  <c r="D145" i="32"/>
  <c r="E145" i="32"/>
  <c r="F145" i="32"/>
  <c r="G145" i="32"/>
  <c r="H145" i="32"/>
  <c r="I145" i="32"/>
  <c r="J145" i="32"/>
  <c r="K145" i="32"/>
  <c r="L145" i="32"/>
  <c r="M145" i="32"/>
  <c r="N145" i="32"/>
  <c r="O145" i="32"/>
  <c r="P145" i="32"/>
  <c r="Q145" i="32"/>
  <c r="R145" i="32"/>
  <c r="S145" i="32"/>
  <c r="B146" i="32"/>
  <c r="C146" i="32"/>
  <c r="D146" i="32"/>
  <c r="E146" i="32"/>
  <c r="F146" i="32"/>
  <c r="G146" i="32"/>
  <c r="H146" i="32"/>
  <c r="I146" i="32"/>
  <c r="J146" i="32"/>
  <c r="K146" i="32"/>
  <c r="L146" i="32"/>
  <c r="M146" i="32"/>
  <c r="N146" i="32"/>
  <c r="O146" i="32"/>
  <c r="P146" i="32"/>
  <c r="Q146" i="32"/>
  <c r="R146" i="32"/>
  <c r="S146" i="32"/>
  <c r="B147" i="32"/>
  <c r="C147" i="32"/>
  <c r="D147" i="32"/>
  <c r="E147" i="32"/>
  <c r="F147" i="32"/>
  <c r="G147" i="32"/>
  <c r="H147" i="32"/>
  <c r="I147" i="32"/>
  <c r="J147" i="32"/>
  <c r="K147" i="32"/>
  <c r="L147" i="32"/>
  <c r="M147" i="32"/>
  <c r="N147" i="32"/>
  <c r="O147" i="32"/>
  <c r="P147" i="32"/>
  <c r="Q147" i="32"/>
  <c r="R147" i="32"/>
  <c r="S147" i="32"/>
  <c r="B148" i="32"/>
  <c r="C148" i="32"/>
  <c r="D148" i="32"/>
  <c r="E148" i="32"/>
  <c r="F148" i="32"/>
  <c r="G148" i="32"/>
  <c r="H148" i="32"/>
  <c r="I148" i="32"/>
  <c r="J148" i="32"/>
  <c r="K148" i="32"/>
  <c r="L148" i="32"/>
  <c r="M148" i="32"/>
  <c r="N148" i="32"/>
  <c r="O148" i="32"/>
  <c r="P148" i="32"/>
  <c r="Q148" i="32"/>
  <c r="R148" i="32"/>
  <c r="S148" i="32"/>
  <c r="B149" i="32"/>
  <c r="C149" i="32"/>
  <c r="D149" i="32"/>
  <c r="E149" i="32"/>
  <c r="F149" i="32"/>
  <c r="G149" i="32"/>
  <c r="H149" i="32"/>
  <c r="I149" i="32"/>
  <c r="J149" i="32"/>
  <c r="K149" i="32"/>
  <c r="L149" i="32"/>
  <c r="M149" i="32"/>
  <c r="N149" i="32"/>
  <c r="O149" i="32"/>
  <c r="P149" i="32"/>
  <c r="Q149" i="32"/>
  <c r="R149" i="32"/>
  <c r="S149" i="32"/>
  <c r="B150" i="32"/>
  <c r="C150" i="32"/>
  <c r="D150" i="32"/>
  <c r="E150" i="32"/>
  <c r="F150" i="32"/>
  <c r="G150" i="32"/>
  <c r="H150" i="32"/>
  <c r="I150" i="32"/>
  <c r="J150" i="32"/>
  <c r="K150" i="32"/>
  <c r="L150" i="32"/>
  <c r="M150" i="32"/>
  <c r="N150" i="32"/>
  <c r="O150" i="32"/>
  <c r="P150" i="32"/>
  <c r="Q150" i="32"/>
  <c r="R150" i="32"/>
  <c r="S150" i="32"/>
  <c r="B151" i="32"/>
  <c r="C151" i="32"/>
  <c r="D151" i="32"/>
  <c r="E151" i="32"/>
  <c r="F151" i="32"/>
  <c r="G151" i="32"/>
  <c r="H151" i="32"/>
  <c r="I151" i="32"/>
  <c r="J151" i="32"/>
  <c r="K151" i="32"/>
  <c r="L151" i="32"/>
  <c r="M151" i="32"/>
  <c r="N151" i="32"/>
  <c r="O151" i="32"/>
  <c r="P151" i="32"/>
  <c r="Q151" i="32"/>
  <c r="R151" i="32"/>
  <c r="S151" i="32"/>
  <c r="B152" i="32"/>
  <c r="C152" i="32"/>
  <c r="D152" i="32"/>
  <c r="E152" i="32"/>
  <c r="F152" i="32"/>
  <c r="G152" i="32"/>
  <c r="H152" i="32"/>
  <c r="I152" i="32"/>
  <c r="J152" i="32"/>
  <c r="K152" i="32"/>
  <c r="L152" i="32"/>
  <c r="M152" i="32"/>
  <c r="N152" i="32"/>
  <c r="O152" i="32"/>
  <c r="P152" i="32"/>
  <c r="Q152" i="32"/>
  <c r="R152" i="32"/>
  <c r="S152" i="32"/>
  <c r="B153" i="32"/>
  <c r="C153" i="32"/>
  <c r="D153" i="32"/>
  <c r="E153" i="32"/>
  <c r="F153" i="32"/>
  <c r="G153" i="32"/>
  <c r="H153" i="32"/>
  <c r="I153" i="32"/>
  <c r="J153" i="32"/>
  <c r="K153" i="32"/>
  <c r="L153" i="32"/>
  <c r="M153" i="32"/>
  <c r="N153" i="32"/>
  <c r="O153" i="32"/>
  <c r="P153" i="32"/>
  <c r="Q153" i="32"/>
  <c r="R153" i="32"/>
  <c r="S153" i="32"/>
  <c r="B154" i="32"/>
  <c r="C154" i="32"/>
  <c r="D154" i="32"/>
  <c r="E154" i="32"/>
  <c r="F154" i="32"/>
  <c r="G154" i="32"/>
  <c r="H154" i="32"/>
  <c r="I154" i="32"/>
  <c r="J154" i="32"/>
  <c r="K154" i="32"/>
  <c r="L154" i="32"/>
  <c r="M154" i="32"/>
  <c r="N154" i="32"/>
  <c r="O154" i="32"/>
  <c r="P154" i="32"/>
  <c r="Q154" i="32"/>
  <c r="R154" i="32"/>
  <c r="S154" i="32"/>
  <c r="B155" i="32"/>
  <c r="C155" i="32"/>
  <c r="D155" i="32"/>
  <c r="E155" i="32"/>
  <c r="F155" i="32"/>
  <c r="G155" i="32"/>
  <c r="H155" i="32"/>
  <c r="I155" i="32"/>
  <c r="J155" i="32"/>
  <c r="K155" i="32"/>
  <c r="L155" i="32"/>
  <c r="M155" i="32"/>
  <c r="N155" i="32"/>
  <c r="O155" i="32"/>
  <c r="P155" i="32"/>
  <c r="Q155" i="32"/>
  <c r="R155" i="32"/>
  <c r="S155" i="32"/>
  <c r="B156" i="32"/>
  <c r="C156" i="32"/>
  <c r="D156" i="32"/>
  <c r="E156" i="32"/>
  <c r="F156" i="32"/>
  <c r="G156" i="32"/>
  <c r="H156" i="32"/>
  <c r="I156" i="32"/>
  <c r="J156" i="32"/>
  <c r="K156" i="32"/>
  <c r="L156" i="32"/>
  <c r="M156" i="32"/>
  <c r="N156" i="32"/>
  <c r="O156" i="32"/>
  <c r="P156" i="32"/>
  <c r="Q156" i="32"/>
  <c r="R156" i="32"/>
  <c r="S156" i="32"/>
  <c r="B157" i="32"/>
  <c r="C157" i="32"/>
  <c r="D157" i="32"/>
  <c r="E157" i="32"/>
  <c r="F157" i="32"/>
  <c r="G157" i="32"/>
  <c r="H157" i="32"/>
  <c r="I157" i="32"/>
  <c r="J157" i="32"/>
  <c r="K157" i="32"/>
  <c r="L157" i="32"/>
  <c r="M157" i="32"/>
  <c r="N157" i="32"/>
  <c r="O157" i="32"/>
  <c r="P157" i="32"/>
  <c r="Q157" i="32"/>
  <c r="R157" i="32"/>
  <c r="S157" i="32"/>
  <c r="B158" i="32"/>
  <c r="C158" i="32"/>
  <c r="D158" i="32"/>
  <c r="E158" i="32"/>
  <c r="F158" i="32"/>
  <c r="G158" i="32"/>
  <c r="H158" i="32"/>
  <c r="I158" i="32"/>
  <c r="J158" i="32"/>
  <c r="K158" i="32"/>
  <c r="L158" i="32"/>
  <c r="M158" i="32"/>
  <c r="N158" i="32"/>
  <c r="O158" i="32"/>
  <c r="P158" i="32"/>
  <c r="Q158" i="32"/>
  <c r="R158" i="32"/>
  <c r="S158" i="32"/>
  <c r="B159" i="32"/>
  <c r="C159" i="32"/>
  <c r="D159" i="32"/>
  <c r="E159" i="32"/>
  <c r="F159" i="32"/>
  <c r="G159" i="32"/>
  <c r="H159" i="32"/>
  <c r="I159" i="32"/>
  <c r="J159" i="32"/>
  <c r="K159" i="32"/>
  <c r="L159" i="32"/>
  <c r="M159" i="32"/>
  <c r="N159" i="32"/>
  <c r="O159" i="32"/>
  <c r="P159" i="32"/>
  <c r="Q159" i="32"/>
  <c r="R159" i="32"/>
  <c r="S159" i="32"/>
  <c r="B160" i="32"/>
  <c r="C160" i="32"/>
  <c r="D160" i="32"/>
  <c r="E160" i="32"/>
  <c r="F160" i="32"/>
  <c r="G160" i="32"/>
  <c r="H160" i="32"/>
  <c r="I160" i="32"/>
  <c r="J160" i="32"/>
  <c r="K160" i="32"/>
  <c r="L160" i="32"/>
  <c r="M160" i="32"/>
  <c r="N160" i="32"/>
  <c r="O160" i="32"/>
  <c r="P160" i="32"/>
  <c r="Q160" i="32"/>
  <c r="R160" i="32"/>
  <c r="S160" i="32"/>
  <c r="B161" i="32"/>
  <c r="C161" i="32"/>
  <c r="D161" i="32"/>
  <c r="E161" i="32"/>
  <c r="F161" i="32"/>
  <c r="G161" i="32"/>
  <c r="H161" i="32"/>
  <c r="I161" i="32"/>
  <c r="J161" i="32"/>
  <c r="K161" i="32"/>
  <c r="L161" i="32"/>
  <c r="M161" i="32"/>
  <c r="N161" i="32"/>
  <c r="O161" i="32"/>
  <c r="P161" i="32"/>
  <c r="Q161" i="32"/>
  <c r="R161" i="32"/>
  <c r="S161" i="32"/>
  <c r="B162" i="32"/>
  <c r="C162" i="32"/>
  <c r="D162" i="32"/>
  <c r="E162" i="32"/>
  <c r="F162" i="32"/>
  <c r="G162" i="32"/>
  <c r="H162" i="32"/>
  <c r="I162" i="32"/>
  <c r="J162" i="32"/>
  <c r="K162" i="32"/>
  <c r="L162" i="32"/>
  <c r="M162" i="32"/>
  <c r="N162" i="32"/>
  <c r="O162" i="32"/>
  <c r="P162" i="32"/>
  <c r="Q162" i="32"/>
  <c r="R162" i="32"/>
  <c r="S162" i="32"/>
  <c r="B163" i="32"/>
  <c r="C163" i="32"/>
  <c r="D163" i="32"/>
  <c r="E163" i="32"/>
  <c r="F163" i="32"/>
  <c r="G163" i="32"/>
  <c r="H163" i="32"/>
  <c r="I163" i="32"/>
  <c r="J163" i="32"/>
  <c r="K163" i="32"/>
  <c r="L163" i="32"/>
  <c r="M163" i="32"/>
  <c r="N163" i="32"/>
  <c r="O163" i="32"/>
  <c r="P163" i="32"/>
  <c r="Q163" i="32"/>
  <c r="R163" i="32"/>
  <c r="S163" i="32"/>
  <c r="B164" i="32"/>
  <c r="C164" i="32"/>
  <c r="D164" i="32"/>
  <c r="E164" i="32"/>
  <c r="F164" i="32"/>
  <c r="G164" i="32"/>
  <c r="H164" i="32"/>
  <c r="I164" i="32"/>
  <c r="J164" i="32"/>
  <c r="K164" i="32"/>
  <c r="L164" i="32"/>
  <c r="M164" i="32"/>
  <c r="N164" i="32"/>
  <c r="O164" i="32"/>
  <c r="P164" i="32"/>
  <c r="Q164" i="32"/>
  <c r="R164" i="32"/>
  <c r="S164" i="32"/>
  <c r="B165" i="32"/>
  <c r="C165" i="32"/>
  <c r="D165" i="32"/>
  <c r="E165" i="32"/>
  <c r="F165" i="32"/>
  <c r="G165" i="32"/>
  <c r="H165" i="32"/>
  <c r="I165" i="32"/>
  <c r="J165" i="32"/>
  <c r="K165" i="32"/>
  <c r="L165" i="32"/>
  <c r="M165" i="32"/>
  <c r="N165" i="32"/>
  <c r="O165" i="32"/>
  <c r="P165" i="32"/>
  <c r="Q165" i="32"/>
  <c r="R165" i="32"/>
  <c r="S165" i="32"/>
  <c r="B166" i="32"/>
  <c r="C166" i="32"/>
  <c r="D166" i="32"/>
  <c r="E166" i="32"/>
  <c r="F166" i="32"/>
  <c r="G166" i="32"/>
  <c r="H166" i="32"/>
  <c r="I166" i="32"/>
  <c r="J166" i="32"/>
  <c r="K166" i="32"/>
  <c r="L166" i="32"/>
  <c r="M166" i="32"/>
  <c r="N166" i="32"/>
  <c r="O166" i="32"/>
  <c r="P166" i="32"/>
  <c r="Q166" i="32"/>
  <c r="R166" i="32"/>
  <c r="S166" i="32"/>
  <c r="B167" i="32"/>
  <c r="C167" i="32"/>
  <c r="D167" i="32"/>
  <c r="E167" i="32"/>
  <c r="F167" i="32"/>
  <c r="G167" i="32"/>
  <c r="H167" i="32"/>
  <c r="I167" i="32"/>
  <c r="J167" i="32"/>
  <c r="K167" i="32"/>
  <c r="L167" i="32"/>
  <c r="M167" i="32"/>
  <c r="N167" i="32"/>
  <c r="O167" i="32"/>
  <c r="P167" i="32"/>
  <c r="Q167" i="32"/>
  <c r="R167" i="32"/>
  <c r="S167" i="32"/>
  <c r="B168" i="32"/>
  <c r="C168" i="32"/>
  <c r="D168" i="32"/>
  <c r="E168" i="32"/>
  <c r="F168" i="32"/>
  <c r="G168" i="32"/>
  <c r="H168" i="32"/>
  <c r="I168" i="32"/>
  <c r="J168" i="32"/>
  <c r="K168" i="32"/>
  <c r="L168" i="32"/>
  <c r="M168" i="32"/>
  <c r="N168" i="32"/>
  <c r="O168" i="32"/>
  <c r="P168" i="32"/>
  <c r="Q168" i="32"/>
  <c r="R168" i="32"/>
  <c r="S168" i="32"/>
  <c r="B169" i="32"/>
  <c r="C169" i="32"/>
  <c r="D169" i="32"/>
  <c r="E169" i="32"/>
  <c r="F169" i="32"/>
  <c r="G169" i="32"/>
  <c r="H169" i="32"/>
  <c r="I169" i="32"/>
  <c r="J169" i="32"/>
  <c r="K169" i="32"/>
  <c r="L169" i="32"/>
  <c r="M169" i="32"/>
  <c r="N169" i="32"/>
  <c r="O169" i="32"/>
  <c r="P169" i="32"/>
  <c r="Q169" i="32"/>
  <c r="R169" i="32"/>
  <c r="S169" i="32"/>
  <c r="B170" i="32"/>
  <c r="C170" i="32"/>
  <c r="D170" i="32"/>
  <c r="E170" i="32"/>
  <c r="F170" i="32"/>
  <c r="G170" i="32"/>
  <c r="H170" i="32"/>
  <c r="I170" i="32"/>
  <c r="J170" i="32"/>
  <c r="K170" i="32"/>
  <c r="L170" i="32"/>
  <c r="M170" i="32"/>
  <c r="N170" i="32"/>
  <c r="O170" i="32"/>
  <c r="P170" i="32"/>
  <c r="Q170" i="32"/>
  <c r="R170" i="32"/>
  <c r="S170" i="32"/>
  <c r="B171" i="32"/>
  <c r="C171" i="32"/>
  <c r="D171" i="32"/>
  <c r="E171" i="32"/>
  <c r="F171" i="32"/>
  <c r="G171" i="32"/>
  <c r="H171" i="32"/>
  <c r="I171" i="32"/>
  <c r="J171" i="32"/>
  <c r="K171" i="32"/>
  <c r="L171" i="32"/>
  <c r="M171" i="32"/>
  <c r="N171" i="32"/>
  <c r="O171" i="32"/>
  <c r="P171" i="32"/>
  <c r="Q171" i="32"/>
  <c r="R171" i="32"/>
  <c r="S171" i="32"/>
  <c r="B172" i="32"/>
  <c r="C172" i="32"/>
  <c r="D172" i="32"/>
  <c r="E172" i="32"/>
  <c r="F172" i="32"/>
  <c r="G172" i="32"/>
  <c r="H172" i="32"/>
  <c r="I172" i="32"/>
  <c r="J172" i="32"/>
  <c r="K172" i="32"/>
  <c r="L172" i="32"/>
  <c r="M172" i="32"/>
  <c r="N172" i="32"/>
  <c r="O172" i="32"/>
  <c r="P172" i="32"/>
  <c r="Q172" i="32"/>
  <c r="R172" i="32"/>
  <c r="S172" i="32"/>
  <c r="B173" i="32"/>
  <c r="C173" i="32"/>
  <c r="D173" i="32"/>
  <c r="E173" i="32"/>
  <c r="F173" i="32"/>
  <c r="G173" i="32"/>
  <c r="H173" i="32"/>
  <c r="I173" i="32"/>
  <c r="J173" i="32"/>
  <c r="K173" i="32"/>
  <c r="L173" i="32"/>
  <c r="M173" i="32"/>
  <c r="N173" i="32"/>
  <c r="O173" i="32"/>
  <c r="P173" i="32"/>
  <c r="Q173" i="32"/>
  <c r="R173" i="32"/>
  <c r="S173" i="32"/>
  <c r="B174" i="32"/>
  <c r="C174" i="32"/>
  <c r="D174" i="32"/>
  <c r="E174" i="32"/>
  <c r="F174" i="32"/>
  <c r="G174" i="32"/>
  <c r="H174" i="32"/>
  <c r="I174" i="32"/>
  <c r="J174" i="32"/>
  <c r="K174" i="32"/>
  <c r="L174" i="32"/>
  <c r="M174" i="32"/>
  <c r="N174" i="32"/>
  <c r="O174" i="32"/>
  <c r="P174" i="32"/>
  <c r="Q174" i="32"/>
  <c r="R174" i="32"/>
  <c r="S174" i="32"/>
  <c r="B175" i="32"/>
  <c r="C175" i="32"/>
  <c r="D175" i="32"/>
  <c r="E175" i="32"/>
  <c r="F175" i="32"/>
  <c r="G175" i="32"/>
  <c r="H175" i="32"/>
  <c r="I175" i="32"/>
  <c r="J175" i="32"/>
  <c r="K175" i="32"/>
  <c r="L175" i="32"/>
  <c r="M175" i="32"/>
  <c r="N175" i="32"/>
  <c r="O175" i="32"/>
  <c r="P175" i="32"/>
  <c r="Q175" i="32"/>
  <c r="R175" i="32"/>
  <c r="S175" i="32"/>
  <c r="B176" i="32"/>
  <c r="C176" i="32"/>
  <c r="D176" i="32"/>
  <c r="E176" i="32"/>
  <c r="F176" i="32"/>
  <c r="G176" i="32"/>
  <c r="H176" i="32"/>
  <c r="I176" i="32"/>
  <c r="J176" i="32"/>
  <c r="K176" i="32"/>
  <c r="L176" i="32"/>
  <c r="M176" i="32"/>
  <c r="N176" i="32"/>
  <c r="O176" i="32"/>
  <c r="P176" i="32"/>
  <c r="Q176" i="32"/>
  <c r="R176" i="32"/>
  <c r="S176" i="32"/>
  <c r="B177" i="32"/>
  <c r="C177" i="32"/>
  <c r="D177" i="32"/>
  <c r="E177" i="32"/>
  <c r="F177" i="32"/>
  <c r="G177" i="32"/>
  <c r="H177" i="32"/>
  <c r="I177" i="32"/>
  <c r="J177" i="32"/>
  <c r="K177" i="32"/>
  <c r="L177" i="32"/>
  <c r="M177" i="32"/>
  <c r="N177" i="32"/>
  <c r="O177" i="32"/>
  <c r="P177" i="32"/>
  <c r="Q177" i="32"/>
  <c r="R177" i="32"/>
  <c r="S177" i="32"/>
  <c r="B178" i="32"/>
  <c r="C178" i="32"/>
  <c r="D178" i="32"/>
  <c r="E178" i="32"/>
  <c r="F178" i="32"/>
  <c r="G178" i="32"/>
  <c r="H178" i="32"/>
  <c r="I178" i="32"/>
  <c r="J178" i="32"/>
  <c r="K178" i="32"/>
  <c r="L178" i="32"/>
  <c r="M178" i="32"/>
  <c r="N178" i="32"/>
  <c r="O178" i="32"/>
  <c r="P178" i="32"/>
  <c r="Q178" i="32"/>
  <c r="R178" i="32"/>
  <c r="S178" i="32"/>
  <c r="B179" i="32"/>
  <c r="C179" i="32"/>
  <c r="D179" i="32"/>
  <c r="E179" i="32"/>
  <c r="F179" i="32"/>
  <c r="G179" i="32"/>
  <c r="H179" i="32"/>
  <c r="I179" i="32"/>
  <c r="J179" i="32"/>
  <c r="K179" i="32"/>
  <c r="L179" i="32"/>
  <c r="M179" i="32"/>
  <c r="N179" i="32"/>
  <c r="O179" i="32"/>
  <c r="P179" i="32"/>
  <c r="Q179" i="32"/>
  <c r="R179" i="32"/>
  <c r="S179" i="32"/>
  <c r="B180" i="32"/>
  <c r="C180" i="32"/>
  <c r="D180" i="32"/>
  <c r="E180" i="32"/>
  <c r="F180" i="32"/>
  <c r="G180" i="32"/>
  <c r="H180" i="32"/>
  <c r="I180" i="32"/>
  <c r="J180" i="32"/>
  <c r="K180" i="32"/>
  <c r="L180" i="32"/>
  <c r="M180" i="32"/>
  <c r="N180" i="32"/>
  <c r="O180" i="32"/>
  <c r="P180" i="32"/>
  <c r="Q180" i="32"/>
  <c r="R180" i="32"/>
  <c r="S180" i="32"/>
  <c r="B181" i="32"/>
  <c r="C181" i="32"/>
  <c r="D181" i="32"/>
  <c r="E181" i="32"/>
  <c r="F181" i="32"/>
  <c r="G181" i="32"/>
  <c r="H181" i="32"/>
  <c r="I181" i="32"/>
  <c r="J181" i="32"/>
  <c r="K181" i="32"/>
  <c r="L181" i="32"/>
  <c r="M181" i="32"/>
  <c r="N181" i="32"/>
  <c r="O181" i="32"/>
  <c r="P181" i="32"/>
  <c r="Q181" i="32"/>
  <c r="R181" i="32"/>
  <c r="S181" i="32"/>
  <c r="B182" i="32"/>
  <c r="C182" i="32"/>
  <c r="D182" i="32"/>
  <c r="E182" i="32"/>
  <c r="F182" i="32"/>
  <c r="G182" i="32"/>
  <c r="H182" i="32"/>
  <c r="I182" i="32"/>
  <c r="J182" i="32"/>
  <c r="K182" i="32"/>
  <c r="L182" i="32"/>
  <c r="M182" i="32"/>
  <c r="N182" i="32"/>
  <c r="O182" i="32"/>
  <c r="P182" i="32"/>
  <c r="Q182" i="32"/>
  <c r="R182" i="32"/>
  <c r="S182" i="32"/>
  <c r="B183" i="32"/>
  <c r="C183" i="32"/>
  <c r="D183" i="32"/>
  <c r="E183" i="32"/>
  <c r="F183" i="32"/>
  <c r="G183" i="32"/>
  <c r="H183" i="32"/>
  <c r="I183" i="32"/>
  <c r="J183" i="32"/>
  <c r="K183" i="32"/>
  <c r="L183" i="32"/>
  <c r="M183" i="32"/>
  <c r="N183" i="32"/>
  <c r="O183" i="32"/>
  <c r="P183" i="32"/>
  <c r="Q183" i="32"/>
  <c r="R183" i="32"/>
  <c r="S183" i="32"/>
  <c r="B184" i="32"/>
  <c r="C184" i="32"/>
  <c r="D184" i="32"/>
  <c r="E184" i="32"/>
  <c r="F184" i="32"/>
  <c r="G184" i="32"/>
  <c r="H184" i="32"/>
  <c r="I184" i="32"/>
  <c r="J184" i="32"/>
  <c r="K184" i="32"/>
  <c r="L184" i="32"/>
  <c r="M184" i="32"/>
  <c r="N184" i="32"/>
  <c r="O184" i="32"/>
  <c r="P184" i="32"/>
  <c r="Q184" i="32"/>
  <c r="R184" i="32"/>
  <c r="S184" i="32"/>
  <c r="B185" i="32"/>
  <c r="C185" i="32"/>
  <c r="D185" i="32"/>
  <c r="E185" i="32"/>
  <c r="F185" i="32"/>
  <c r="G185" i="32"/>
  <c r="H185" i="32"/>
  <c r="I185" i="32"/>
  <c r="J185" i="32"/>
  <c r="K185" i="32"/>
  <c r="L185" i="32"/>
  <c r="M185" i="32"/>
  <c r="N185" i="32"/>
  <c r="O185" i="32"/>
  <c r="P185" i="32"/>
  <c r="Q185" i="32"/>
  <c r="R185" i="32"/>
  <c r="S185" i="32"/>
  <c r="B186" i="32"/>
  <c r="C186" i="32"/>
  <c r="D186" i="32"/>
  <c r="E186" i="32"/>
  <c r="F186" i="32"/>
  <c r="G186" i="32"/>
  <c r="H186" i="32"/>
  <c r="I186" i="32"/>
  <c r="J186" i="32"/>
  <c r="K186" i="32"/>
  <c r="L186" i="32"/>
  <c r="M186" i="32"/>
  <c r="N186" i="32"/>
  <c r="O186" i="32"/>
  <c r="P186" i="32"/>
  <c r="Q186" i="32"/>
  <c r="R186" i="32"/>
  <c r="S186" i="32"/>
  <c r="B187" i="32"/>
  <c r="C187" i="32"/>
  <c r="D187" i="32"/>
  <c r="E187" i="32"/>
  <c r="F187" i="32"/>
  <c r="G187" i="32"/>
  <c r="H187" i="32"/>
  <c r="I187" i="32"/>
  <c r="J187" i="32"/>
  <c r="K187" i="32"/>
  <c r="L187" i="32"/>
  <c r="M187" i="32"/>
  <c r="N187" i="32"/>
  <c r="O187" i="32"/>
  <c r="P187" i="32"/>
  <c r="Q187" i="32"/>
  <c r="R187" i="32"/>
  <c r="S187" i="32"/>
  <c r="B188" i="32"/>
  <c r="C188" i="32"/>
  <c r="D188" i="32"/>
  <c r="E188" i="32"/>
  <c r="F188" i="32"/>
  <c r="G188" i="32"/>
  <c r="H188" i="32"/>
  <c r="I188" i="32"/>
  <c r="J188" i="32"/>
  <c r="K188" i="32"/>
  <c r="L188" i="32"/>
  <c r="M188" i="32"/>
  <c r="N188" i="32"/>
  <c r="O188" i="32"/>
  <c r="P188" i="32"/>
  <c r="Q188" i="32"/>
  <c r="R188" i="32"/>
  <c r="S188" i="32"/>
  <c r="B189" i="32"/>
  <c r="C189" i="32"/>
  <c r="D189" i="32"/>
  <c r="E189" i="32"/>
  <c r="F189" i="32"/>
  <c r="G189" i="32"/>
  <c r="H189" i="32"/>
  <c r="I189" i="32"/>
  <c r="J189" i="32"/>
  <c r="K189" i="32"/>
  <c r="L189" i="32"/>
  <c r="M189" i="32"/>
  <c r="N189" i="32"/>
  <c r="O189" i="32"/>
  <c r="P189" i="32"/>
  <c r="Q189" i="32"/>
  <c r="R189" i="32"/>
  <c r="S189" i="32"/>
  <c r="B190" i="32"/>
  <c r="C190" i="32"/>
  <c r="D190" i="32"/>
  <c r="E190" i="32"/>
  <c r="F190" i="32"/>
  <c r="G190" i="32"/>
  <c r="H190" i="32"/>
  <c r="I190" i="32"/>
  <c r="J190" i="32"/>
  <c r="K190" i="32"/>
  <c r="L190" i="32"/>
  <c r="M190" i="32"/>
  <c r="N190" i="32"/>
  <c r="O190" i="32"/>
  <c r="P190" i="32"/>
  <c r="Q190" i="32"/>
  <c r="R190" i="32"/>
  <c r="S190" i="32"/>
  <c r="B191" i="32"/>
  <c r="C191" i="32"/>
  <c r="D191" i="32"/>
  <c r="E191" i="32"/>
  <c r="F191" i="32"/>
  <c r="G191" i="32"/>
  <c r="H191" i="32"/>
  <c r="I191" i="32"/>
  <c r="J191" i="32"/>
  <c r="K191" i="32"/>
  <c r="L191" i="32"/>
  <c r="M191" i="32"/>
  <c r="N191" i="32"/>
  <c r="O191" i="32"/>
  <c r="P191" i="32"/>
  <c r="Q191" i="32"/>
  <c r="R191" i="32"/>
  <c r="S191" i="32"/>
  <c r="B192" i="32"/>
  <c r="C192" i="32"/>
  <c r="D192" i="32"/>
  <c r="E192" i="32"/>
  <c r="F192" i="32"/>
  <c r="G192" i="32"/>
  <c r="H192" i="32"/>
  <c r="I192" i="32"/>
  <c r="J192" i="32"/>
  <c r="K192" i="32"/>
  <c r="L192" i="32"/>
  <c r="M192" i="32"/>
  <c r="N192" i="32"/>
  <c r="O192" i="32"/>
  <c r="P192" i="32"/>
  <c r="Q192" i="32"/>
  <c r="R192" i="32"/>
  <c r="S192" i="32"/>
  <c r="B193" i="32"/>
  <c r="C193" i="32"/>
  <c r="D193" i="32"/>
  <c r="E193" i="32"/>
  <c r="F193" i="32"/>
  <c r="G193" i="32"/>
  <c r="H193" i="32"/>
  <c r="I193" i="32"/>
  <c r="J193" i="32"/>
  <c r="K193" i="32"/>
  <c r="L193" i="32"/>
  <c r="M193" i="32"/>
  <c r="N193" i="32"/>
  <c r="O193" i="32"/>
  <c r="P193" i="32"/>
  <c r="Q193" i="32"/>
  <c r="R193" i="32"/>
  <c r="S193" i="32"/>
  <c r="B194" i="32"/>
  <c r="C194" i="32"/>
  <c r="D194" i="32"/>
  <c r="E194" i="32"/>
  <c r="F194" i="32"/>
  <c r="G194" i="32"/>
  <c r="H194" i="32"/>
  <c r="I194" i="32"/>
  <c r="J194" i="32"/>
  <c r="K194" i="32"/>
  <c r="L194" i="32"/>
  <c r="M194" i="32"/>
  <c r="N194" i="32"/>
  <c r="O194" i="32"/>
  <c r="P194" i="32"/>
  <c r="Q194" i="32"/>
  <c r="R194" i="32"/>
  <c r="S194" i="32"/>
  <c r="B195" i="32"/>
  <c r="C195" i="32"/>
  <c r="D195" i="32"/>
  <c r="E195" i="32"/>
  <c r="F195" i="32"/>
  <c r="G195" i="32"/>
  <c r="H195" i="32"/>
  <c r="I195" i="32"/>
  <c r="J195" i="32"/>
  <c r="K195" i="32"/>
  <c r="L195" i="32"/>
  <c r="M195" i="32"/>
  <c r="N195" i="32"/>
  <c r="O195" i="32"/>
  <c r="P195" i="32"/>
  <c r="Q195" i="32"/>
  <c r="R195" i="32"/>
  <c r="S195" i="32"/>
  <c r="B196" i="32"/>
  <c r="C196" i="32"/>
  <c r="D196" i="32"/>
  <c r="E196" i="32"/>
  <c r="F196" i="32"/>
  <c r="G196" i="32"/>
  <c r="H196" i="32"/>
  <c r="I196" i="32"/>
  <c r="J196" i="32"/>
  <c r="K196" i="32"/>
  <c r="L196" i="32"/>
  <c r="M196" i="32"/>
  <c r="N196" i="32"/>
  <c r="O196" i="32"/>
  <c r="P196" i="32"/>
  <c r="Q196" i="32"/>
  <c r="R196" i="32"/>
  <c r="S196" i="32"/>
  <c r="B197" i="32"/>
  <c r="C197" i="32"/>
  <c r="D197" i="32"/>
  <c r="E197" i="32"/>
  <c r="F197" i="32"/>
  <c r="G197" i="32"/>
  <c r="H197" i="32"/>
  <c r="I197" i="32"/>
  <c r="J197" i="32"/>
  <c r="K197" i="32"/>
  <c r="L197" i="32"/>
  <c r="M197" i="32"/>
  <c r="N197" i="32"/>
  <c r="O197" i="32"/>
  <c r="P197" i="32"/>
  <c r="Q197" i="32"/>
  <c r="R197" i="32"/>
  <c r="S197" i="32"/>
  <c r="B198" i="32"/>
  <c r="C198" i="32"/>
  <c r="D198" i="32"/>
  <c r="E198" i="32"/>
  <c r="F198" i="32"/>
  <c r="G198" i="32"/>
  <c r="H198" i="32"/>
  <c r="I198" i="32"/>
  <c r="J198" i="32"/>
  <c r="K198" i="32"/>
  <c r="L198" i="32"/>
  <c r="M198" i="32"/>
  <c r="N198" i="32"/>
  <c r="O198" i="32"/>
  <c r="P198" i="32"/>
  <c r="Q198" i="32"/>
  <c r="R198" i="32"/>
  <c r="S198" i="32"/>
  <c r="B199" i="32"/>
  <c r="C199" i="32"/>
  <c r="D199" i="32"/>
  <c r="E199" i="32"/>
  <c r="F199" i="32"/>
  <c r="G199" i="32"/>
  <c r="H199" i="32"/>
  <c r="I199" i="32"/>
  <c r="J199" i="32"/>
  <c r="K199" i="32"/>
  <c r="L199" i="32"/>
  <c r="M199" i="32"/>
  <c r="N199" i="32"/>
  <c r="O199" i="32"/>
  <c r="P199" i="32"/>
  <c r="Q199" i="32"/>
  <c r="R199" i="32"/>
  <c r="S199" i="32"/>
  <c r="B200" i="32"/>
  <c r="C200" i="32"/>
  <c r="D200" i="32"/>
  <c r="E200" i="32"/>
  <c r="F200" i="32"/>
  <c r="G200" i="32"/>
  <c r="H200" i="32"/>
  <c r="I200" i="32"/>
  <c r="J200" i="32"/>
  <c r="K200" i="32"/>
  <c r="L200" i="32"/>
  <c r="M200" i="32"/>
  <c r="N200" i="32"/>
  <c r="O200" i="32"/>
  <c r="P200" i="32"/>
  <c r="Q200" i="32"/>
  <c r="R200" i="32"/>
  <c r="S200" i="32"/>
  <c r="B201" i="32"/>
  <c r="C201" i="32"/>
  <c r="D201" i="32"/>
  <c r="E201" i="32"/>
  <c r="F201" i="32"/>
  <c r="G201" i="32"/>
  <c r="H201" i="32"/>
  <c r="I201" i="32"/>
  <c r="J201" i="32"/>
  <c r="K201" i="32"/>
  <c r="L201" i="32"/>
  <c r="M201" i="32"/>
  <c r="N201" i="32"/>
  <c r="O201" i="32"/>
  <c r="P201" i="32"/>
  <c r="Q201" i="32"/>
  <c r="R201" i="32"/>
  <c r="S201" i="32"/>
  <c r="B202" i="32"/>
  <c r="C202" i="32"/>
  <c r="D202" i="32"/>
  <c r="E202" i="32"/>
  <c r="F202" i="32"/>
  <c r="G202" i="32"/>
  <c r="H202" i="32"/>
  <c r="I202" i="32"/>
  <c r="J202" i="32"/>
  <c r="K202" i="32"/>
  <c r="L202" i="32"/>
  <c r="M202" i="32"/>
  <c r="N202" i="32"/>
  <c r="O202" i="32"/>
  <c r="P202" i="32"/>
  <c r="Q202" i="32"/>
  <c r="R202" i="32"/>
  <c r="S202" i="32"/>
  <c r="B203" i="32"/>
  <c r="C203" i="32"/>
  <c r="D203" i="32"/>
  <c r="E203" i="32"/>
  <c r="F203" i="32"/>
  <c r="G203" i="32"/>
  <c r="H203" i="32"/>
  <c r="I203" i="32"/>
  <c r="J203" i="32"/>
  <c r="K203" i="32"/>
  <c r="L203" i="32"/>
  <c r="M203" i="32"/>
  <c r="N203" i="32"/>
  <c r="O203" i="32"/>
  <c r="P203" i="32"/>
  <c r="Q203" i="32"/>
  <c r="R203" i="32"/>
  <c r="S203" i="32"/>
  <c r="B204" i="32"/>
  <c r="C204" i="32"/>
  <c r="D204" i="32"/>
  <c r="E204" i="32"/>
  <c r="F204" i="32"/>
  <c r="G204" i="32"/>
  <c r="H204" i="32"/>
  <c r="I204" i="32"/>
  <c r="J204" i="32"/>
  <c r="K204" i="32"/>
  <c r="L204" i="32"/>
  <c r="M204" i="32"/>
  <c r="N204" i="32"/>
  <c r="O204" i="32"/>
  <c r="P204" i="32"/>
  <c r="Q204" i="32"/>
  <c r="R204" i="32"/>
  <c r="S204" i="32"/>
  <c r="B205" i="32"/>
  <c r="C205" i="32"/>
  <c r="D205" i="32"/>
  <c r="E205" i="32"/>
  <c r="F205" i="32"/>
  <c r="G205" i="32"/>
  <c r="H205" i="32"/>
  <c r="I205" i="32"/>
  <c r="J205" i="32"/>
  <c r="K205" i="32"/>
  <c r="L205" i="32"/>
  <c r="M205" i="32"/>
  <c r="N205" i="32"/>
  <c r="O205" i="32"/>
  <c r="P205" i="32"/>
  <c r="Q205" i="32"/>
  <c r="R205" i="32"/>
  <c r="S205" i="32"/>
  <c r="B206" i="32"/>
  <c r="C206" i="32"/>
  <c r="D206" i="32"/>
  <c r="E206" i="32"/>
  <c r="F206" i="32"/>
  <c r="G206" i="32"/>
  <c r="H206" i="32"/>
  <c r="I206" i="32"/>
  <c r="J206" i="32"/>
  <c r="K206" i="32"/>
  <c r="L206" i="32"/>
  <c r="M206" i="32"/>
  <c r="N206" i="32"/>
  <c r="O206" i="32"/>
  <c r="P206" i="32"/>
  <c r="Q206" i="32"/>
  <c r="R206" i="32"/>
  <c r="S206" i="32"/>
  <c r="B207" i="32"/>
  <c r="C207" i="32"/>
  <c r="D207" i="32"/>
  <c r="E207" i="32"/>
  <c r="F207" i="32"/>
  <c r="G207" i="32"/>
  <c r="H207" i="32"/>
  <c r="I207" i="32"/>
  <c r="J207" i="32"/>
  <c r="K207" i="32"/>
  <c r="L207" i="32"/>
  <c r="M207" i="32"/>
  <c r="N207" i="32"/>
  <c r="O207" i="32"/>
  <c r="P207" i="32"/>
  <c r="Q207" i="32"/>
  <c r="R207" i="32"/>
  <c r="S207" i="32"/>
  <c r="B208" i="32"/>
  <c r="C208" i="32"/>
  <c r="D208" i="32"/>
  <c r="E208" i="32"/>
  <c r="F208" i="32"/>
  <c r="G208" i="32"/>
  <c r="H208" i="32"/>
  <c r="I208" i="32"/>
  <c r="J208" i="32"/>
  <c r="K208" i="32"/>
  <c r="L208" i="32"/>
  <c r="M208" i="32"/>
  <c r="N208" i="32"/>
  <c r="O208" i="32"/>
  <c r="P208" i="32"/>
  <c r="Q208" i="32"/>
  <c r="R208" i="32"/>
  <c r="S208" i="32"/>
  <c r="B209" i="32"/>
  <c r="C209" i="32"/>
  <c r="D209" i="32"/>
  <c r="E209" i="32"/>
  <c r="F209" i="32"/>
  <c r="G209" i="32"/>
  <c r="H209" i="32"/>
  <c r="I209" i="32"/>
  <c r="J209" i="32"/>
  <c r="K209" i="32"/>
  <c r="L209" i="32"/>
  <c r="M209" i="32"/>
  <c r="N209" i="32"/>
  <c r="O209" i="32"/>
  <c r="P209" i="32"/>
  <c r="Q209" i="32"/>
  <c r="R209" i="32"/>
  <c r="S209" i="32"/>
  <c r="B210" i="32"/>
  <c r="C210" i="32"/>
  <c r="D210" i="32"/>
  <c r="E210" i="32"/>
  <c r="F210" i="32"/>
  <c r="G210" i="32"/>
  <c r="H210" i="32"/>
  <c r="I210" i="32"/>
  <c r="J210" i="32"/>
  <c r="K210" i="32"/>
  <c r="L210" i="32"/>
  <c r="M210" i="32"/>
  <c r="N210" i="32"/>
  <c r="O210" i="32"/>
  <c r="P210" i="32"/>
  <c r="Q210" i="32"/>
  <c r="R210" i="32"/>
  <c r="S210" i="32"/>
  <c r="B211" i="32"/>
  <c r="C211" i="32"/>
  <c r="D211" i="32"/>
  <c r="E211" i="32"/>
  <c r="F211" i="32"/>
  <c r="G211" i="32"/>
  <c r="H211" i="32"/>
  <c r="I211" i="32"/>
  <c r="J211" i="32"/>
  <c r="K211" i="32"/>
  <c r="L211" i="32"/>
  <c r="M211" i="32"/>
  <c r="N211" i="32"/>
  <c r="O211" i="32"/>
  <c r="P211" i="32"/>
  <c r="Q211" i="32"/>
  <c r="R211" i="32"/>
  <c r="S211" i="32"/>
  <c r="B212" i="32"/>
  <c r="C212" i="32"/>
  <c r="D212" i="32"/>
  <c r="E212" i="32"/>
  <c r="F212" i="32"/>
  <c r="G212" i="32"/>
  <c r="H212" i="32"/>
  <c r="I212" i="32"/>
  <c r="J212" i="32"/>
  <c r="K212" i="32"/>
  <c r="L212" i="32"/>
  <c r="M212" i="32"/>
  <c r="N212" i="32"/>
  <c r="O212" i="32"/>
  <c r="P212" i="32"/>
  <c r="Q212" i="32"/>
  <c r="R212" i="32"/>
  <c r="S212" i="32"/>
  <c r="B213" i="32"/>
  <c r="C213" i="32"/>
  <c r="D213" i="32"/>
  <c r="E213" i="32"/>
  <c r="F213" i="32"/>
  <c r="G213" i="32"/>
  <c r="H213" i="32"/>
  <c r="I213" i="32"/>
  <c r="J213" i="32"/>
  <c r="K213" i="32"/>
  <c r="L213" i="32"/>
  <c r="M213" i="32"/>
  <c r="N213" i="32"/>
  <c r="O213" i="32"/>
  <c r="P213" i="32"/>
  <c r="Q213" i="32"/>
  <c r="R213" i="32"/>
  <c r="S213" i="32"/>
  <c r="B214" i="32"/>
  <c r="C214" i="32"/>
  <c r="D214" i="32"/>
  <c r="E214" i="32"/>
  <c r="F214" i="32"/>
  <c r="G214" i="32"/>
  <c r="H214" i="32"/>
  <c r="I214" i="32"/>
  <c r="J214" i="32"/>
  <c r="K214" i="32"/>
  <c r="L214" i="32"/>
  <c r="M214" i="32"/>
  <c r="N214" i="32"/>
  <c r="O214" i="32"/>
  <c r="P214" i="32"/>
  <c r="Q214" i="32"/>
  <c r="R214" i="32"/>
  <c r="S214" i="32"/>
  <c r="B215" i="32"/>
  <c r="C215" i="32"/>
  <c r="D215" i="32"/>
  <c r="E215" i="32"/>
  <c r="F215" i="32"/>
  <c r="G215" i="32"/>
  <c r="H215" i="32"/>
  <c r="I215" i="32"/>
  <c r="J215" i="32"/>
  <c r="K215" i="32"/>
  <c r="L215" i="32"/>
  <c r="M215" i="32"/>
  <c r="N215" i="32"/>
  <c r="O215" i="32"/>
  <c r="P215" i="32"/>
  <c r="Q215" i="32"/>
  <c r="R215" i="32"/>
  <c r="S215" i="32"/>
  <c r="B216" i="32"/>
  <c r="C216" i="32"/>
  <c r="D216" i="32"/>
  <c r="E216" i="32"/>
  <c r="F216" i="32"/>
  <c r="G216" i="32"/>
  <c r="H216" i="32"/>
  <c r="I216" i="32"/>
  <c r="J216" i="32"/>
  <c r="K216" i="32"/>
  <c r="L216" i="32"/>
  <c r="M216" i="32"/>
  <c r="N216" i="32"/>
  <c r="O216" i="32"/>
  <c r="P216" i="32"/>
  <c r="Q216" i="32"/>
  <c r="R216" i="32"/>
  <c r="S216" i="32"/>
  <c r="B217" i="32"/>
  <c r="C217" i="32"/>
  <c r="D217" i="32"/>
  <c r="E217" i="32"/>
  <c r="F217" i="32"/>
  <c r="G217" i="32"/>
  <c r="H217" i="32"/>
  <c r="I217" i="32"/>
  <c r="J217" i="32"/>
  <c r="K217" i="32"/>
  <c r="L217" i="32"/>
  <c r="M217" i="32"/>
  <c r="N217" i="32"/>
  <c r="O217" i="32"/>
  <c r="P217" i="32"/>
  <c r="Q217" i="32"/>
  <c r="R217" i="32"/>
  <c r="S217" i="32"/>
  <c r="B218" i="32"/>
  <c r="C218" i="32"/>
  <c r="D218" i="32"/>
  <c r="E218" i="32"/>
  <c r="F218" i="32"/>
  <c r="G218" i="32"/>
  <c r="H218" i="32"/>
  <c r="I218" i="32"/>
  <c r="J218" i="32"/>
  <c r="K218" i="32"/>
  <c r="L218" i="32"/>
  <c r="M218" i="32"/>
  <c r="N218" i="32"/>
  <c r="O218" i="32"/>
  <c r="P218" i="32"/>
  <c r="Q218" i="32"/>
  <c r="R218" i="32"/>
  <c r="S218" i="32"/>
  <c r="B219" i="32"/>
  <c r="C219" i="32"/>
  <c r="D219" i="32"/>
  <c r="E219" i="32"/>
  <c r="F219" i="32"/>
  <c r="G219" i="32"/>
  <c r="H219" i="32"/>
  <c r="I219" i="32"/>
  <c r="J219" i="32"/>
  <c r="K219" i="32"/>
  <c r="L219" i="32"/>
  <c r="M219" i="32"/>
  <c r="N219" i="32"/>
  <c r="O219" i="32"/>
  <c r="P219" i="32"/>
  <c r="Q219" i="32"/>
  <c r="R219" i="32"/>
  <c r="S219" i="32"/>
  <c r="B220" i="32"/>
  <c r="C220" i="32"/>
  <c r="D220" i="32"/>
  <c r="E220" i="32"/>
  <c r="F220" i="32"/>
  <c r="G220" i="32"/>
  <c r="H220" i="32"/>
  <c r="I220" i="32"/>
  <c r="J220" i="32"/>
  <c r="K220" i="32"/>
  <c r="L220" i="32"/>
  <c r="M220" i="32"/>
  <c r="N220" i="32"/>
  <c r="O220" i="32"/>
  <c r="P220" i="32"/>
  <c r="Q220" i="32"/>
  <c r="R220" i="32"/>
  <c r="S220" i="32"/>
  <c r="B221" i="32"/>
  <c r="C221" i="32"/>
  <c r="D221" i="32"/>
  <c r="E221" i="32"/>
  <c r="F221" i="32"/>
  <c r="G221" i="32"/>
  <c r="H221" i="32"/>
  <c r="I221" i="32"/>
  <c r="J221" i="32"/>
  <c r="K221" i="32"/>
  <c r="L221" i="32"/>
  <c r="M221" i="32"/>
  <c r="N221" i="32"/>
  <c r="O221" i="32"/>
  <c r="P221" i="32"/>
  <c r="Q221" i="32"/>
  <c r="R221" i="32"/>
  <c r="S221" i="32"/>
  <c r="B222" i="32"/>
  <c r="C222" i="32"/>
  <c r="D222" i="32"/>
  <c r="E222" i="32"/>
  <c r="F222" i="32"/>
  <c r="G222" i="32"/>
  <c r="H222" i="32"/>
  <c r="I222" i="32"/>
  <c r="J222" i="32"/>
  <c r="K222" i="32"/>
  <c r="L222" i="32"/>
  <c r="M222" i="32"/>
  <c r="N222" i="32"/>
  <c r="O222" i="32"/>
  <c r="P222" i="32"/>
  <c r="Q222" i="32"/>
  <c r="R222" i="32"/>
  <c r="S222" i="32"/>
  <c r="B223" i="32"/>
  <c r="C223" i="32"/>
  <c r="D223" i="32"/>
  <c r="E223" i="32"/>
  <c r="F223" i="32"/>
  <c r="G223" i="32"/>
  <c r="H223" i="32"/>
  <c r="I223" i="32"/>
  <c r="J223" i="32"/>
  <c r="K223" i="32"/>
  <c r="L223" i="32"/>
  <c r="M223" i="32"/>
  <c r="N223" i="32"/>
  <c r="O223" i="32"/>
  <c r="P223" i="32"/>
  <c r="Q223" i="32"/>
  <c r="R223" i="32"/>
  <c r="S223" i="32"/>
  <c r="B224" i="32"/>
  <c r="C224" i="32"/>
  <c r="D224" i="32"/>
  <c r="E224" i="32"/>
  <c r="F224" i="32"/>
  <c r="G224" i="32"/>
  <c r="H224" i="32"/>
  <c r="I224" i="32"/>
  <c r="J224" i="32"/>
  <c r="K224" i="32"/>
  <c r="L224" i="32"/>
  <c r="M224" i="32"/>
  <c r="N224" i="32"/>
  <c r="O224" i="32"/>
  <c r="P224" i="32"/>
  <c r="Q224" i="32"/>
  <c r="R224" i="32"/>
  <c r="S224" i="32"/>
  <c r="B225" i="32"/>
  <c r="C225" i="32"/>
  <c r="D225" i="32"/>
  <c r="E225" i="32"/>
  <c r="F225" i="32"/>
  <c r="G225" i="32"/>
  <c r="H225" i="32"/>
  <c r="I225" i="32"/>
  <c r="J225" i="32"/>
  <c r="K225" i="32"/>
  <c r="L225" i="32"/>
  <c r="M225" i="32"/>
  <c r="N225" i="32"/>
  <c r="O225" i="32"/>
  <c r="P225" i="32"/>
  <c r="Q225" i="32"/>
  <c r="R225" i="32"/>
  <c r="S225" i="32"/>
  <c r="B226" i="32"/>
  <c r="C226" i="32"/>
  <c r="D226" i="32"/>
  <c r="E226" i="32"/>
  <c r="F226" i="32"/>
  <c r="G226" i="32"/>
  <c r="H226" i="32"/>
  <c r="I226" i="32"/>
  <c r="J226" i="32"/>
  <c r="K226" i="32"/>
  <c r="L226" i="32"/>
  <c r="M226" i="32"/>
  <c r="N226" i="32"/>
  <c r="O226" i="32"/>
  <c r="P226" i="32"/>
  <c r="Q226" i="32"/>
  <c r="R226" i="32"/>
  <c r="S226" i="32"/>
  <c r="B227" i="32"/>
  <c r="C227" i="32"/>
  <c r="D227" i="32"/>
  <c r="E227" i="32"/>
  <c r="F227" i="32"/>
  <c r="G227" i="32"/>
  <c r="H227" i="32"/>
  <c r="I227" i="32"/>
  <c r="J227" i="32"/>
  <c r="K227" i="32"/>
  <c r="L227" i="32"/>
  <c r="M227" i="32"/>
  <c r="N227" i="32"/>
  <c r="O227" i="32"/>
  <c r="P227" i="32"/>
  <c r="Q227" i="32"/>
  <c r="R227" i="32"/>
  <c r="S227" i="32"/>
  <c r="B228" i="32"/>
  <c r="C228" i="32"/>
  <c r="D228" i="32"/>
  <c r="E228" i="32"/>
  <c r="F228" i="32"/>
  <c r="G228" i="32"/>
  <c r="H228" i="32"/>
  <c r="I228" i="32"/>
  <c r="J228" i="32"/>
  <c r="K228" i="32"/>
  <c r="L228" i="32"/>
  <c r="M228" i="32"/>
  <c r="N228" i="32"/>
  <c r="O228" i="32"/>
  <c r="P228" i="32"/>
  <c r="Q228" i="32"/>
  <c r="R228" i="32"/>
  <c r="S228" i="32"/>
  <c r="B229" i="32"/>
  <c r="C229" i="32"/>
  <c r="D229" i="32"/>
  <c r="E229" i="32"/>
  <c r="F229" i="32"/>
  <c r="G229" i="32"/>
  <c r="H229" i="32"/>
  <c r="I229" i="32"/>
  <c r="J229" i="32"/>
  <c r="K229" i="32"/>
  <c r="L229" i="32"/>
  <c r="M229" i="32"/>
  <c r="N229" i="32"/>
  <c r="O229" i="32"/>
  <c r="P229" i="32"/>
  <c r="Q229" i="32"/>
  <c r="R229" i="32"/>
  <c r="S229" i="32"/>
  <c r="B230" i="32"/>
  <c r="C230" i="32"/>
  <c r="D230" i="32"/>
  <c r="E230" i="32"/>
  <c r="F230" i="32"/>
  <c r="G230" i="32"/>
  <c r="H230" i="32"/>
  <c r="I230" i="32"/>
  <c r="J230" i="32"/>
  <c r="K230" i="32"/>
  <c r="L230" i="32"/>
  <c r="M230" i="32"/>
  <c r="N230" i="32"/>
  <c r="O230" i="32"/>
  <c r="P230" i="32"/>
  <c r="Q230" i="32"/>
  <c r="R230" i="32"/>
  <c r="S230" i="32"/>
  <c r="B231" i="32"/>
  <c r="C231" i="32"/>
  <c r="D231" i="32"/>
  <c r="E231" i="32"/>
  <c r="F231" i="32"/>
  <c r="G231" i="32"/>
  <c r="H231" i="32"/>
  <c r="I231" i="32"/>
  <c r="J231" i="32"/>
  <c r="K231" i="32"/>
  <c r="L231" i="32"/>
  <c r="M231" i="32"/>
  <c r="N231" i="32"/>
  <c r="O231" i="32"/>
  <c r="P231" i="32"/>
  <c r="Q231" i="32"/>
  <c r="R231" i="32"/>
  <c r="S231" i="32"/>
  <c r="B232" i="32"/>
  <c r="C232" i="32"/>
  <c r="D232" i="32"/>
  <c r="E232" i="32"/>
  <c r="F232" i="32"/>
  <c r="G232" i="32"/>
  <c r="H232" i="32"/>
  <c r="I232" i="32"/>
  <c r="J232" i="32"/>
  <c r="K232" i="32"/>
  <c r="L232" i="32"/>
  <c r="M232" i="32"/>
  <c r="N232" i="32"/>
  <c r="O232" i="32"/>
  <c r="P232" i="32"/>
  <c r="Q232" i="32"/>
  <c r="R232" i="32"/>
  <c r="S232" i="32"/>
  <c r="B233" i="32"/>
  <c r="C233" i="32"/>
  <c r="D233" i="32"/>
  <c r="E233" i="32"/>
  <c r="F233" i="32"/>
  <c r="G233" i="32"/>
  <c r="H233" i="32"/>
  <c r="I233" i="32"/>
  <c r="J233" i="32"/>
  <c r="K233" i="32"/>
  <c r="L233" i="32"/>
  <c r="M233" i="32"/>
  <c r="N233" i="32"/>
  <c r="O233" i="32"/>
  <c r="P233" i="32"/>
  <c r="Q233" i="32"/>
  <c r="R233" i="32"/>
  <c r="S233" i="32"/>
  <c r="B234" i="32"/>
  <c r="C234" i="32"/>
  <c r="D234" i="32"/>
  <c r="E234" i="32"/>
  <c r="F234" i="32"/>
  <c r="G234" i="32"/>
  <c r="H234" i="32"/>
  <c r="I234" i="32"/>
  <c r="J234" i="32"/>
  <c r="K234" i="32"/>
  <c r="L234" i="32"/>
  <c r="M234" i="32"/>
  <c r="N234" i="32"/>
  <c r="O234" i="32"/>
  <c r="P234" i="32"/>
  <c r="Q234" i="32"/>
  <c r="R234" i="32"/>
  <c r="S234" i="32"/>
  <c r="B235" i="32"/>
  <c r="C235" i="32"/>
  <c r="D235" i="32"/>
  <c r="E235" i="32"/>
  <c r="F235" i="32"/>
  <c r="G235" i="32"/>
  <c r="H235" i="32"/>
  <c r="I235" i="32"/>
  <c r="J235" i="32"/>
  <c r="K235" i="32"/>
  <c r="L235" i="32"/>
  <c r="M235" i="32"/>
  <c r="N235" i="32"/>
  <c r="O235" i="32"/>
  <c r="P235" i="32"/>
  <c r="Q235" i="32"/>
  <c r="R235" i="32"/>
  <c r="S235" i="32"/>
  <c r="B236" i="32"/>
  <c r="C236" i="32"/>
  <c r="D236" i="32"/>
  <c r="E236" i="32"/>
  <c r="F236" i="32"/>
  <c r="G236" i="32"/>
  <c r="H236" i="32"/>
  <c r="I236" i="32"/>
  <c r="J236" i="32"/>
  <c r="K236" i="32"/>
  <c r="L236" i="32"/>
  <c r="M236" i="32"/>
  <c r="N236" i="32"/>
  <c r="O236" i="32"/>
  <c r="P236" i="32"/>
  <c r="Q236" i="32"/>
  <c r="R236" i="32"/>
  <c r="S236" i="32"/>
  <c r="B237" i="32"/>
  <c r="C237" i="32"/>
  <c r="D237" i="32"/>
  <c r="E237" i="32"/>
  <c r="F237" i="32"/>
  <c r="G237" i="32"/>
  <c r="H237" i="32"/>
  <c r="I237" i="32"/>
  <c r="J237" i="32"/>
  <c r="K237" i="32"/>
  <c r="L237" i="32"/>
  <c r="M237" i="32"/>
  <c r="N237" i="32"/>
  <c r="O237" i="32"/>
  <c r="P237" i="32"/>
  <c r="Q237" i="32"/>
  <c r="R237" i="32"/>
  <c r="S237" i="32"/>
  <c r="B238" i="32"/>
  <c r="C238" i="32"/>
  <c r="D238" i="32"/>
  <c r="E238" i="32"/>
  <c r="F238" i="32"/>
  <c r="G238" i="32"/>
  <c r="H238" i="32"/>
  <c r="I238" i="32"/>
  <c r="J238" i="32"/>
  <c r="K238" i="32"/>
  <c r="L238" i="32"/>
  <c r="M238" i="32"/>
  <c r="N238" i="32"/>
  <c r="O238" i="32"/>
  <c r="P238" i="32"/>
  <c r="Q238" i="32"/>
  <c r="R238" i="32"/>
  <c r="S238" i="32"/>
  <c r="B239" i="32"/>
  <c r="C239" i="32"/>
  <c r="D239" i="32"/>
  <c r="E239" i="32"/>
  <c r="F239" i="32"/>
  <c r="G239" i="32"/>
  <c r="H239" i="32"/>
  <c r="I239" i="32"/>
  <c r="J239" i="32"/>
  <c r="K239" i="32"/>
  <c r="L239" i="32"/>
  <c r="M239" i="32"/>
  <c r="N239" i="32"/>
  <c r="O239" i="32"/>
  <c r="P239" i="32"/>
  <c r="Q239" i="32"/>
  <c r="R239" i="32"/>
  <c r="S239" i="32"/>
  <c r="B240" i="32"/>
  <c r="C240" i="32"/>
  <c r="D240" i="32"/>
  <c r="E240" i="32"/>
  <c r="F240" i="32"/>
  <c r="G240" i="32"/>
  <c r="H240" i="32"/>
  <c r="I240" i="32"/>
  <c r="J240" i="32"/>
  <c r="K240" i="32"/>
  <c r="L240" i="32"/>
  <c r="M240" i="32"/>
  <c r="N240" i="32"/>
  <c r="O240" i="32"/>
  <c r="P240" i="32"/>
  <c r="Q240" i="32"/>
  <c r="R240" i="32"/>
  <c r="S240" i="32"/>
  <c r="B241" i="32"/>
  <c r="C241" i="32"/>
  <c r="D241" i="32"/>
  <c r="E241" i="32"/>
  <c r="F241" i="32"/>
  <c r="G241" i="32"/>
  <c r="H241" i="32"/>
  <c r="I241" i="32"/>
  <c r="J241" i="32"/>
  <c r="K241" i="32"/>
  <c r="L241" i="32"/>
  <c r="M241" i="32"/>
  <c r="N241" i="32"/>
  <c r="O241" i="32"/>
  <c r="P241" i="32"/>
  <c r="Q241" i="32"/>
  <c r="R241" i="32"/>
  <c r="S241" i="32"/>
  <c r="B242" i="32"/>
  <c r="C242" i="32"/>
  <c r="D242" i="32"/>
  <c r="E242" i="32"/>
  <c r="F242" i="32"/>
  <c r="G242" i="32"/>
  <c r="H242" i="32"/>
  <c r="I242" i="32"/>
  <c r="J242" i="32"/>
  <c r="K242" i="32"/>
  <c r="L242" i="32"/>
  <c r="M242" i="32"/>
  <c r="N242" i="32"/>
  <c r="O242" i="32"/>
  <c r="P242" i="32"/>
  <c r="Q242" i="32"/>
  <c r="R242" i="32"/>
  <c r="S242" i="32"/>
  <c r="B243" i="32"/>
  <c r="C243" i="32"/>
  <c r="D243" i="32"/>
  <c r="E243" i="32"/>
  <c r="F243" i="32"/>
  <c r="G243" i="32"/>
  <c r="H243" i="32"/>
  <c r="I243" i="32"/>
  <c r="J243" i="32"/>
  <c r="K243" i="32"/>
  <c r="L243" i="32"/>
  <c r="M243" i="32"/>
  <c r="N243" i="32"/>
  <c r="O243" i="32"/>
  <c r="P243" i="32"/>
  <c r="Q243" i="32"/>
  <c r="R243" i="32"/>
  <c r="S243" i="32"/>
  <c r="B244" i="32"/>
  <c r="C244" i="32"/>
  <c r="D244" i="32"/>
  <c r="E244" i="32"/>
  <c r="F244" i="32"/>
  <c r="G244" i="32"/>
  <c r="H244" i="32"/>
  <c r="I244" i="32"/>
  <c r="J244" i="32"/>
  <c r="K244" i="32"/>
  <c r="L244" i="32"/>
  <c r="M244" i="32"/>
  <c r="N244" i="32"/>
  <c r="O244" i="32"/>
  <c r="P244" i="32"/>
  <c r="Q244" i="32"/>
  <c r="R244" i="32"/>
  <c r="S244" i="32"/>
  <c r="B245" i="32"/>
  <c r="C245" i="32"/>
  <c r="D245" i="32"/>
  <c r="E245" i="32"/>
  <c r="F245" i="32"/>
  <c r="G245" i="32"/>
  <c r="H245" i="32"/>
  <c r="I245" i="32"/>
  <c r="J245" i="32"/>
  <c r="K245" i="32"/>
  <c r="L245" i="32"/>
  <c r="M245" i="32"/>
  <c r="N245" i="32"/>
  <c r="O245" i="32"/>
  <c r="P245" i="32"/>
  <c r="Q245" i="32"/>
  <c r="R245" i="32"/>
  <c r="S245" i="32"/>
  <c r="B246" i="32"/>
  <c r="C246" i="32"/>
  <c r="D246" i="32"/>
  <c r="E246" i="32"/>
  <c r="F246" i="32"/>
  <c r="G246" i="32"/>
  <c r="H246" i="32"/>
  <c r="I246" i="32"/>
  <c r="J246" i="32"/>
  <c r="K246" i="32"/>
  <c r="L246" i="32"/>
  <c r="M246" i="32"/>
  <c r="N246" i="32"/>
  <c r="O246" i="32"/>
  <c r="P246" i="32"/>
  <c r="Q246" i="32"/>
  <c r="R246" i="32"/>
  <c r="S246" i="32"/>
  <c r="B247" i="32"/>
  <c r="C247" i="32"/>
  <c r="D247" i="32"/>
  <c r="E247" i="32"/>
  <c r="F247" i="32"/>
  <c r="G247" i="32"/>
  <c r="H247" i="32"/>
  <c r="I247" i="32"/>
  <c r="J247" i="32"/>
  <c r="K247" i="32"/>
  <c r="L247" i="32"/>
  <c r="M247" i="32"/>
  <c r="N247" i="32"/>
  <c r="O247" i="32"/>
  <c r="P247" i="32"/>
  <c r="Q247" i="32"/>
  <c r="R247" i="32"/>
  <c r="S247" i="32"/>
  <c r="B248" i="32"/>
  <c r="C248" i="32"/>
  <c r="D248" i="32"/>
  <c r="E248" i="32"/>
  <c r="F248" i="32"/>
  <c r="G248" i="32"/>
  <c r="H248" i="32"/>
  <c r="I248" i="32"/>
  <c r="J248" i="32"/>
  <c r="K248" i="32"/>
  <c r="L248" i="32"/>
  <c r="M248" i="32"/>
  <c r="N248" i="32"/>
  <c r="O248" i="32"/>
  <c r="P248" i="32"/>
  <c r="Q248" i="32"/>
  <c r="R248" i="32"/>
  <c r="S248" i="32"/>
  <c r="B249" i="32"/>
  <c r="C249" i="32"/>
  <c r="D249" i="32"/>
  <c r="E249" i="32"/>
  <c r="F249" i="32"/>
  <c r="G249" i="32"/>
  <c r="H249" i="32"/>
  <c r="I249" i="32"/>
  <c r="J249" i="32"/>
  <c r="K249" i="32"/>
  <c r="L249" i="32"/>
  <c r="M249" i="32"/>
  <c r="N249" i="32"/>
  <c r="O249" i="32"/>
  <c r="P249" i="32"/>
  <c r="Q249" i="32"/>
  <c r="R249" i="32"/>
  <c r="S249" i="32"/>
  <c r="B250" i="32"/>
  <c r="C250" i="32"/>
  <c r="D250" i="32"/>
  <c r="E250" i="32"/>
  <c r="F250" i="32"/>
  <c r="G250" i="32"/>
  <c r="H250" i="32"/>
  <c r="I250" i="32"/>
  <c r="J250" i="32"/>
  <c r="K250" i="32"/>
  <c r="L250" i="32"/>
  <c r="M250" i="32"/>
  <c r="N250" i="32"/>
  <c r="O250" i="32"/>
  <c r="P250" i="32"/>
  <c r="Q250" i="32"/>
  <c r="R250" i="32"/>
  <c r="S250" i="32"/>
  <c r="B251" i="32"/>
  <c r="C251" i="32"/>
  <c r="D251" i="32"/>
  <c r="E251" i="32"/>
  <c r="F251" i="32"/>
  <c r="G251" i="32"/>
  <c r="H251" i="32"/>
  <c r="I251" i="32"/>
  <c r="J251" i="32"/>
  <c r="K251" i="32"/>
  <c r="L251" i="32"/>
  <c r="M251" i="32"/>
  <c r="N251" i="32"/>
  <c r="O251" i="32"/>
  <c r="P251" i="32"/>
  <c r="Q251" i="32"/>
  <c r="R251" i="32"/>
  <c r="S251" i="32"/>
  <c r="B252" i="32"/>
  <c r="C252" i="32"/>
  <c r="D252" i="32"/>
  <c r="E252" i="32"/>
  <c r="F252" i="32"/>
  <c r="G252" i="32"/>
  <c r="H252" i="32"/>
  <c r="I252" i="32"/>
  <c r="J252" i="32"/>
  <c r="K252" i="32"/>
  <c r="L252" i="32"/>
  <c r="M252" i="32"/>
  <c r="N252" i="32"/>
  <c r="O252" i="32"/>
  <c r="P252" i="32"/>
  <c r="Q252" i="32"/>
  <c r="R252" i="32"/>
  <c r="S252" i="32"/>
  <c r="B253" i="32"/>
  <c r="C253" i="32"/>
  <c r="D253" i="32"/>
  <c r="E253" i="32"/>
  <c r="F253" i="32"/>
  <c r="G253" i="32"/>
  <c r="H253" i="32"/>
  <c r="I253" i="32"/>
  <c r="J253" i="32"/>
  <c r="K253" i="32"/>
  <c r="L253" i="32"/>
  <c r="M253" i="32"/>
  <c r="N253" i="32"/>
  <c r="O253" i="32"/>
  <c r="P253" i="32"/>
  <c r="Q253" i="32"/>
  <c r="R253" i="32"/>
  <c r="S253" i="32"/>
  <c r="B254" i="32"/>
  <c r="C254" i="32"/>
  <c r="D254" i="32"/>
  <c r="E254" i="32"/>
  <c r="F254" i="32"/>
  <c r="G254" i="32"/>
  <c r="H254" i="32"/>
  <c r="I254" i="32"/>
  <c r="J254" i="32"/>
  <c r="K254" i="32"/>
  <c r="L254" i="32"/>
  <c r="M254" i="32"/>
  <c r="N254" i="32"/>
  <c r="O254" i="32"/>
  <c r="P254" i="32"/>
  <c r="Q254" i="32"/>
  <c r="R254" i="32"/>
  <c r="S254" i="32"/>
  <c r="B255" i="32"/>
  <c r="C255" i="32"/>
  <c r="D255" i="32"/>
  <c r="E255" i="32"/>
  <c r="F255" i="32"/>
  <c r="G255" i="32"/>
  <c r="H255" i="32"/>
  <c r="I255" i="32"/>
  <c r="J255" i="32"/>
  <c r="K255" i="32"/>
  <c r="L255" i="32"/>
  <c r="M255" i="32"/>
  <c r="N255" i="32"/>
  <c r="O255" i="32"/>
  <c r="P255" i="32"/>
  <c r="Q255" i="32"/>
  <c r="R255" i="32"/>
  <c r="S255" i="32"/>
  <c r="B256" i="32"/>
  <c r="C256" i="32"/>
  <c r="D256" i="32"/>
  <c r="E256" i="32"/>
  <c r="F256" i="32"/>
  <c r="G256" i="32"/>
  <c r="H256" i="32"/>
  <c r="I256" i="32"/>
  <c r="J256" i="32"/>
  <c r="K256" i="32"/>
  <c r="L256" i="32"/>
  <c r="M256" i="32"/>
  <c r="N256" i="32"/>
  <c r="O256" i="32"/>
  <c r="P256" i="32"/>
  <c r="Q256" i="32"/>
  <c r="R256" i="32"/>
  <c r="S256" i="32"/>
  <c r="B257" i="32"/>
  <c r="C257" i="32"/>
  <c r="D257" i="32"/>
  <c r="E257" i="32"/>
  <c r="F257" i="32"/>
  <c r="G257" i="32"/>
  <c r="H257" i="32"/>
  <c r="I257" i="32"/>
  <c r="J257" i="32"/>
  <c r="K257" i="32"/>
  <c r="L257" i="32"/>
  <c r="M257" i="32"/>
  <c r="N257" i="32"/>
  <c r="O257" i="32"/>
  <c r="P257" i="32"/>
  <c r="Q257" i="32"/>
  <c r="R257" i="32"/>
  <c r="S257" i="32"/>
  <c r="B258" i="32"/>
  <c r="C258" i="32"/>
  <c r="D258" i="32"/>
  <c r="E258" i="32"/>
  <c r="F258" i="32"/>
  <c r="G258" i="32"/>
  <c r="H258" i="32"/>
  <c r="I258" i="32"/>
  <c r="J258" i="32"/>
  <c r="K258" i="32"/>
  <c r="L258" i="32"/>
  <c r="M258" i="32"/>
  <c r="N258" i="32"/>
  <c r="O258" i="32"/>
  <c r="P258" i="32"/>
  <c r="Q258" i="32"/>
  <c r="R258" i="32"/>
  <c r="S258" i="32"/>
  <c r="B259" i="32"/>
  <c r="C259" i="32"/>
  <c r="D259" i="32"/>
  <c r="E259" i="32"/>
  <c r="F259" i="32"/>
  <c r="G259" i="32"/>
  <c r="H259" i="32"/>
  <c r="I259" i="32"/>
  <c r="J259" i="32"/>
  <c r="K259" i="32"/>
  <c r="L259" i="32"/>
  <c r="M259" i="32"/>
  <c r="N259" i="32"/>
  <c r="O259" i="32"/>
  <c r="P259" i="32"/>
  <c r="Q259" i="32"/>
  <c r="R259" i="32"/>
  <c r="S259" i="32"/>
  <c r="B260" i="32"/>
  <c r="C260" i="32"/>
  <c r="D260" i="32"/>
  <c r="E260" i="32"/>
  <c r="F260" i="32"/>
  <c r="G260" i="32"/>
  <c r="H260" i="32"/>
  <c r="I260" i="32"/>
  <c r="J260" i="32"/>
  <c r="K260" i="32"/>
  <c r="L260" i="32"/>
  <c r="M260" i="32"/>
  <c r="N260" i="32"/>
  <c r="O260" i="32"/>
  <c r="P260" i="32"/>
  <c r="Q260" i="32"/>
  <c r="R260" i="32"/>
  <c r="S260" i="32"/>
  <c r="B261" i="32"/>
  <c r="C261" i="32"/>
  <c r="D261" i="32"/>
  <c r="E261" i="32"/>
  <c r="F261" i="32"/>
  <c r="G261" i="32"/>
  <c r="H261" i="32"/>
  <c r="I261" i="32"/>
  <c r="J261" i="32"/>
  <c r="K261" i="32"/>
  <c r="L261" i="32"/>
  <c r="M261" i="32"/>
  <c r="N261" i="32"/>
  <c r="O261" i="32"/>
  <c r="P261" i="32"/>
  <c r="Q261" i="32"/>
  <c r="R261" i="32"/>
  <c r="S261" i="32"/>
  <c r="B262" i="32"/>
  <c r="C262" i="32"/>
  <c r="D262" i="32"/>
  <c r="E262" i="32"/>
  <c r="F262" i="32"/>
  <c r="G262" i="32"/>
  <c r="H262" i="32"/>
  <c r="I262" i="32"/>
  <c r="J262" i="32"/>
  <c r="K262" i="32"/>
  <c r="L262" i="32"/>
  <c r="M262" i="32"/>
  <c r="N262" i="32"/>
  <c r="O262" i="32"/>
  <c r="P262" i="32"/>
  <c r="Q262" i="32"/>
  <c r="R262" i="32"/>
  <c r="S262" i="32"/>
  <c r="B263" i="32"/>
  <c r="C263" i="32"/>
  <c r="D263" i="32"/>
  <c r="E263" i="32"/>
  <c r="F263" i="32"/>
  <c r="G263" i="32"/>
  <c r="H263" i="32"/>
  <c r="I263" i="32"/>
  <c r="J263" i="32"/>
  <c r="K263" i="32"/>
  <c r="L263" i="32"/>
  <c r="M263" i="32"/>
  <c r="N263" i="32"/>
  <c r="O263" i="32"/>
  <c r="P263" i="32"/>
  <c r="Q263" i="32"/>
  <c r="R263" i="32"/>
  <c r="S263" i="32"/>
  <c r="B264" i="32"/>
  <c r="C264" i="32"/>
  <c r="D264" i="32"/>
  <c r="E264" i="32"/>
  <c r="F264" i="32"/>
  <c r="G264" i="32"/>
  <c r="H264" i="32"/>
  <c r="I264" i="32"/>
  <c r="J264" i="32"/>
  <c r="K264" i="32"/>
  <c r="L264" i="32"/>
  <c r="M264" i="32"/>
  <c r="N264" i="32"/>
  <c r="O264" i="32"/>
  <c r="P264" i="32"/>
  <c r="Q264" i="32"/>
  <c r="R264" i="32"/>
  <c r="S264" i="32"/>
  <c r="B265" i="32"/>
  <c r="C265" i="32"/>
  <c r="D265" i="32"/>
  <c r="E265" i="32"/>
  <c r="F265" i="32"/>
  <c r="G265" i="32"/>
  <c r="H265" i="32"/>
  <c r="I265" i="32"/>
  <c r="J265" i="32"/>
  <c r="K265" i="32"/>
  <c r="L265" i="32"/>
  <c r="M265" i="32"/>
  <c r="N265" i="32"/>
  <c r="O265" i="32"/>
  <c r="P265" i="32"/>
  <c r="Q265" i="32"/>
  <c r="R265" i="32"/>
  <c r="S265" i="32"/>
  <c r="B266" i="32"/>
  <c r="C266" i="32"/>
  <c r="D266" i="32"/>
  <c r="E266" i="32"/>
  <c r="F266" i="32"/>
  <c r="G266" i="32"/>
  <c r="H266" i="32"/>
  <c r="I266" i="32"/>
  <c r="J266" i="32"/>
  <c r="K266" i="32"/>
  <c r="L266" i="32"/>
  <c r="M266" i="32"/>
  <c r="N266" i="32"/>
  <c r="O266" i="32"/>
  <c r="P266" i="32"/>
  <c r="Q266" i="32"/>
  <c r="R266" i="32"/>
  <c r="S266" i="32"/>
  <c r="B267" i="32"/>
  <c r="C267" i="32"/>
  <c r="D267" i="32"/>
  <c r="E267" i="32"/>
  <c r="F267" i="32"/>
  <c r="G267" i="32"/>
  <c r="H267" i="32"/>
  <c r="I267" i="32"/>
  <c r="J267" i="32"/>
  <c r="K267" i="32"/>
  <c r="L267" i="32"/>
  <c r="M267" i="32"/>
  <c r="N267" i="32"/>
  <c r="O267" i="32"/>
  <c r="P267" i="32"/>
  <c r="Q267" i="32"/>
  <c r="R267" i="32"/>
  <c r="S267" i="32"/>
  <c r="B268" i="32"/>
  <c r="C268" i="32"/>
  <c r="D268" i="32"/>
  <c r="E268" i="32"/>
  <c r="F268" i="32"/>
  <c r="G268" i="32"/>
  <c r="H268" i="32"/>
  <c r="I268" i="32"/>
  <c r="J268" i="32"/>
  <c r="K268" i="32"/>
  <c r="L268" i="32"/>
  <c r="M268" i="32"/>
  <c r="N268" i="32"/>
  <c r="O268" i="32"/>
  <c r="P268" i="32"/>
  <c r="Q268" i="32"/>
  <c r="R268" i="32"/>
  <c r="S268" i="32"/>
  <c r="B269" i="32"/>
  <c r="C269" i="32"/>
  <c r="D269" i="32"/>
  <c r="E269" i="32"/>
  <c r="F269" i="32"/>
  <c r="G269" i="32"/>
  <c r="H269" i="32"/>
  <c r="I269" i="32"/>
  <c r="J269" i="32"/>
  <c r="K269" i="32"/>
  <c r="L269" i="32"/>
  <c r="M269" i="32"/>
  <c r="N269" i="32"/>
  <c r="O269" i="32"/>
  <c r="P269" i="32"/>
  <c r="Q269" i="32"/>
  <c r="R269" i="32"/>
  <c r="S269" i="32"/>
  <c r="B270" i="32"/>
  <c r="C270" i="32"/>
  <c r="D270" i="32"/>
  <c r="E270" i="32"/>
  <c r="F270" i="32"/>
  <c r="G270" i="32"/>
  <c r="H270" i="32"/>
  <c r="I270" i="32"/>
  <c r="J270" i="32"/>
  <c r="K270" i="32"/>
  <c r="L270" i="32"/>
  <c r="M270" i="32"/>
  <c r="N270" i="32"/>
  <c r="O270" i="32"/>
  <c r="P270" i="32"/>
  <c r="Q270" i="32"/>
  <c r="R270" i="32"/>
  <c r="S270" i="32"/>
  <c r="B271" i="32"/>
  <c r="C271" i="32"/>
  <c r="D271" i="32"/>
  <c r="E271" i="32"/>
  <c r="F271" i="32"/>
  <c r="G271" i="32"/>
  <c r="H271" i="32"/>
  <c r="I271" i="32"/>
  <c r="J271" i="32"/>
  <c r="K271" i="32"/>
  <c r="L271" i="32"/>
  <c r="M271" i="32"/>
  <c r="N271" i="32"/>
  <c r="O271" i="32"/>
  <c r="P271" i="32"/>
  <c r="Q271" i="32"/>
  <c r="R271" i="32"/>
  <c r="S271" i="32"/>
  <c r="B272" i="32"/>
  <c r="C272" i="32"/>
  <c r="D272" i="32"/>
  <c r="E272" i="32"/>
  <c r="F272" i="32"/>
  <c r="G272" i="32"/>
  <c r="H272" i="32"/>
  <c r="I272" i="32"/>
  <c r="J272" i="32"/>
  <c r="K272" i="32"/>
  <c r="L272" i="32"/>
  <c r="M272" i="32"/>
  <c r="N272" i="32"/>
  <c r="O272" i="32"/>
  <c r="P272" i="32"/>
  <c r="Q272" i="32"/>
  <c r="R272" i="32"/>
  <c r="S272" i="32"/>
  <c r="B273" i="32"/>
  <c r="C273" i="32"/>
  <c r="D273" i="32"/>
  <c r="E273" i="32"/>
  <c r="F273" i="32"/>
  <c r="G273" i="32"/>
  <c r="H273" i="32"/>
  <c r="I273" i="32"/>
  <c r="J273" i="32"/>
  <c r="K273" i="32"/>
  <c r="L273" i="32"/>
  <c r="M273" i="32"/>
  <c r="N273" i="32"/>
  <c r="O273" i="32"/>
  <c r="P273" i="32"/>
  <c r="Q273" i="32"/>
  <c r="R273" i="32"/>
  <c r="S273" i="32"/>
  <c r="B274" i="32"/>
  <c r="C274" i="32"/>
  <c r="D274" i="32"/>
  <c r="E274" i="32"/>
  <c r="F274" i="32"/>
  <c r="G274" i="32"/>
  <c r="H274" i="32"/>
  <c r="I274" i="32"/>
  <c r="J274" i="32"/>
  <c r="K274" i="32"/>
  <c r="L274" i="32"/>
  <c r="M274" i="32"/>
  <c r="N274" i="32"/>
  <c r="O274" i="32"/>
  <c r="P274" i="32"/>
  <c r="Q274" i="32"/>
  <c r="R274" i="32"/>
  <c r="S274" i="32"/>
  <c r="B275" i="32"/>
  <c r="C275" i="32"/>
  <c r="D275" i="32"/>
  <c r="E275" i="32"/>
  <c r="F275" i="32"/>
  <c r="G275" i="32"/>
  <c r="H275" i="32"/>
  <c r="I275" i="32"/>
  <c r="J275" i="32"/>
  <c r="K275" i="32"/>
  <c r="L275" i="32"/>
  <c r="M275" i="32"/>
  <c r="N275" i="32"/>
  <c r="O275" i="32"/>
  <c r="P275" i="32"/>
  <c r="Q275" i="32"/>
  <c r="R275" i="32"/>
  <c r="S275" i="32"/>
  <c r="B276" i="32"/>
  <c r="C276" i="32"/>
  <c r="D276" i="32"/>
  <c r="E276" i="32"/>
  <c r="F276" i="32"/>
  <c r="G276" i="32"/>
  <c r="H276" i="32"/>
  <c r="I276" i="32"/>
  <c r="J276" i="32"/>
  <c r="K276" i="32"/>
  <c r="L276" i="32"/>
  <c r="M276" i="32"/>
  <c r="N276" i="32"/>
  <c r="O276" i="32"/>
  <c r="P276" i="32"/>
  <c r="Q276" i="32"/>
  <c r="R276" i="32"/>
  <c r="S276" i="32"/>
  <c r="B277" i="32"/>
  <c r="C277" i="32"/>
  <c r="D277" i="32"/>
  <c r="E277" i="32"/>
  <c r="F277" i="32"/>
  <c r="G277" i="32"/>
  <c r="H277" i="32"/>
  <c r="I277" i="32"/>
  <c r="J277" i="32"/>
  <c r="K277" i="32"/>
  <c r="L277" i="32"/>
  <c r="M277" i="32"/>
  <c r="N277" i="32"/>
  <c r="O277" i="32"/>
  <c r="P277" i="32"/>
  <c r="Q277" i="32"/>
  <c r="R277" i="32"/>
  <c r="S277" i="32"/>
  <c r="B278" i="32"/>
  <c r="C278" i="32"/>
  <c r="D278" i="32"/>
  <c r="E278" i="32"/>
  <c r="F278" i="32"/>
  <c r="G278" i="32"/>
  <c r="H278" i="32"/>
  <c r="I278" i="32"/>
  <c r="J278" i="32"/>
  <c r="K278" i="32"/>
  <c r="L278" i="32"/>
  <c r="M278" i="32"/>
  <c r="N278" i="32"/>
  <c r="O278" i="32"/>
  <c r="P278" i="32"/>
  <c r="Q278" i="32"/>
  <c r="R278" i="32"/>
  <c r="S278" i="32"/>
  <c r="B279" i="32"/>
  <c r="C279" i="32"/>
  <c r="D279" i="32"/>
  <c r="E279" i="32"/>
  <c r="F279" i="32"/>
  <c r="G279" i="32"/>
  <c r="H279" i="32"/>
  <c r="I279" i="32"/>
  <c r="J279" i="32"/>
  <c r="K279" i="32"/>
  <c r="L279" i="32"/>
  <c r="M279" i="32"/>
  <c r="N279" i="32"/>
  <c r="O279" i="32"/>
  <c r="P279" i="32"/>
  <c r="Q279" i="32"/>
  <c r="R279" i="32"/>
  <c r="S279" i="32"/>
  <c r="B280" i="32"/>
  <c r="C280" i="32"/>
  <c r="D280" i="32"/>
  <c r="E280" i="32"/>
  <c r="F280" i="32"/>
  <c r="G280" i="32"/>
  <c r="H280" i="32"/>
  <c r="I280" i="32"/>
  <c r="J280" i="32"/>
  <c r="K280" i="32"/>
  <c r="L280" i="32"/>
  <c r="M280" i="32"/>
  <c r="N280" i="32"/>
  <c r="O280" i="32"/>
  <c r="P280" i="32"/>
  <c r="Q280" i="32"/>
  <c r="R280" i="32"/>
  <c r="S280" i="32"/>
  <c r="B281" i="32"/>
  <c r="C281" i="32"/>
  <c r="D281" i="32"/>
  <c r="E281" i="32"/>
  <c r="F281" i="32"/>
  <c r="G281" i="32"/>
  <c r="H281" i="32"/>
  <c r="I281" i="32"/>
  <c r="J281" i="32"/>
  <c r="K281" i="32"/>
  <c r="L281" i="32"/>
  <c r="M281" i="32"/>
  <c r="N281" i="32"/>
  <c r="O281" i="32"/>
  <c r="P281" i="32"/>
  <c r="Q281" i="32"/>
  <c r="R281" i="32"/>
  <c r="S281" i="32"/>
  <c r="B282" i="32"/>
  <c r="C282" i="32"/>
  <c r="D282" i="32"/>
  <c r="E282" i="32"/>
  <c r="F282" i="32"/>
  <c r="G282" i="32"/>
  <c r="H282" i="32"/>
  <c r="I282" i="32"/>
  <c r="J282" i="32"/>
  <c r="K282" i="32"/>
  <c r="L282" i="32"/>
  <c r="M282" i="32"/>
  <c r="N282" i="32"/>
  <c r="O282" i="32"/>
  <c r="P282" i="32"/>
  <c r="Q282" i="32"/>
  <c r="R282" i="32"/>
  <c r="S282" i="32"/>
  <c r="B283" i="32"/>
  <c r="C283" i="32"/>
  <c r="D283" i="32"/>
  <c r="E283" i="32"/>
  <c r="F283" i="32"/>
  <c r="G283" i="32"/>
  <c r="H283" i="32"/>
  <c r="I283" i="32"/>
  <c r="J283" i="32"/>
  <c r="K283" i="32"/>
  <c r="L283" i="32"/>
  <c r="M283" i="32"/>
  <c r="N283" i="32"/>
  <c r="O283" i="32"/>
  <c r="P283" i="32"/>
  <c r="Q283" i="32"/>
  <c r="R283" i="32"/>
  <c r="S283" i="32"/>
  <c r="B284" i="32"/>
  <c r="C284" i="32"/>
  <c r="D284" i="32"/>
  <c r="E284" i="32"/>
  <c r="F284" i="32"/>
  <c r="G284" i="32"/>
  <c r="H284" i="32"/>
  <c r="I284" i="32"/>
  <c r="J284" i="32"/>
  <c r="K284" i="32"/>
  <c r="L284" i="32"/>
  <c r="M284" i="32"/>
  <c r="N284" i="32"/>
  <c r="O284" i="32"/>
  <c r="P284" i="32"/>
  <c r="Q284" i="32"/>
  <c r="R284" i="32"/>
  <c r="S284" i="32"/>
  <c r="B285" i="32"/>
  <c r="C285" i="32"/>
  <c r="D285" i="32"/>
  <c r="E285" i="32"/>
  <c r="F285" i="32"/>
  <c r="G285" i="32"/>
  <c r="H285" i="32"/>
  <c r="I285" i="32"/>
  <c r="J285" i="32"/>
  <c r="K285" i="32"/>
  <c r="L285" i="32"/>
  <c r="M285" i="32"/>
  <c r="N285" i="32"/>
  <c r="O285" i="32"/>
  <c r="P285" i="32"/>
  <c r="Q285" i="32"/>
  <c r="R285" i="32"/>
  <c r="S285" i="32"/>
  <c r="B286" i="32"/>
  <c r="C286" i="32"/>
  <c r="D286" i="32"/>
  <c r="E286" i="32"/>
  <c r="F286" i="32"/>
  <c r="G286" i="32"/>
  <c r="H286" i="32"/>
  <c r="I286" i="32"/>
  <c r="J286" i="32"/>
  <c r="K286" i="32"/>
  <c r="L286" i="32"/>
  <c r="M286" i="32"/>
  <c r="N286" i="32"/>
  <c r="O286" i="32"/>
  <c r="P286" i="32"/>
  <c r="Q286" i="32"/>
  <c r="R286" i="32"/>
  <c r="S286" i="32"/>
  <c r="B287" i="32"/>
  <c r="C287" i="32"/>
  <c r="D287" i="32"/>
  <c r="E287" i="32"/>
  <c r="F287" i="32"/>
  <c r="G287" i="32"/>
  <c r="H287" i="32"/>
  <c r="I287" i="32"/>
  <c r="J287" i="32"/>
  <c r="K287" i="32"/>
  <c r="L287" i="32"/>
  <c r="M287" i="32"/>
  <c r="N287" i="32"/>
  <c r="O287" i="32"/>
  <c r="P287" i="32"/>
  <c r="Q287" i="32"/>
  <c r="R287" i="32"/>
  <c r="S287" i="32"/>
  <c r="B288" i="32"/>
  <c r="C288" i="32"/>
  <c r="D288" i="32"/>
  <c r="E288" i="32"/>
  <c r="F288" i="32"/>
  <c r="G288" i="32"/>
  <c r="H288" i="32"/>
  <c r="I288" i="32"/>
  <c r="J288" i="32"/>
  <c r="K288" i="32"/>
  <c r="L288" i="32"/>
  <c r="M288" i="32"/>
  <c r="N288" i="32"/>
  <c r="O288" i="32"/>
  <c r="P288" i="32"/>
  <c r="Q288" i="32"/>
  <c r="R288" i="32"/>
  <c r="S288" i="32"/>
  <c r="B289" i="32"/>
  <c r="C289" i="32"/>
  <c r="D289" i="32"/>
  <c r="E289" i="32"/>
  <c r="F289" i="32"/>
  <c r="G289" i="32"/>
  <c r="H289" i="32"/>
  <c r="I289" i="32"/>
  <c r="J289" i="32"/>
  <c r="K289" i="32"/>
  <c r="L289" i="32"/>
  <c r="M289" i="32"/>
  <c r="N289" i="32"/>
  <c r="O289" i="32"/>
  <c r="P289" i="32"/>
  <c r="Q289" i="32"/>
  <c r="R289" i="32"/>
  <c r="S289" i="32"/>
  <c r="B290" i="32"/>
  <c r="C290" i="32"/>
  <c r="D290" i="32"/>
  <c r="E290" i="32"/>
  <c r="F290" i="32"/>
  <c r="G290" i="32"/>
  <c r="H290" i="32"/>
  <c r="I290" i="32"/>
  <c r="J290" i="32"/>
  <c r="K290" i="32"/>
  <c r="L290" i="32"/>
  <c r="M290" i="32"/>
  <c r="N290" i="32"/>
  <c r="O290" i="32"/>
  <c r="P290" i="32"/>
  <c r="Q290" i="32"/>
  <c r="R290" i="32"/>
  <c r="S290" i="32"/>
  <c r="B291" i="32"/>
  <c r="C291" i="32"/>
  <c r="D291" i="32"/>
  <c r="E291" i="32"/>
  <c r="F291" i="32"/>
  <c r="G291" i="32"/>
  <c r="H291" i="32"/>
  <c r="I291" i="32"/>
  <c r="J291" i="32"/>
  <c r="K291" i="32"/>
  <c r="L291" i="32"/>
  <c r="M291" i="32"/>
  <c r="N291" i="32"/>
  <c r="O291" i="32"/>
  <c r="P291" i="32"/>
  <c r="Q291" i="32"/>
  <c r="R291" i="32"/>
  <c r="S291" i="32"/>
  <c r="B292" i="32"/>
  <c r="C292" i="32"/>
  <c r="D292" i="32"/>
  <c r="E292" i="32"/>
  <c r="F292" i="32"/>
  <c r="G292" i="32"/>
  <c r="H292" i="32"/>
  <c r="I292" i="32"/>
  <c r="J292" i="32"/>
  <c r="K292" i="32"/>
  <c r="L292" i="32"/>
  <c r="M292" i="32"/>
  <c r="N292" i="32"/>
  <c r="O292" i="32"/>
  <c r="P292" i="32"/>
  <c r="Q292" i="32"/>
  <c r="R292" i="32"/>
  <c r="S292" i="32"/>
  <c r="B293" i="32"/>
  <c r="C293" i="32"/>
  <c r="D293" i="32"/>
  <c r="E293" i="32"/>
  <c r="F293" i="32"/>
  <c r="G293" i="32"/>
  <c r="H293" i="32"/>
  <c r="I293" i="32"/>
  <c r="J293" i="32"/>
  <c r="K293" i="32"/>
  <c r="L293" i="32"/>
  <c r="M293" i="32"/>
  <c r="N293" i="32"/>
  <c r="O293" i="32"/>
  <c r="P293" i="32"/>
  <c r="Q293" i="32"/>
  <c r="R293" i="32"/>
  <c r="S293" i="32"/>
  <c r="B294" i="32"/>
  <c r="C294" i="32"/>
  <c r="D294" i="32"/>
  <c r="E294" i="32"/>
  <c r="F294" i="32"/>
  <c r="G294" i="32"/>
  <c r="H294" i="32"/>
  <c r="I294" i="32"/>
  <c r="J294" i="32"/>
  <c r="K294" i="32"/>
  <c r="L294" i="32"/>
  <c r="M294" i="32"/>
  <c r="N294" i="32"/>
  <c r="O294" i="32"/>
  <c r="P294" i="32"/>
  <c r="Q294" i="32"/>
  <c r="R294" i="32"/>
  <c r="S294" i="32"/>
  <c r="B295" i="32"/>
  <c r="C295" i="32"/>
  <c r="D295" i="32"/>
  <c r="E295" i="32"/>
  <c r="F295" i="32"/>
  <c r="G295" i="32"/>
  <c r="H295" i="32"/>
  <c r="I295" i="32"/>
  <c r="J295" i="32"/>
  <c r="K295" i="32"/>
  <c r="L295" i="32"/>
  <c r="M295" i="32"/>
  <c r="N295" i="32"/>
  <c r="O295" i="32"/>
  <c r="P295" i="32"/>
  <c r="Q295" i="32"/>
  <c r="R295" i="32"/>
  <c r="S295" i="32"/>
  <c r="B296" i="32"/>
  <c r="C296" i="32"/>
  <c r="D296" i="32"/>
  <c r="E296" i="32"/>
  <c r="F296" i="32"/>
  <c r="G296" i="32"/>
  <c r="H296" i="32"/>
  <c r="I296" i="32"/>
  <c r="J296" i="32"/>
  <c r="K296" i="32"/>
  <c r="L296" i="32"/>
  <c r="M296" i="32"/>
  <c r="N296" i="32"/>
  <c r="O296" i="32"/>
  <c r="P296" i="32"/>
  <c r="Q296" i="32"/>
  <c r="R296" i="32"/>
  <c r="S296" i="32"/>
  <c r="B297" i="32"/>
  <c r="C297" i="32"/>
  <c r="D297" i="32"/>
  <c r="E297" i="32"/>
  <c r="F297" i="32"/>
  <c r="G297" i="32"/>
  <c r="H297" i="32"/>
  <c r="I297" i="32"/>
  <c r="J297" i="32"/>
  <c r="K297" i="32"/>
  <c r="L297" i="32"/>
  <c r="M297" i="32"/>
  <c r="N297" i="32"/>
  <c r="O297" i="32"/>
  <c r="P297" i="32"/>
  <c r="Q297" i="32"/>
  <c r="R297" i="32"/>
  <c r="S297" i="32"/>
  <c r="B298" i="32"/>
  <c r="C298" i="32"/>
  <c r="D298" i="32"/>
  <c r="E298" i="32"/>
  <c r="F298" i="32"/>
  <c r="G298" i="32"/>
  <c r="H298" i="32"/>
  <c r="I298" i="32"/>
  <c r="J298" i="32"/>
  <c r="K298" i="32"/>
  <c r="L298" i="32"/>
  <c r="M298" i="32"/>
  <c r="N298" i="32"/>
  <c r="O298" i="32"/>
  <c r="P298" i="32"/>
  <c r="Q298" i="32"/>
  <c r="R298" i="32"/>
  <c r="S298" i="32"/>
  <c r="B299" i="32"/>
  <c r="C299" i="32"/>
  <c r="D299" i="32"/>
  <c r="E299" i="32"/>
  <c r="F299" i="32"/>
  <c r="G299" i="32"/>
  <c r="H299" i="32"/>
  <c r="I299" i="32"/>
  <c r="J299" i="32"/>
  <c r="K299" i="32"/>
  <c r="L299" i="32"/>
  <c r="M299" i="32"/>
  <c r="N299" i="32"/>
  <c r="O299" i="32"/>
  <c r="P299" i="32"/>
  <c r="Q299" i="32"/>
  <c r="R299" i="32"/>
  <c r="S299" i="32"/>
  <c r="B300" i="32"/>
  <c r="C300" i="32"/>
  <c r="D300" i="32"/>
  <c r="E300" i="32"/>
  <c r="F300" i="32"/>
  <c r="G300" i="32"/>
  <c r="H300" i="32"/>
  <c r="I300" i="32"/>
  <c r="J300" i="32"/>
  <c r="K300" i="32"/>
  <c r="L300" i="32"/>
  <c r="M300" i="32"/>
  <c r="N300" i="32"/>
  <c r="O300" i="32"/>
  <c r="P300" i="32"/>
  <c r="Q300" i="32"/>
  <c r="R300" i="32"/>
  <c r="S300" i="32"/>
  <c r="B301" i="32"/>
  <c r="C301" i="32"/>
  <c r="D301" i="32"/>
  <c r="E301" i="32"/>
  <c r="F301" i="32"/>
  <c r="G301" i="32"/>
  <c r="H301" i="32"/>
  <c r="I301" i="32"/>
  <c r="J301" i="32"/>
  <c r="K301" i="32"/>
  <c r="L301" i="32"/>
  <c r="M301" i="32"/>
  <c r="N301" i="32"/>
  <c r="O301" i="32"/>
  <c r="P301" i="32"/>
  <c r="Q301" i="32"/>
  <c r="R301" i="32"/>
  <c r="S301" i="32"/>
  <c r="B302" i="32"/>
  <c r="C302" i="32"/>
  <c r="D302" i="32"/>
  <c r="E302" i="32"/>
  <c r="F302" i="32"/>
  <c r="G302" i="32"/>
  <c r="H302" i="32"/>
  <c r="I302" i="32"/>
  <c r="J302" i="32"/>
  <c r="K302" i="32"/>
  <c r="L302" i="32"/>
  <c r="M302" i="32"/>
  <c r="N302" i="32"/>
  <c r="O302" i="32"/>
  <c r="P302" i="32"/>
  <c r="Q302" i="32"/>
  <c r="R302" i="32"/>
  <c r="S302" i="32"/>
  <c r="B303" i="32"/>
  <c r="C303" i="32"/>
  <c r="D303" i="32"/>
  <c r="E303" i="32"/>
  <c r="F303" i="32"/>
  <c r="G303" i="32"/>
  <c r="H303" i="32"/>
  <c r="I303" i="32"/>
  <c r="J303" i="32"/>
  <c r="K303" i="32"/>
  <c r="L303" i="32"/>
  <c r="M303" i="32"/>
  <c r="N303" i="32"/>
  <c r="O303" i="32"/>
  <c r="P303" i="32"/>
  <c r="Q303" i="32"/>
  <c r="R303" i="32"/>
  <c r="S303" i="32"/>
  <c r="B304" i="32"/>
  <c r="C304" i="32"/>
  <c r="D304" i="32"/>
  <c r="E304" i="32"/>
  <c r="F304" i="32"/>
  <c r="G304" i="32"/>
  <c r="H304" i="32"/>
  <c r="I304" i="32"/>
  <c r="J304" i="32"/>
  <c r="K304" i="32"/>
  <c r="L304" i="32"/>
  <c r="M304" i="32"/>
  <c r="N304" i="32"/>
  <c r="O304" i="32"/>
  <c r="P304" i="32"/>
  <c r="Q304" i="32"/>
  <c r="R304" i="32"/>
  <c r="S304" i="32"/>
  <c r="B305" i="32"/>
  <c r="C305" i="32"/>
  <c r="D305" i="32"/>
  <c r="E305" i="32"/>
  <c r="F305" i="32"/>
  <c r="G305" i="32"/>
  <c r="H305" i="32"/>
  <c r="I305" i="32"/>
  <c r="J305" i="32"/>
  <c r="K305" i="32"/>
  <c r="L305" i="32"/>
  <c r="M305" i="32"/>
  <c r="N305" i="32"/>
  <c r="O305" i="32"/>
  <c r="P305" i="32"/>
  <c r="Q305" i="32"/>
  <c r="R305" i="32"/>
  <c r="S305" i="32"/>
  <c r="B306" i="32"/>
  <c r="C306" i="32"/>
  <c r="D306" i="32"/>
  <c r="E306" i="32"/>
  <c r="F306" i="32"/>
  <c r="G306" i="32"/>
  <c r="H306" i="32"/>
  <c r="I306" i="32"/>
  <c r="J306" i="32"/>
  <c r="K306" i="32"/>
  <c r="L306" i="32"/>
  <c r="M306" i="32"/>
  <c r="N306" i="32"/>
  <c r="O306" i="32"/>
  <c r="P306" i="32"/>
  <c r="Q306" i="32"/>
  <c r="R306" i="32"/>
  <c r="S306" i="32"/>
  <c r="B307" i="32"/>
  <c r="C307" i="32"/>
  <c r="D307" i="32"/>
  <c r="E307" i="32"/>
  <c r="F307" i="32"/>
  <c r="G307" i="32"/>
  <c r="H307" i="32"/>
  <c r="I307" i="32"/>
  <c r="J307" i="32"/>
  <c r="K307" i="32"/>
  <c r="L307" i="32"/>
  <c r="M307" i="32"/>
  <c r="N307" i="32"/>
  <c r="O307" i="32"/>
  <c r="P307" i="32"/>
  <c r="Q307" i="32"/>
  <c r="R307" i="32"/>
  <c r="S307" i="32"/>
  <c r="B308" i="32"/>
  <c r="C308" i="32"/>
  <c r="D308" i="32"/>
  <c r="E308" i="32"/>
  <c r="F308" i="32"/>
  <c r="G308" i="32"/>
  <c r="H308" i="32"/>
  <c r="I308" i="32"/>
  <c r="J308" i="32"/>
  <c r="K308" i="32"/>
  <c r="L308" i="32"/>
  <c r="M308" i="32"/>
  <c r="N308" i="32"/>
  <c r="O308" i="32"/>
  <c r="P308" i="32"/>
  <c r="Q308" i="32"/>
  <c r="R308" i="32"/>
  <c r="S308" i="32"/>
  <c r="B309" i="32"/>
  <c r="C309" i="32"/>
  <c r="D309" i="32"/>
  <c r="E309" i="32"/>
  <c r="F309" i="32"/>
  <c r="G309" i="32"/>
  <c r="H309" i="32"/>
  <c r="I309" i="32"/>
  <c r="J309" i="32"/>
  <c r="K309" i="32"/>
  <c r="L309" i="32"/>
  <c r="M309" i="32"/>
  <c r="N309" i="32"/>
  <c r="O309" i="32"/>
  <c r="P309" i="32"/>
  <c r="Q309" i="32"/>
  <c r="R309" i="32"/>
  <c r="S309" i="32"/>
  <c r="B310" i="32"/>
  <c r="C310" i="32"/>
  <c r="D310" i="32"/>
  <c r="E310" i="32"/>
  <c r="F310" i="32"/>
  <c r="G310" i="32"/>
  <c r="H310" i="32"/>
  <c r="I310" i="32"/>
  <c r="J310" i="32"/>
  <c r="K310" i="32"/>
  <c r="L310" i="32"/>
  <c r="M310" i="32"/>
  <c r="N310" i="32"/>
  <c r="O310" i="32"/>
  <c r="P310" i="32"/>
  <c r="Q310" i="32"/>
  <c r="R310" i="32"/>
  <c r="S310" i="32"/>
  <c r="B311" i="32"/>
  <c r="C311" i="32"/>
  <c r="D311" i="32"/>
  <c r="E311" i="32"/>
  <c r="F311" i="32"/>
  <c r="G311" i="32"/>
  <c r="H311" i="32"/>
  <c r="I311" i="32"/>
  <c r="J311" i="32"/>
  <c r="K311" i="32"/>
  <c r="L311" i="32"/>
  <c r="M311" i="32"/>
  <c r="N311" i="32"/>
  <c r="O311" i="32"/>
  <c r="P311" i="32"/>
  <c r="Q311" i="32"/>
  <c r="R311" i="32"/>
  <c r="S311" i="32"/>
  <c r="B312" i="32"/>
  <c r="C312" i="32"/>
  <c r="D312" i="32"/>
  <c r="E312" i="32"/>
  <c r="F312" i="32"/>
  <c r="G312" i="32"/>
  <c r="H312" i="32"/>
  <c r="I312" i="32"/>
  <c r="J312" i="32"/>
  <c r="K312" i="32"/>
  <c r="L312" i="32"/>
  <c r="M312" i="32"/>
  <c r="N312" i="32"/>
  <c r="O312" i="32"/>
  <c r="P312" i="32"/>
  <c r="Q312" i="32"/>
  <c r="R312" i="32"/>
  <c r="S312" i="32"/>
  <c r="B313" i="32"/>
  <c r="C313" i="32"/>
  <c r="D313" i="32"/>
  <c r="E313" i="32"/>
  <c r="F313" i="32"/>
  <c r="G313" i="32"/>
  <c r="H313" i="32"/>
  <c r="I313" i="32"/>
  <c r="J313" i="32"/>
  <c r="K313" i="32"/>
  <c r="L313" i="32"/>
  <c r="M313" i="32"/>
  <c r="N313" i="32"/>
  <c r="O313" i="32"/>
  <c r="P313" i="32"/>
  <c r="Q313" i="32"/>
  <c r="R313" i="32"/>
  <c r="S313" i="32"/>
  <c r="B314" i="32"/>
  <c r="C314" i="32"/>
  <c r="D314" i="32"/>
  <c r="E314" i="32"/>
  <c r="F314" i="32"/>
  <c r="G314" i="32"/>
  <c r="H314" i="32"/>
  <c r="I314" i="32"/>
  <c r="J314" i="32"/>
  <c r="K314" i="32"/>
  <c r="L314" i="32"/>
  <c r="M314" i="32"/>
  <c r="N314" i="32"/>
  <c r="O314" i="32"/>
  <c r="P314" i="32"/>
  <c r="Q314" i="32"/>
  <c r="R314" i="32"/>
  <c r="S314" i="32"/>
  <c r="B315" i="32"/>
  <c r="C315" i="32"/>
  <c r="D315" i="32"/>
  <c r="E315" i="32"/>
  <c r="F315" i="32"/>
  <c r="G315" i="32"/>
  <c r="H315" i="32"/>
  <c r="I315" i="32"/>
  <c r="J315" i="32"/>
  <c r="K315" i="32"/>
  <c r="L315" i="32"/>
  <c r="M315" i="32"/>
  <c r="N315" i="32"/>
  <c r="O315" i="32"/>
  <c r="P315" i="32"/>
  <c r="Q315" i="32"/>
  <c r="R315" i="32"/>
  <c r="S315" i="32"/>
  <c r="B316" i="32"/>
  <c r="C316" i="32"/>
  <c r="D316" i="32"/>
  <c r="E316" i="32"/>
  <c r="F316" i="32"/>
  <c r="G316" i="32"/>
  <c r="H316" i="32"/>
  <c r="I316" i="32"/>
  <c r="J316" i="32"/>
  <c r="K316" i="32"/>
  <c r="L316" i="32"/>
  <c r="M316" i="32"/>
  <c r="N316" i="32"/>
  <c r="O316" i="32"/>
  <c r="P316" i="32"/>
  <c r="Q316" i="32"/>
  <c r="R316" i="32"/>
  <c r="S316" i="32"/>
  <c r="B317" i="32"/>
  <c r="C317" i="32"/>
  <c r="D317" i="32"/>
  <c r="E317" i="32"/>
  <c r="F317" i="32"/>
  <c r="G317" i="32"/>
  <c r="H317" i="32"/>
  <c r="I317" i="32"/>
  <c r="J317" i="32"/>
  <c r="K317" i="32"/>
  <c r="L317" i="32"/>
  <c r="M317" i="32"/>
  <c r="N317" i="32"/>
  <c r="O317" i="32"/>
  <c r="P317" i="32"/>
  <c r="Q317" i="32"/>
  <c r="R317" i="32"/>
  <c r="S317" i="32"/>
  <c r="B318" i="32"/>
  <c r="C318" i="32"/>
  <c r="D318" i="32"/>
  <c r="E318" i="32"/>
  <c r="F318" i="32"/>
  <c r="G318" i="32"/>
  <c r="H318" i="32"/>
  <c r="I318" i="32"/>
  <c r="J318" i="32"/>
  <c r="K318" i="32"/>
  <c r="L318" i="32"/>
  <c r="M318" i="32"/>
  <c r="N318" i="32"/>
  <c r="O318" i="32"/>
  <c r="P318" i="32"/>
  <c r="Q318" i="32"/>
  <c r="R318" i="32"/>
  <c r="S318" i="32"/>
  <c r="B319" i="32"/>
  <c r="C319" i="32"/>
  <c r="D319" i="32"/>
  <c r="E319" i="32"/>
  <c r="F319" i="32"/>
  <c r="G319" i="32"/>
  <c r="H319" i="32"/>
  <c r="I319" i="32"/>
  <c r="J319" i="32"/>
  <c r="K319" i="32"/>
  <c r="L319" i="32"/>
  <c r="M319" i="32"/>
  <c r="N319" i="32"/>
  <c r="O319" i="32"/>
  <c r="P319" i="32"/>
  <c r="Q319" i="32"/>
  <c r="R319" i="32"/>
  <c r="S319" i="32"/>
  <c r="B320" i="32"/>
  <c r="C320" i="32"/>
  <c r="D320" i="32"/>
  <c r="E320" i="32"/>
  <c r="F320" i="32"/>
  <c r="G320" i="32"/>
  <c r="H320" i="32"/>
  <c r="I320" i="32"/>
  <c r="J320" i="32"/>
  <c r="K320" i="32"/>
  <c r="L320" i="32"/>
  <c r="M320" i="32"/>
  <c r="N320" i="32"/>
  <c r="O320" i="32"/>
  <c r="P320" i="32"/>
  <c r="Q320" i="32"/>
  <c r="R320" i="32"/>
  <c r="S320" i="32"/>
  <c r="B321" i="32"/>
  <c r="C321" i="32"/>
  <c r="D321" i="32"/>
  <c r="E321" i="32"/>
  <c r="F321" i="32"/>
  <c r="G321" i="32"/>
  <c r="H321" i="32"/>
  <c r="I321" i="32"/>
  <c r="J321" i="32"/>
  <c r="K321" i="32"/>
  <c r="L321" i="32"/>
  <c r="M321" i="32"/>
  <c r="N321" i="32"/>
  <c r="O321" i="32"/>
  <c r="P321" i="32"/>
  <c r="Q321" i="32"/>
  <c r="R321" i="32"/>
  <c r="S321" i="32"/>
  <c r="B322" i="32"/>
  <c r="C322" i="32"/>
  <c r="D322" i="32"/>
  <c r="E322" i="32"/>
  <c r="F322" i="32"/>
  <c r="G322" i="32"/>
  <c r="H322" i="32"/>
  <c r="I322" i="32"/>
  <c r="J322" i="32"/>
  <c r="K322" i="32"/>
  <c r="L322" i="32"/>
  <c r="M322" i="32"/>
  <c r="N322" i="32"/>
  <c r="O322" i="32"/>
  <c r="P322" i="32"/>
  <c r="Q322" i="32"/>
  <c r="R322" i="32"/>
  <c r="S322" i="32"/>
  <c r="B323" i="32"/>
  <c r="C323" i="32"/>
  <c r="D323" i="32"/>
  <c r="E323" i="32"/>
  <c r="F323" i="32"/>
  <c r="G323" i="32"/>
  <c r="H323" i="32"/>
  <c r="I323" i="32"/>
  <c r="J323" i="32"/>
  <c r="K323" i="32"/>
  <c r="L323" i="32"/>
  <c r="M323" i="32"/>
  <c r="N323" i="32"/>
  <c r="O323" i="32"/>
  <c r="P323" i="32"/>
  <c r="Q323" i="32"/>
  <c r="R323" i="32"/>
  <c r="S323" i="32"/>
  <c r="B324" i="32"/>
  <c r="C324" i="32"/>
  <c r="D324" i="32"/>
  <c r="E324" i="32"/>
  <c r="F324" i="32"/>
  <c r="G324" i="32"/>
  <c r="H324" i="32"/>
  <c r="I324" i="32"/>
  <c r="J324" i="32"/>
  <c r="K324" i="32"/>
  <c r="L324" i="32"/>
  <c r="M324" i="32"/>
  <c r="N324" i="32"/>
  <c r="O324" i="32"/>
  <c r="P324" i="32"/>
  <c r="Q324" i="32"/>
  <c r="R324" i="32"/>
  <c r="S324" i="32"/>
  <c r="B325" i="32"/>
  <c r="C325" i="32"/>
  <c r="D325" i="32"/>
  <c r="E325" i="32"/>
  <c r="F325" i="32"/>
  <c r="G325" i="32"/>
  <c r="H325" i="32"/>
  <c r="I325" i="32"/>
  <c r="J325" i="32"/>
  <c r="K325" i="32"/>
  <c r="L325" i="32"/>
  <c r="M325" i="32"/>
  <c r="N325" i="32"/>
  <c r="O325" i="32"/>
  <c r="P325" i="32"/>
  <c r="Q325" i="32"/>
  <c r="R325" i="32"/>
  <c r="S325" i="32"/>
  <c r="B326" i="32"/>
  <c r="C326" i="32"/>
  <c r="D326" i="32"/>
  <c r="E326" i="32"/>
  <c r="F326" i="32"/>
  <c r="G326" i="32"/>
  <c r="H326" i="32"/>
  <c r="I326" i="32"/>
  <c r="J326" i="32"/>
  <c r="K326" i="32"/>
  <c r="L326" i="32"/>
  <c r="M326" i="32"/>
  <c r="N326" i="32"/>
  <c r="O326" i="32"/>
  <c r="P326" i="32"/>
  <c r="Q326" i="32"/>
  <c r="R326" i="32"/>
  <c r="S326" i="32"/>
  <c r="B327" i="32"/>
  <c r="C327" i="32"/>
  <c r="D327" i="32"/>
  <c r="E327" i="32"/>
  <c r="F327" i="32"/>
  <c r="G327" i="32"/>
  <c r="H327" i="32"/>
  <c r="I327" i="32"/>
  <c r="J327" i="32"/>
  <c r="K327" i="32"/>
  <c r="L327" i="32"/>
  <c r="M327" i="32"/>
  <c r="N327" i="32"/>
  <c r="O327" i="32"/>
  <c r="P327" i="32"/>
  <c r="Q327" i="32"/>
  <c r="R327" i="32"/>
  <c r="S327" i="32"/>
  <c r="B328" i="32"/>
  <c r="C328" i="32"/>
  <c r="D328" i="32"/>
  <c r="E328" i="32"/>
  <c r="F328" i="32"/>
  <c r="G328" i="32"/>
  <c r="H328" i="32"/>
  <c r="I328" i="32"/>
  <c r="J328" i="32"/>
  <c r="K328" i="32"/>
  <c r="L328" i="32"/>
  <c r="M328" i="32"/>
  <c r="N328" i="32"/>
  <c r="O328" i="32"/>
  <c r="P328" i="32"/>
  <c r="Q328" i="32"/>
  <c r="R328" i="32"/>
  <c r="S328" i="32"/>
  <c r="B329" i="32"/>
  <c r="C329" i="32"/>
  <c r="D329" i="32"/>
  <c r="E329" i="32"/>
  <c r="F329" i="32"/>
  <c r="G329" i="32"/>
  <c r="H329" i="32"/>
  <c r="I329" i="32"/>
  <c r="J329" i="32"/>
  <c r="K329" i="32"/>
  <c r="L329" i="32"/>
  <c r="M329" i="32"/>
  <c r="N329" i="32"/>
  <c r="O329" i="32"/>
  <c r="P329" i="32"/>
  <c r="Q329" i="32"/>
  <c r="R329" i="32"/>
  <c r="S329" i="32"/>
  <c r="B330" i="32"/>
  <c r="C330" i="32"/>
  <c r="D330" i="32"/>
  <c r="E330" i="32"/>
  <c r="F330" i="32"/>
  <c r="G330" i="32"/>
  <c r="H330" i="32"/>
  <c r="I330" i="32"/>
  <c r="J330" i="32"/>
  <c r="K330" i="32"/>
  <c r="L330" i="32"/>
  <c r="M330" i="32"/>
  <c r="N330" i="32"/>
  <c r="O330" i="32"/>
  <c r="P330" i="32"/>
  <c r="Q330" i="32"/>
  <c r="R330" i="32"/>
  <c r="S330" i="32"/>
  <c r="B331" i="32"/>
  <c r="C331" i="32"/>
  <c r="D331" i="32"/>
  <c r="E331" i="32"/>
  <c r="F331" i="32"/>
  <c r="G331" i="32"/>
  <c r="H331" i="32"/>
  <c r="I331" i="32"/>
  <c r="J331" i="32"/>
  <c r="K331" i="32"/>
  <c r="L331" i="32"/>
  <c r="M331" i="32"/>
  <c r="N331" i="32"/>
  <c r="O331" i="32"/>
  <c r="P331" i="32"/>
  <c r="Q331" i="32"/>
  <c r="R331" i="32"/>
  <c r="S331" i="32"/>
  <c r="B332" i="32"/>
  <c r="C332" i="32"/>
  <c r="D332" i="32"/>
  <c r="E332" i="32"/>
  <c r="F332" i="32"/>
  <c r="G332" i="32"/>
  <c r="H332" i="32"/>
  <c r="I332" i="32"/>
  <c r="J332" i="32"/>
  <c r="K332" i="32"/>
  <c r="L332" i="32"/>
  <c r="M332" i="32"/>
  <c r="N332" i="32"/>
  <c r="O332" i="32"/>
  <c r="P332" i="32"/>
  <c r="Q332" i="32"/>
  <c r="R332" i="32"/>
  <c r="S332" i="32"/>
  <c r="B333" i="32"/>
  <c r="C333" i="32"/>
  <c r="D333" i="32"/>
  <c r="E333" i="32"/>
  <c r="F333" i="32"/>
  <c r="G333" i="32"/>
  <c r="H333" i="32"/>
  <c r="I333" i="32"/>
  <c r="J333" i="32"/>
  <c r="K333" i="32"/>
  <c r="L333" i="32"/>
  <c r="M333" i="32"/>
  <c r="N333" i="32"/>
  <c r="O333" i="32"/>
  <c r="P333" i="32"/>
  <c r="Q333" i="32"/>
  <c r="R333" i="32"/>
  <c r="S333" i="32"/>
  <c r="B334" i="32"/>
  <c r="C334" i="32"/>
  <c r="D334" i="32"/>
  <c r="E334" i="32"/>
  <c r="F334" i="32"/>
  <c r="G334" i="32"/>
  <c r="H334" i="32"/>
  <c r="I334" i="32"/>
  <c r="J334" i="32"/>
  <c r="K334" i="32"/>
  <c r="L334" i="32"/>
  <c r="M334" i="32"/>
  <c r="N334" i="32"/>
  <c r="O334" i="32"/>
  <c r="P334" i="32"/>
  <c r="Q334" i="32"/>
  <c r="R334" i="32"/>
  <c r="S334" i="32"/>
  <c r="B335" i="32"/>
  <c r="C335" i="32"/>
  <c r="D335" i="32"/>
  <c r="E335" i="32"/>
  <c r="F335" i="32"/>
  <c r="G335" i="32"/>
  <c r="H335" i="32"/>
  <c r="I335" i="32"/>
  <c r="J335" i="32"/>
  <c r="K335" i="32"/>
  <c r="L335" i="32"/>
  <c r="M335" i="32"/>
  <c r="N335" i="32"/>
  <c r="O335" i="32"/>
  <c r="P335" i="32"/>
  <c r="Q335" i="32"/>
  <c r="R335" i="32"/>
  <c r="S335" i="32"/>
  <c r="B336" i="32"/>
  <c r="C336" i="32"/>
  <c r="D336" i="32"/>
  <c r="E336" i="32"/>
  <c r="F336" i="32"/>
  <c r="G336" i="32"/>
  <c r="H336" i="32"/>
  <c r="I336" i="32"/>
  <c r="J336" i="32"/>
  <c r="K336" i="32"/>
  <c r="L336" i="32"/>
  <c r="M336" i="32"/>
  <c r="N336" i="32"/>
  <c r="O336" i="32"/>
  <c r="P336" i="32"/>
  <c r="Q336" i="32"/>
  <c r="R336" i="32"/>
  <c r="S336" i="32"/>
  <c r="B337" i="32"/>
  <c r="C337" i="32"/>
  <c r="D337" i="32"/>
  <c r="E337" i="32"/>
  <c r="F337" i="32"/>
  <c r="G337" i="32"/>
  <c r="H337" i="32"/>
  <c r="I337" i="32"/>
  <c r="J337" i="32"/>
  <c r="K337" i="32"/>
  <c r="L337" i="32"/>
  <c r="M337" i="32"/>
  <c r="N337" i="32"/>
  <c r="O337" i="32"/>
  <c r="P337" i="32"/>
  <c r="Q337" i="32"/>
  <c r="R337" i="32"/>
  <c r="S337" i="32"/>
  <c r="B338" i="32"/>
  <c r="C338" i="32"/>
  <c r="D338" i="32"/>
  <c r="E338" i="32"/>
  <c r="F338" i="32"/>
  <c r="G338" i="32"/>
  <c r="H338" i="32"/>
  <c r="I338" i="32"/>
  <c r="J338" i="32"/>
  <c r="K338" i="32"/>
  <c r="L338" i="32"/>
  <c r="M338" i="32"/>
  <c r="N338" i="32"/>
  <c r="O338" i="32"/>
  <c r="P338" i="32"/>
  <c r="Q338" i="32"/>
  <c r="R338" i="32"/>
  <c r="S338" i="32"/>
  <c r="B339" i="32"/>
  <c r="C339" i="32"/>
  <c r="D339" i="32"/>
  <c r="E339" i="32"/>
  <c r="F339" i="32"/>
  <c r="G339" i="32"/>
  <c r="H339" i="32"/>
  <c r="I339" i="32"/>
  <c r="J339" i="32"/>
  <c r="K339" i="32"/>
  <c r="L339" i="32"/>
  <c r="M339" i="32"/>
  <c r="N339" i="32"/>
  <c r="O339" i="32"/>
  <c r="P339" i="32"/>
  <c r="Q339" i="32"/>
  <c r="R339" i="32"/>
  <c r="S339" i="32"/>
  <c r="B340" i="32"/>
  <c r="C340" i="32"/>
  <c r="D340" i="32"/>
  <c r="E340" i="32"/>
  <c r="F340" i="32"/>
  <c r="G340" i="32"/>
  <c r="H340" i="32"/>
  <c r="I340" i="32"/>
  <c r="J340" i="32"/>
  <c r="K340" i="32"/>
  <c r="L340" i="32"/>
  <c r="M340" i="32"/>
  <c r="N340" i="32"/>
  <c r="O340" i="32"/>
  <c r="P340" i="32"/>
  <c r="Q340" i="32"/>
  <c r="R340" i="32"/>
  <c r="S340" i="32"/>
  <c r="B341" i="32"/>
  <c r="C341" i="32"/>
  <c r="D341" i="32"/>
  <c r="E341" i="32"/>
  <c r="F341" i="32"/>
  <c r="G341" i="32"/>
  <c r="H341" i="32"/>
  <c r="I341" i="32"/>
  <c r="J341" i="32"/>
  <c r="K341" i="32"/>
  <c r="L341" i="32"/>
  <c r="M341" i="32"/>
  <c r="N341" i="32"/>
  <c r="O341" i="32"/>
  <c r="P341" i="32"/>
  <c r="Q341" i="32"/>
  <c r="R341" i="32"/>
  <c r="S341" i="32"/>
  <c r="B342" i="32"/>
  <c r="C342" i="32"/>
  <c r="D342" i="32"/>
  <c r="E342" i="32"/>
  <c r="F342" i="32"/>
  <c r="G342" i="32"/>
  <c r="H342" i="32"/>
  <c r="I342" i="32"/>
  <c r="J342" i="32"/>
  <c r="K342" i="32"/>
  <c r="L342" i="32"/>
  <c r="M342" i="32"/>
  <c r="N342" i="32"/>
  <c r="O342" i="32"/>
  <c r="P342" i="32"/>
  <c r="Q342" i="32"/>
  <c r="R342" i="32"/>
  <c r="S342" i="32"/>
  <c r="B343" i="32"/>
  <c r="C343" i="32"/>
  <c r="D343" i="32"/>
  <c r="E343" i="32"/>
  <c r="F343" i="32"/>
  <c r="G343" i="32"/>
  <c r="H343" i="32"/>
  <c r="I343" i="32"/>
  <c r="J343" i="32"/>
  <c r="K343" i="32"/>
  <c r="L343" i="32"/>
  <c r="M343" i="32"/>
  <c r="N343" i="32"/>
  <c r="O343" i="32"/>
  <c r="P343" i="32"/>
  <c r="Q343" i="32"/>
  <c r="R343" i="32"/>
  <c r="S343" i="32"/>
  <c r="B344" i="32"/>
  <c r="C344" i="32"/>
  <c r="D344" i="32"/>
  <c r="E344" i="32"/>
  <c r="F344" i="32"/>
  <c r="G344" i="32"/>
  <c r="H344" i="32"/>
  <c r="I344" i="32"/>
  <c r="J344" i="32"/>
  <c r="K344" i="32"/>
  <c r="L344" i="32"/>
  <c r="M344" i="32"/>
  <c r="N344" i="32"/>
  <c r="O344" i="32"/>
  <c r="P344" i="32"/>
  <c r="Q344" i="32"/>
  <c r="R344" i="32"/>
  <c r="S344" i="32"/>
  <c r="B345" i="32"/>
  <c r="C345" i="32"/>
  <c r="D345" i="32"/>
  <c r="E345" i="32"/>
  <c r="F345" i="32"/>
  <c r="G345" i="32"/>
  <c r="H345" i="32"/>
  <c r="I345" i="32"/>
  <c r="J345" i="32"/>
  <c r="K345" i="32"/>
  <c r="L345" i="32"/>
  <c r="M345" i="32"/>
  <c r="N345" i="32"/>
  <c r="O345" i="32"/>
  <c r="P345" i="32"/>
  <c r="Q345" i="32"/>
  <c r="R345" i="32"/>
  <c r="S345" i="32"/>
  <c r="B346" i="32"/>
  <c r="C346" i="32"/>
  <c r="D346" i="32"/>
  <c r="E346" i="32"/>
  <c r="F346" i="32"/>
  <c r="G346" i="32"/>
  <c r="H346" i="32"/>
  <c r="I346" i="32"/>
  <c r="J346" i="32"/>
  <c r="K346" i="32"/>
  <c r="L346" i="32"/>
  <c r="M346" i="32"/>
  <c r="N346" i="32"/>
  <c r="O346" i="32"/>
  <c r="P346" i="32"/>
  <c r="Q346" i="32"/>
  <c r="R346" i="32"/>
  <c r="S346" i="32"/>
  <c r="B347" i="32"/>
  <c r="C347" i="32"/>
  <c r="D347" i="32"/>
  <c r="E347" i="32"/>
  <c r="F347" i="32"/>
  <c r="G347" i="32"/>
  <c r="H347" i="32"/>
  <c r="I347" i="32"/>
  <c r="J347" i="32"/>
  <c r="K347" i="32"/>
  <c r="L347" i="32"/>
  <c r="M347" i="32"/>
  <c r="N347" i="32"/>
  <c r="O347" i="32"/>
  <c r="P347" i="32"/>
  <c r="Q347" i="32"/>
  <c r="R347" i="32"/>
  <c r="S347" i="32"/>
  <c r="B348" i="32"/>
  <c r="C348" i="32"/>
  <c r="D348" i="32"/>
  <c r="E348" i="32"/>
  <c r="F348" i="32"/>
  <c r="G348" i="32"/>
  <c r="H348" i="32"/>
  <c r="I348" i="32"/>
  <c r="J348" i="32"/>
  <c r="K348" i="32"/>
  <c r="L348" i="32"/>
  <c r="M348" i="32"/>
  <c r="N348" i="32"/>
  <c r="O348" i="32"/>
  <c r="P348" i="32"/>
  <c r="Q348" i="32"/>
  <c r="R348" i="32"/>
  <c r="S348" i="32"/>
  <c r="B349" i="32"/>
  <c r="C349" i="32"/>
  <c r="D349" i="32"/>
  <c r="E349" i="32"/>
  <c r="F349" i="32"/>
  <c r="G349" i="32"/>
  <c r="H349" i="32"/>
  <c r="I349" i="32"/>
  <c r="J349" i="32"/>
  <c r="K349" i="32"/>
  <c r="L349" i="32"/>
  <c r="M349" i="32"/>
  <c r="N349" i="32"/>
  <c r="O349" i="32"/>
  <c r="P349" i="32"/>
  <c r="Q349" i="32"/>
  <c r="R349" i="32"/>
  <c r="S349" i="32"/>
  <c r="B350" i="32"/>
  <c r="C350" i="32"/>
  <c r="D350" i="32"/>
  <c r="E350" i="32"/>
  <c r="F350" i="32"/>
  <c r="G350" i="32"/>
  <c r="H350" i="32"/>
  <c r="I350" i="32"/>
  <c r="J350" i="32"/>
  <c r="K350" i="32"/>
  <c r="L350" i="32"/>
  <c r="M350" i="32"/>
  <c r="N350" i="32"/>
  <c r="O350" i="32"/>
  <c r="P350" i="32"/>
  <c r="Q350" i="32"/>
  <c r="R350" i="32"/>
  <c r="S350" i="32"/>
  <c r="B351" i="32"/>
  <c r="C351" i="32"/>
  <c r="D351" i="32"/>
  <c r="E351" i="32"/>
  <c r="F351" i="32"/>
  <c r="G351" i="32"/>
  <c r="H351" i="32"/>
  <c r="I351" i="32"/>
  <c r="J351" i="32"/>
  <c r="K351" i="32"/>
  <c r="L351" i="32"/>
  <c r="M351" i="32"/>
  <c r="N351" i="32"/>
  <c r="O351" i="32"/>
  <c r="P351" i="32"/>
  <c r="Q351" i="32"/>
  <c r="R351" i="32"/>
  <c r="S351" i="32"/>
  <c r="B352" i="32"/>
  <c r="C352" i="32"/>
  <c r="D352" i="32"/>
  <c r="E352" i="32"/>
  <c r="F352" i="32"/>
  <c r="G352" i="32"/>
  <c r="H352" i="32"/>
  <c r="I352" i="32"/>
  <c r="J352" i="32"/>
  <c r="K352" i="32"/>
  <c r="L352" i="32"/>
  <c r="M352" i="32"/>
  <c r="N352" i="32"/>
  <c r="O352" i="32"/>
  <c r="P352" i="32"/>
  <c r="Q352" i="32"/>
  <c r="R352" i="32"/>
  <c r="S352" i="32"/>
  <c r="B353" i="32"/>
  <c r="C353" i="32"/>
  <c r="D353" i="32"/>
  <c r="E353" i="32"/>
  <c r="F353" i="32"/>
  <c r="G353" i="32"/>
  <c r="H353" i="32"/>
  <c r="I353" i="32"/>
  <c r="J353" i="32"/>
  <c r="K353" i="32"/>
  <c r="L353" i="32"/>
  <c r="M353" i="32"/>
  <c r="N353" i="32"/>
  <c r="O353" i="32"/>
  <c r="P353" i="32"/>
  <c r="Q353" i="32"/>
  <c r="R353" i="32"/>
  <c r="S353" i="32"/>
  <c r="B354" i="32"/>
  <c r="C354" i="32"/>
  <c r="D354" i="32"/>
  <c r="E354" i="32"/>
  <c r="F354" i="32"/>
  <c r="G354" i="32"/>
  <c r="H354" i="32"/>
  <c r="I354" i="32"/>
  <c r="J354" i="32"/>
  <c r="K354" i="32"/>
  <c r="L354" i="32"/>
  <c r="M354" i="32"/>
  <c r="N354" i="32"/>
  <c r="O354" i="32"/>
  <c r="P354" i="32"/>
  <c r="Q354" i="32"/>
  <c r="R354" i="32"/>
  <c r="S354" i="32"/>
  <c r="B355" i="32"/>
  <c r="C355" i="32"/>
  <c r="D355" i="32"/>
  <c r="E355" i="32"/>
  <c r="F355" i="32"/>
  <c r="G355" i="32"/>
  <c r="H355" i="32"/>
  <c r="I355" i="32"/>
  <c r="J355" i="32"/>
  <c r="K355" i="32"/>
  <c r="L355" i="32"/>
  <c r="M355" i="32"/>
  <c r="N355" i="32"/>
  <c r="O355" i="32"/>
  <c r="P355" i="32"/>
  <c r="Q355" i="32"/>
  <c r="R355" i="32"/>
  <c r="S355" i="32"/>
  <c r="B356" i="32"/>
  <c r="C356" i="32"/>
  <c r="D356" i="32"/>
  <c r="E356" i="32"/>
  <c r="F356" i="32"/>
  <c r="G356" i="32"/>
  <c r="H356" i="32"/>
  <c r="I356" i="32"/>
  <c r="J356" i="32"/>
  <c r="K356" i="32"/>
  <c r="L356" i="32"/>
  <c r="M356" i="32"/>
  <c r="N356" i="32"/>
  <c r="O356" i="32"/>
  <c r="P356" i="32"/>
  <c r="Q356" i="32"/>
  <c r="R356" i="32"/>
  <c r="S356" i="32"/>
  <c r="B357" i="32"/>
  <c r="C357" i="32"/>
  <c r="D357" i="32"/>
  <c r="E357" i="32"/>
  <c r="F357" i="32"/>
  <c r="G357" i="32"/>
  <c r="H357" i="32"/>
  <c r="I357" i="32"/>
  <c r="J357" i="32"/>
  <c r="K357" i="32"/>
  <c r="L357" i="32"/>
  <c r="M357" i="32"/>
  <c r="N357" i="32"/>
  <c r="O357" i="32"/>
  <c r="P357" i="32"/>
  <c r="Q357" i="32"/>
  <c r="R357" i="32"/>
  <c r="S357" i="32"/>
  <c r="B358" i="32"/>
  <c r="C358" i="32"/>
  <c r="D358" i="32"/>
  <c r="E358" i="32"/>
  <c r="F358" i="32"/>
  <c r="G358" i="32"/>
  <c r="H358" i="32"/>
  <c r="I358" i="32"/>
  <c r="J358" i="32"/>
  <c r="K358" i="32"/>
  <c r="L358" i="32"/>
  <c r="M358" i="32"/>
  <c r="N358" i="32"/>
  <c r="O358" i="32"/>
  <c r="P358" i="32"/>
  <c r="Q358" i="32"/>
  <c r="R358" i="32"/>
  <c r="S358" i="32"/>
  <c r="B359" i="32"/>
  <c r="C359" i="32"/>
  <c r="D359" i="32"/>
  <c r="E359" i="32"/>
  <c r="F359" i="32"/>
  <c r="G359" i="32"/>
  <c r="H359" i="32"/>
  <c r="I359" i="32"/>
  <c r="J359" i="32"/>
  <c r="K359" i="32"/>
  <c r="L359" i="32"/>
  <c r="M359" i="32"/>
  <c r="N359" i="32"/>
  <c r="O359" i="32"/>
  <c r="P359" i="32"/>
  <c r="Q359" i="32"/>
  <c r="R359" i="32"/>
  <c r="S359" i="32"/>
  <c r="R6" i="32"/>
  <c r="S6" i="32"/>
  <c r="K6" i="32"/>
  <c r="L6" i="32"/>
  <c r="M6" i="32"/>
  <c r="N6" i="32"/>
  <c r="O6" i="32"/>
  <c r="P6" i="32"/>
  <c r="Q6" i="32"/>
  <c r="C6" i="32"/>
  <c r="D6" i="32"/>
  <c r="E6" i="32"/>
  <c r="F6" i="32"/>
  <c r="G6" i="32"/>
  <c r="H6" i="32"/>
  <c r="I6" i="32"/>
  <c r="J6" i="32"/>
  <c r="B5" i="32"/>
  <c r="H10" i="22"/>
  <c r="W8" i="31"/>
  <c r="W5" i="31"/>
  <c r="U11" i="31" l="1"/>
  <c r="B3" i="32" s="1"/>
  <c r="F54" i="19"/>
  <c r="B30" i="29"/>
  <c r="C30" i="29"/>
  <c r="D30" i="29"/>
  <c r="E30" i="29"/>
  <c r="F30" i="29"/>
  <c r="G30" i="29"/>
  <c r="H30" i="29"/>
  <c r="I30" i="29"/>
  <c r="J30" i="29"/>
  <c r="K30" i="29"/>
  <c r="L30" i="29"/>
  <c r="M30" i="29"/>
  <c r="B31" i="29"/>
  <c r="C31" i="29"/>
  <c r="D31" i="29"/>
  <c r="E31" i="29"/>
  <c r="F31" i="29"/>
  <c r="G31" i="29"/>
  <c r="H31" i="29"/>
  <c r="I31" i="29"/>
  <c r="J31" i="29"/>
  <c r="K31" i="29"/>
  <c r="L31" i="29"/>
  <c r="M31" i="29"/>
  <c r="B32" i="29"/>
  <c r="C32" i="29"/>
  <c r="D32" i="29"/>
  <c r="E32" i="29"/>
  <c r="F32" i="29"/>
  <c r="G32" i="29"/>
  <c r="H32" i="29"/>
  <c r="I32" i="29"/>
  <c r="J32" i="29"/>
  <c r="K32" i="29"/>
  <c r="L32" i="29"/>
  <c r="M32" i="29"/>
  <c r="B33" i="29"/>
  <c r="C33" i="29"/>
  <c r="D33" i="29"/>
  <c r="E33" i="29"/>
  <c r="F33" i="29"/>
  <c r="G33" i="29"/>
  <c r="H33" i="29"/>
  <c r="I33" i="29"/>
  <c r="J33" i="29"/>
  <c r="K33" i="29"/>
  <c r="L33" i="29"/>
  <c r="M33" i="29"/>
  <c r="B34" i="29"/>
  <c r="C34" i="29"/>
  <c r="D34" i="29"/>
  <c r="E34" i="29"/>
  <c r="F34" i="29"/>
  <c r="G34" i="29"/>
  <c r="H34" i="29"/>
  <c r="I34" i="29"/>
  <c r="J34" i="29"/>
  <c r="K34" i="29"/>
  <c r="L34" i="29"/>
  <c r="M34" i="29"/>
  <c r="B35" i="29"/>
  <c r="C35" i="29"/>
  <c r="D35" i="29"/>
  <c r="E35" i="29"/>
  <c r="F35" i="29"/>
  <c r="G35" i="29"/>
  <c r="H35" i="29"/>
  <c r="I35" i="29"/>
  <c r="J35" i="29"/>
  <c r="K35" i="29"/>
  <c r="L35" i="29"/>
  <c r="M35" i="29"/>
  <c r="B36" i="29"/>
  <c r="C36" i="29"/>
  <c r="D36" i="29"/>
  <c r="E36" i="29"/>
  <c r="F36" i="29"/>
  <c r="G36" i="29"/>
  <c r="H36" i="29"/>
  <c r="I36" i="29"/>
  <c r="J36" i="29"/>
  <c r="K36" i="29"/>
  <c r="L36" i="29"/>
  <c r="M36" i="29"/>
  <c r="B37" i="29"/>
  <c r="C37" i="29"/>
  <c r="D37" i="29"/>
  <c r="E37" i="29"/>
  <c r="F37" i="29"/>
  <c r="G37" i="29"/>
  <c r="H37" i="29"/>
  <c r="I37" i="29"/>
  <c r="J37" i="29"/>
  <c r="K37" i="29"/>
  <c r="L37" i="29"/>
  <c r="M37" i="29"/>
  <c r="B38" i="29"/>
  <c r="C38" i="29"/>
  <c r="D38" i="29"/>
  <c r="E38" i="29"/>
  <c r="F38" i="29"/>
  <c r="G38" i="29"/>
  <c r="H38" i="29"/>
  <c r="I38" i="29"/>
  <c r="J38" i="29"/>
  <c r="K38" i="29"/>
  <c r="L38" i="29"/>
  <c r="M38" i="29"/>
  <c r="B39" i="29"/>
  <c r="C39" i="29"/>
  <c r="D39" i="29"/>
  <c r="E39" i="29"/>
  <c r="F39" i="29"/>
  <c r="G39" i="29"/>
  <c r="H39" i="29"/>
  <c r="I39" i="29"/>
  <c r="J39" i="29"/>
  <c r="K39" i="29"/>
  <c r="L39" i="29"/>
  <c r="M39" i="29"/>
  <c r="B40" i="29"/>
  <c r="C40" i="29"/>
  <c r="D40" i="29"/>
  <c r="E40" i="29"/>
  <c r="F40" i="29"/>
  <c r="G40" i="29"/>
  <c r="H40" i="29"/>
  <c r="I40" i="29"/>
  <c r="J40" i="29"/>
  <c r="K40" i="29"/>
  <c r="L40" i="29"/>
  <c r="M40" i="29"/>
  <c r="B41" i="29"/>
  <c r="C41" i="29"/>
  <c r="D41" i="29"/>
  <c r="E41" i="29"/>
  <c r="F41" i="29"/>
  <c r="G41" i="29"/>
  <c r="H41" i="29"/>
  <c r="I41" i="29"/>
  <c r="J41" i="29"/>
  <c r="K41" i="29"/>
  <c r="L41" i="29"/>
  <c r="M41" i="29"/>
  <c r="B42" i="29"/>
  <c r="C42" i="29"/>
  <c r="D42" i="29"/>
  <c r="E42" i="29"/>
  <c r="F42" i="29"/>
  <c r="G42" i="29"/>
  <c r="H42" i="29"/>
  <c r="I42" i="29"/>
  <c r="J42" i="29"/>
  <c r="K42" i="29"/>
  <c r="L42" i="29"/>
  <c r="M42" i="29"/>
  <c r="B43" i="29"/>
  <c r="C43" i="29"/>
  <c r="D43" i="29"/>
  <c r="E43" i="29"/>
  <c r="F43" i="29"/>
  <c r="G43" i="29"/>
  <c r="H43" i="29"/>
  <c r="I43" i="29"/>
  <c r="J43" i="29"/>
  <c r="K43" i="29"/>
  <c r="L43" i="29"/>
  <c r="M43" i="29"/>
  <c r="B44" i="29"/>
  <c r="C44" i="29"/>
  <c r="D44" i="29"/>
  <c r="E44" i="29"/>
  <c r="F44" i="29"/>
  <c r="G44" i="29"/>
  <c r="H44" i="29"/>
  <c r="I44" i="29"/>
  <c r="J44" i="29"/>
  <c r="K44" i="29"/>
  <c r="L44" i="29"/>
  <c r="M44" i="29"/>
  <c r="B45" i="29"/>
  <c r="C45" i="29"/>
  <c r="D45" i="29"/>
  <c r="E45" i="29"/>
  <c r="F45" i="29"/>
  <c r="G45" i="29"/>
  <c r="H45" i="29"/>
  <c r="I45" i="29"/>
  <c r="J45" i="29"/>
  <c r="K45" i="29"/>
  <c r="L45" i="29"/>
  <c r="M45" i="29"/>
  <c r="C29" i="29"/>
  <c r="D29" i="29"/>
  <c r="E29" i="29"/>
  <c r="F29" i="29"/>
  <c r="G29" i="29"/>
  <c r="H29" i="29"/>
  <c r="I29" i="29"/>
  <c r="J29" i="29"/>
  <c r="K29" i="29"/>
  <c r="L29" i="29"/>
  <c r="M29" i="29"/>
  <c r="B29" i="29"/>
  <c r="C28" i="29"/>
  <c r="D28" i="29"/>
  <c r="E28" i="29"/>
  <c r="F28" i="29"/>
  <c r="G28" i="29"/>
  <c r="H28" i="29"/>
  <c r="I28" i="29"/>
  <c r="J28" i="29"/>
  <c r="K28" i="29"/>
  <c r="L28" i="29"/>
  <c r="M28" i="29"/>
  <c r="B28" i="29"/>
  <c r="B26" i="29"/>
  <c r="C26" i="29"/>
  <c r="D26" i="29"/>
  <c r="E26" i="29"/>
  <c r="F26" i="29"/>
  <c r="G26" i="29"/>
  <c r="H26" i="29"/>
  <c r="I26" i="29"/>
  <c r="J26" i="29"/>
  <c r="K26" i="29"/>
  <c r="L26" i="29"/>
  <c r="M26" i="29"/>
  <c r="B46" i="29"/>
  <c r="C46" i="29"/>
  <c r="D46" i="29"/>
  <c r="E46" i="29"/>
  <c r="F46" i="29"/>
  <c r="G46" i="29"/>
  <c r="H46" i="29"/>
  <c r="I46" i="29"/>
  <c r="J46" i="29"/>
  <c r="K46" i="29"/>
  <c r="L46" i="29"/>
  <c r="M46" i="29"/>
  <c r="D47" i="29"/>
  <c r="E47" i="29"/>
  <c r="F47" i="29"/>
  <c r="G47" i="29"/>
  <c r="H47" i="29"/>
  <c r="I47" i="29"/>
  <c r="J47" i="29"/>
  <c r="K47" i="29"/>
  <c r="L47" i="29"/>
  <c r="M47" i="29"/>
  <c r="D48" i="29"/>
  <c r="E48" i="29"/>
  <c r="F48" i="29"/>
  <c r="G48" i="29"/>
  <c r="H48" i="29"/>
  <c r="I48" i="29"/>
  <c r="J48" i="29"/>
  <c r="K48" i="29"/>
  <c r="L48" i="29"/>
  <c r="M48" i="29"/>
  <c r="D49" i="29"/>
  <c r="E49" i="29"/>
  <c r="F49" i="29"/>
  <c r="G49" i="29"/>
  <c r="H49" i="29"/>
  <c r="I49" i="29"/>
  <c r="J49" i="29"/>
  <c r="K49" i="29"/>
  <c r="L49" i="29"/>
  <c r="M49" i="29"/>
  <c r="D50" i="29"/>
  <c r="E50" i="29"/>
  <c r="F50" i="29"/>
  <c r="G50" i="29"/>
  <c r="H50" i="29"/>
  <c r="I50" i="29"/>
  <c r="J50" i="29"/>
  <c r="K50" i="29"/>
  <c r="L50" i="29"/>
  <c r="M50" i="29"/>
  <c r="B6" i="29"/>
  <c r="C6" i="29"/>
  <c r="D6" i="29"/>
  <c r="E6" i="29"/>
  <c r="F6" i="29"/>
  <c r="G6" i="29"/>
  <c r="H6" i="29"/>
  <c r="I6" i="29"/>
  <c r="J6" i="29"/>
  <c r="K6" i="29"/>
  <c r="L6" i="29"/>
  <c r="M6" i="29"/>
  <c r="B7" i="29"/>
  <c r="C7" i="29"/>
  <c r="D7" i="29"/>
  <c r="E7" i="29"/>
  <c r="F7" i="29"/>
  <c r="G7" i="29"/>
  <c r="H7" i="29"/>
  <c r="I7" i="29"/>
  <c r="J7" i="29"/>
  <c r="K7" i="29"/>
  <c r="L7" i="29"/>
  <c r="M7" i="29"/>
  <c r="B8" i="29"/>
  <c r="C8" i="29"/>
  <c r="D8" i="29"/>
  <c r="E8" i="29"/>
  <c r="F8" i="29"/>
  <c r="G8" i="29"/>
  <c r="H8" i="29"/>
  <c r="I8" i="29"/>
  <c r="J8" i="29"/>
  <c r="K8" i="29"/>
  <c r="L8" i="29"/>
  <c r="M8" i="29"/>
  <c r="B9" i="29"/>
  <c r="C9" i="29"/>
  <c r="D9" i="29"/>
  <c r="E9" i="29"/>
  <c r="F9" i="29"/>
  <c r="G9" i="29"/>
  <c r="H9" i="29"/>
  <c r="I9" i="29"/>
  <c r="J9" i="29"/>
  <c r="K9" i="29"/>
  <c r="L9" i="29"/>
  <c r="M9" i="29"/>
  <c r="B10" i="29"/>
  <c r="C10" i="29"/>
  <c r="D10" i="29"/>
  <c r="E10" i="29"/>
  <c r="F10" i="29"/>
  <c r="G10" i="29"/>
  <c r="H10" i="29"/>
  <c r="I10" i="29"/>
  <c r="J10" i="29"/>
  <c r="K10" i="29"/>
  <c r="L10" i="29"/>
  <c r="M10" i="29"/>
  <c r="B11" i="29"/>
  <c r="C11" i="29"/>
  <c r="D11" i="29"/>
  <c r="E11" i="29"/>
  <c r="F11" i="29"/>
  <c r="G11" i="29"/>
  <c r="H11" i="29"/>
  <c r="I11" i="29"/>
  <c r="J11" i="29"/>
  <c r="K11" i="29"/>
  <c r="L11" i="29"/>
  <c r="M11" i="29"/>
  <c r="B12" i="29"/>
  <c r="C12" i="29"/>
  <c r="D12" i="29"/>
  <c r="E12" i="29"/>
  <c r="F12" i="29"/>
  <c r="G12" i="29"/>
  <c r="H12" i="29"/>
  <c r="I12" i="29"/>
  <c r="J12" i="29"/>
  <c r="K12" i="29"/>
  <c r="L12" i="29"/>
  <c r="M12" i="29"/>
  <c r="B13" i="29"/>
  <c r="C13" i="29"/>
  <c r="D13" i="29"/>
  <c r="E13" i="29"/>
  <c r="F13" i="29"/>
  <c r="G13" i="29"/>
  <c r="H13" i="29"/>
  <c r="I13" i="29"/>
  <c r="J13" i="29"/>
  <c r="K13" i="29"/>
  <c r="L13" i="29"/>
  <c r="M13" i="29"/>
  <c r="B14" i="29"/>
  <c r="C14" i="29"/>
  <c r="D14" i="29"/>
  <c r="E14" i="29"/>
  <c r="F14" i="29"/>
  <c r="G14" i="29"/>
  <c r="H14" i="29"/>
  <c r="I14" i="29"/>
  <c r="J14" i="29"/>
  <c r="K14" i="29"/>
  <c r="L14" i="29"/>
  <c r="M14" i="29"/>
  <c r="B15" i="29"/>
  <c r="C15" i="29"/>
  <c r="D15" i="29"/>
  <c r="E15" i="29"/>
  <c r="F15" i="29"/>
  <c r="G15" i="29"/>
  <c r="H15" i="29"/>
  <c r="I15" i="29"/>
  <c r="J15" i="29"/>
  <c r="K15" i="29"/>
  <c r="L15" i="29"/>
  <c r="M15" i="29"/>
  <c r="B16" i="29"/>
  <c r="C16" i="29"/>
  <c r="D16" i="29"/>
  <c r="E16" i="29"/>
  <c r="F16" i="29"/>
  <c r="G16" i="29"/>
  <c r="H16" i="29"/>
  <c r="I16" i="29"/>
  <c r="J16" i="29"/>
  <c r="K16" i="29"/>
  <c r="L16" i="29"/>
  <c r="M16" i="29"/>
  <c r="B17" i="29"/>
  <c r="C17" i="29"/>
  <c r="D17" i="29"/>
  <c r="E17" i="29"/>
  <c r="F17" i="29"/>
  <c r="G17" i="29"/>
  <c r="H17" i="29"/>
  <c r="I17" i="29"/>
  <c r="J17" i="29"/>
  <c r="K17" i="29"/>
  <c r="L17" i="29"/>
  <c r="M17" i="29"/>
  <c r="B18" i="29"/>
  <c r="C18" i="29"/>
  <c r="D18" i="29"/>
  <c r="E18" i="29"/>
  <c r="F18" i="29"/>
  <c r="G18" i="29"/>
  <c r="H18" i="29"/>
  <c r="I18" i="29"/>
  <c r="J18" i="29"/>
  <c r="K18" i="29"/>
  <c r="L18" i="29"/>
  <c r="M18" i="29"/>
  <c r="B19" i="29"/>
  <c r="C19" i="29"/>
  <c r="D19" i="29"/>
  <c r="E19" i="29"/>
  <c r="F19" i="29"/>
  <c r="G19" i="29"/>
  <c r="H19" i="29"/>
  <c r="I19" i="29"/>
  <c r="J19" i="29"/>
  <c r="K19" i="29"/>
  <c r="L19" i="29"/>
  <c r="M19" i="29"/>
  <c r="B20" i="29"/>
  <c r="C20" i="29"/>
  <c r="D20" i="29"/>
  <c r="E20" i="29"/>
  <c r="F20" i="29"/>
  <c r="G20" i="29"/>
  <c r="H20" i="29"/>
  <c r="I20" i="29"/>
  <c r="J20" i="29"/>
  <c r="K20" i="29"/>
  <c r="L20" i="29"/>
  <c r="M20" i="29"/>
  <c r="B21" i="29"/>
  <c r="C21" i="29"/>
  <c r="D21" i="29"/>
  <c r="E21" i="29"/>
  <c r="F21" i="29"/>
  <c r="G21" i="29"/>
  <c r="H21" i="29"/>
  <c r="I21" i="29"/>
  <c r="J21" i="29"/>
  <c r="K21" i="29"/>
  <c r="L21" i="29"/>
  <c r="M21" i="29"/>
  <c r="B22" i="29"/>
  <c r="C22" i="29"/>
  <c r="D22" i="29"/>
  <c r="E22" i="29"/>
  <c r="F22" i="29"/>
  <c r="G22" i="29"/>
  <c r="H22" i="29"/>
  <c r="I22" i="29"/>
  <c r="J22" i="29"/>
  <c r="K22" i="29"/>
  <c r="L22" i="29"/>
  <c r="M22" i="29"/>
  <c r="C23" i="29"/>
  <c r="D23" i="29"/>
  <c r="E23" i="29"/>
  <c r="F23" i="29"/>
  <c r="G23" i="29"/>
  <c r="H23" i="29"/>
  <c r="I23" i="29"/>
  <c r="J23" i="29"/>
  <c r="K23" i="29"/>
  <c r="L23" i="29"/>
  <c r="M23" i="29"/>
  <c r="O5" i="29"/>
  <c r="P5" i="29"/>
  <c r="Q5" i="29"/>
  <c r="R5" i="29"/>
  <c r="S5" i="29"/>
  <c r="T5" i="29"/>
  <c r="U5" i="29"/>
  <c r="V5" i="29"/>
  <c r="W5" i="29"/>
  <c r="X5" i="29"/>
  <c r="Y5" i="29"/>
  <c r="Z5" i="29"/>
  <c r="O6" i="29"/>
  <c r="P6" i="29"/>
  <c r="Q6" i="29"/>
  <c r="R6" i="29"/>
  <c r="S6" i="29"/>
  <c r="T6" i="29"/>
  <c r="U6" i="29"/>
  <c r="V6" i="29"/>
  <c r="W6" i="29"/>
  <c r="X6" i="29"/>
  <c r="Y6" i="29"/>
  <c r="Z6" i="29"/>
  <c r="O7" i="29"/>
  <c r="P7" i="29"/>
  <c r="Q7" i="29"/>
  <c r="R7" i="29"/>
  <c r="S7" i="29"/>
  <c r="T7" i="29"/>
  <c r="U7" i="29"/>
  <c r="V7" i="29"/>
  <c r="W7" i="29"/>
  <c r="X7" i="29"/>
  <c r="Y7" i="29"/>
  <c r="Z7" i="29"/>
  <c r="O8" i="29"/>
  <c r="P8" i="29"/>
  <c r="Q8" i="29"/>
  <c r="R8" i="29"/>
  <c r="S8" i="29"/>
  <c r="T8" i="29"/>
  <c r="U8" i="29"/>
  <c r="V8" i="29"/>
  <c r="W8" i="29"/>
  <c r="X8" i="29"/>
  <c r="Y8" i="29"/>
  <c r="Z8" i="29"/>
  <c r="O9" i="29"/>
  <c r="P9" i="29"/>
  <c r="Q9" i="29"/>
  <c r="R9" i="29"/>
  <c r="S9" i="29"/>
  <c r="T9" i="29"/>
  <c r="U9" i="29"/>
  <c r="V9" i="29"/>
  <c r="W9" i="29"/>
  <c r="X9" i="29"/>
  <c r="Y9" i="29"/>
  <c r="Z9" i="29"/>
  <c r="O10" i="29"/>
  <c r="P10" i="29"/>
  <c r="Q10" i="29"/>
  <c r="R10" i="29"/>
  <c r="S10" i="29"/>
  <c r="T10" i="29"/>
  <c r="U10" i="29"/>
  <c r="V10" i="29"/>
  <c r="W10" i="29"/>
  <c r="X10" i="29"/>
  <c r="Y10" i="29"/>
  <c r="Z10" i="29"/>
  <c r="O11" i="29"/>
  <c r="P11" i="29"/>
  <c r="Q11" i="29"/>
  <c r="R11" i="29"/>
  <c r="S11" i="29"/>
  <c r="T11" i="29"/>
  <c r="U11" i="29"/>
  <c r="V11" i="29"/>
  <c r="W11" i="29"/>
  <c r="X11" i="29"/>
  <c r="Y11" i="29"/>
  <c r="Z11" i="29"/>
  <c r="O12" i="29"/>
  <c r="P12" i="29"/>
  <c r="Q12" i="29"/>
  <c r="R12" i="29"/>
  <c r="S12" i="29"/>
  <c r="T12" i="29"/>
  <c r="U12" i="29"/>
  <c r="V12" i="29"/>
  <c r="W12" i="29"/>
  <c r="X12" i="29"/>
  <c r="Y12" i="29"/>
  <c r="Z12" i="29"/>
  <c r="O13" i="29"/>
  <c r="P13" i="29"/>
  <c r="Q13" i="29"/>
  <c r="R13" i="29"/>
  <c r="S13" i="29"/>
  <c r="T13" i="29"/>
  <c r="U13" i="29"/>
  <c r="V13" i="29"/>
  <c r="W13" i="29"/>
  <c r="X13" i="29"/>
  <c r="Y13" i="29"/>
  <c r="Z13" i="29"/>
  <c r="O14" i="29"/>
  <c r="P14" i="29"/>
  <c r="Q14" i="29"/>
  <c r="R14" i="29"/>
  <c r="S14" i="29"/>
  <c r="T14" i="29"/>
  <c r="U14" i="29"/>
  <c r="V14" i="29"/>
  <c r="W14" i="29"/>
  <c r="X14" i="29"/>
  <c r="Y14" i="29"/>
  <c r="Z14" i="29"/>
  <c r="O15" i="29"/>
  <c r="P15" i="29"/>
  <c r="Q15" i="29"/>
  <c r="R15" i="29"/>
  <c r="S15" i="29"/>
  <c r="T15" i="29"/>
  <c r="U15" i="29"/>
  <c r="V15" i="29"/>
  <c r="W15" i="29"/>
  <c r="X15" i="29"/>
  <c r="Y15" i="29"/>
  <c r="Z15" i="29"/>
  <c r="O16" i="29"/>
  <c r="P16" i="29"/>
  <c r="Q16" i="29"/>
  <c r="R16" i="29"/>
  <c r="S16" i="29"/>
  <c r="T16" i="29"/>
  <c r="U16" i="29"/>
  <c r="V16" i="29"/>
  <c r="W16" i="29"/>
  <c r="X16" i="29"/>
  <c r="Y16" i="29"/>
  <c r="Z16" i="29"/>
  <c r="O17" i="29"/>
  <c r="P17" i="29"/>
  <c r="Q17" i="29"/>
  <c r="R17" i="29"/>
  <c r="S17" i="29"/>
  <c r="T17" i="29"/>
  <c r="U17" i="29"/>
  <c r="V17" i="29"/>
  <c r="W17" i="29"/>
  <c r="X17" i="29"/>
  <c r="Y17" i="29"/>
  <c r="Z17" i="29"/>
  <c r="O18" i="29"/>
  <c r="P18" i="29"/>
  <c r="Q18" i="29"/>
  <c r="R18" i="29"/>
  <c r="S18" i="29"/>
  <c r="T18" i="29"/>
  <c r="U18" i="29"/>
  <c r="V18" i="29"/>
  <c r="W18" i="29"/>
  <c r="X18" i="29"/>
  <c r="Y18" i="29"/>
  <c r="Z18" i="29"/>
  <c r="O19" i="29"/>
  <c r="P19" i="29"/>
  <c r="Q19" i="29"/>
  <c r="R19" i="29"/>
  <c r="S19" i="29"/>
  <c r="T19" i="29"/>
  <c r="U19" i="29"/>
  <c r="V19" i="29"/>
  <c r="W19" i="29"/>
  <c r="X19" i="29"/>
  <c r="Y19" i="29"/>
  <c r="Z19" i="29"/>
  <c r="O20" i="29"/>
  <c r="P20" i="29"/>
  <c r="Q20" i="29"/>
  <c r="R20" i="29"/>
  <c r="S20" i="29"/>
  <c r="T20" i="29"/>
  <c r="U20" i="29"/>
  <c r="V20" i="29"/>
  <c r="W20" i="29"/>
  <c r="X20" i="29"/>
  <c r="Y20" i="29"/>
  <c r="Z20" i="29"/>
  <c r="O21" i="29"/>
  <c r="P21" i="29"/>
  <c r="Q21" i="29"/>
  <c r="R21" i="29"/>
  <c r="S21" i="29"/>
  <c r="T21" i="29"/>
  <c r="U21" i="29"/>
  <c r="V21" i="29"/>
  <c r="W21" i="29"/>
  <c r="X21" i="29"/>
  <c r="Y21" i="29"/>
  <c r="Z21" i="29"/>
  <c r="O22" i="29"/>
  <c r="P22" i="29"/>
  <c r="Q22" i="29"/>
  <c r="R22" i="29"/>
  <c r="S22" i="29"/>
  <c r="T22" i="29"/>
  <c r="U22" i="29"/>
  <c r="V22" i="29"/>
  <c r="W22" i="29"/>
  <c r="X22" i="29"/>
  <c r="Y22" i="29"/>
  <c r="Z22" i="29"/>
  <c r="L5" i="29"/>
  <c r="M5" i="29"/>
  <c r="C5" i="29"/>
  <c r="D5" i="29"/>
  <c r="E5" i="29"/>
  <c r="F5" i="29"/>
  <c r="G5" i="29"/>
  <c r="H5" i="29"/>
  <c r="I5" i="29"/>
  <c r="J5" i="29"/>
  <c r="K5" i="29"/>
  <c r="B5" i="29"/>
  <c r="P6" i="28"/>
  <c r="O11" i="28" s="1"/>
  <c r="O27" i="29" s="1"/>
  <c r="C71" i="28"/>
  <c r="P28" i="29" s="1"/>
  <c r="D71" i="28"/>
  <c r="Q28" i="29" s="1"/>
  <c r="E71" i="28"/>
  <c r="R28" i="29" s="1"/>
  <c r="F71" i="28"/>
  <c r="S28" i="29" s="1"/>
  <c r="G71" i="28"/>
  <c r="T28" i="29" s="1"/>
  <c r="H71" i="28"/>
  <c r="U28" i="29" s="1"/>
  <c r="I71" i="28"/>
  <c r="V28" i="29" s="1"/>
  <c r="J71" i="28"/>
  <c r="W28" i="29" s="1"/>
  <c r="K71" i="28"/>
  <c r="X28" i="29" s="1"/>
  <c r="L71" i="28"/>
  <c r="Y28" i="29" s="1"/>
  <c r="M71" i="28"/>
  <c r="Z28" i="29" s="1"/>
  <c r="C72" i="28"/>
  <c r="P29" i="29" s="1"/>
  <c r="D72" i="28"/>
  <c r="Q29" i="29" s="1"/>
  <c r="E72" i="28"/>
  <c r="R29" i="29" s="1"/>
  <c r="F72" i="28"/>
  <c r="S29" i="29" s="1"/>
  <c r="G72" i="28"/>
  <c r="T29" i="29" s="1"/>
  <c r="H72" i="28"/>
  <c r="U29" i="29" s="1"/>
  <c r="I72" i="28"/>
  <c r="V29" i="29" s="1"/>
  <c r="J72" i="28"/>
  <c r="W29" i="29" s="1"/>
  <c r="K72" i="28"/>
  <c r="X29" i="29" s="1"/>
  <c r="L72" i="28"/>
  <c r="Y29" i="29" s="1"/>
  <c r="M72" i="28"/>
  <c r="Z29" i="29" s="1"/>
  <c r="C73" i="28"/>
  <c r="P30" i="29" s="1"/>
  <c r="D73" i="28"/>
  <c r="Q30" i="29" s="1"/>
  <c r="E73" i="28"/>
  <c r="R30" i="29" s="1"/>
  <c r="F73" i="28"/>
  <c r="S30" i="29" s="1"/>
  <c r="G73" i="28"/>
  <c r="T30" i="29" s="1"/>
  <c r="H73" i="28"/>
  <c r="U30" i="29" s="1"/>
  <c r="I73" i="28"/>
  <c r="V30" i="29" s="1"/>
  <c r="J73" i="28"/>
  <c r="W30" i="29" s="1"/>
  <c r="K73" i="28"/>
  <c r="X30" i="29" s="1"/>
  <c r="L73" i="28"/>
  <c r="Y30" i="29" s="1"/>
  <c r="M73" i="28"/>
  <c r="Z30" i="29" s="1"/>
  <c r="C74" i="28"/>
  <c r="P31" i="29" s="1"/>
  <c r="D74" i="28"/>
  <c r="Q31" i="29" s="1"/>
  <c r="E74" i="28"/>
  <c r="R31" i="29" s="1"/>
  <c r="F74" i="28"/>
  <c r="S31" i="29" s="1"/>
  <c r="G74" i="28"/>
  <c r="T31" i="29" s="1"/>
  <c r="H74" i="28"/>
  <c r="U31" i="29" s="1"/>
  <c r="I74" i="28"/>
  <c r="V31" i="29" s="1"/>
  <c r="J74" i="28"/>
  <c r="W31" i="29" s="1"/>
  <c r="K74" i="28"/>
  <c r="X31" i="29" s="1"/>
  <c r="L74" i="28"/>
  <c r="Y31" i="29" s="1"/>
  <c r="M74" i="28"/>
  <c r="Z31" i="29" s="1"/>
  <c r="C75" i="28"/>
  <c r="P32" i="29" s="1"/>
  <c r="D75" i="28"/>
  <c r="Q32" i="29" s="1"/>
  <c r="E75" i="28"/>
  <c r="R32" i="29" s="1"/>
  <c r="F75" i="28"/>
  <c r="S32" i="29" s="1"/>
  <c r="G75" i="28"/>
  <c r="T32" i="29" s="1"/>
  <c r="H75" i="28"/>
  <c r="U32" i="29" s="1"/>
  <c r="I75" i="28"/>
  <c r="V32" i="29" s="1"/>
  <c r="J75" i="28"/>
  <c r="W32" i="29" s="1"/>
  <c r="K75" i="28"/>
  <c r="X32" i="29" s="1"/>
  <c r="L75" i="28"/>
  <c r="Y32" i="29" s="1"/>
  <c r="M75" i="28"/>
  <c r="Z32" i="29" s="1"/>
  <c r="C76" i="28"/>
  <c r="P33" i="29" s="1"/>
  <c r="D76" i="28"/>
  <c r="Q33" i="29" s="1"/>
  <c r="E76" i="28"/>
  <c r="R33" i="29" s="1"/>
  <c r="F76" i="28"/>
  <c r="S33" i="29" s="1"/>
  <c r="G76" i="28"/>
  <c r="T33" i="29" s="1"/>
  <c r="H76" i="28"/>
  <c r="U33" i="29" s="1"/>
  <c r="I76" i="28"/>
  <c r="V33" i="29" s="1"/>
  <c r="J76" i="28"/>
  <c r="W33" i="29" s="1"/>
  <c r="K76" i="28"/>
  <c r="X33" i="29" s="1"/>
  <c r="L76" i="28"/>
  <c r="Y33" i="29" s="1"/>
  <c r="M76" i="28"/>
  <c r="Z33" i="29" s="1"/>
  <c r="C77" i="28"/>
  <c r="P34" i="29" s="1"/>
  <c r="D77" i="28"/>
  <c r="Q34" i="29" s="1"/>
  <c r="E77" i="28"/>
  <c r="R34" i="29" s="1"/>
  <c r="F77" i="28"/>
  <c r="S34" i="29" s="1"/>
  <c r="G77" i="28"/>
  <c r="T34" i="29" s="1"/>
  <c r="H77" i="28"/>
  <c r="U34" i="29" s="1"/>
  <c r="I77" i="28"/>
  <c r="V34" i="29" s="1"/>
  <c r="J77" i="28"/>
  <c r="W34" i="29" s="1"/>
  <c r="K77" i="28"/>
  <c r="X34" i="29" s="1"/>
  <c r="L77" i="28"/>
  <c r="Y34" i="29" s="1"/>
  <c r="M77" i="28"/>
  <c r="Z34" i="29" s="1"/>
  <c r="C78" i="28"/>
  <c r="P35" i="29" s="1"/>
  <c r="D78" i="28"/>
  <c r="Q35" i="29" s="1"/>
  <c r="E78" i="28"/>
  <c r="R35" i="29" s="1"/>
  <c r="F78" i="28"/>
  <c r="S35" i="29" s="1"/>
  <c r="G78" i="28"/>
  <c r="T35" i="29" s="1"/>
  <c r="H78" i="28"/>
  <c r="U35" i="29" s="1"/>
  <c r="I78" i="28"/>
  <c r="V35" i="29" s="1"/>
  <c r="J78" i="28"/>
  <c r="W35" i="29" s="1"/>
  <c r="K78" i="28"/>
  <c r="X35" i="29" s="1"/>
  <c r="L78" i="28"/>
  <c r="Y35" i="29" s="1"/>
  <c r="M78" i="28"/>
  <c r="Z35" i="29" s="1"/>
  <c r="C79" i="28"/>
  <c r="P36" i="29" s="1"/>
  <c r="D79" i="28"/>
  <c r="Q36" i="29" s="1"/>
  <c r="E79" i="28"/>
  <c r="R36" i="29" s="1"/>
  <c r="F79" i="28"/>
  <c r="S36" i="29" s="1"/>
  <c r="G79" i="28"/>
  <c r="T36" i="29" s="1"/>
  <c r="H79" i="28"/>
  <c r="U36" i="29" s="1"/>
  <c r="I79" i="28"/>
  <c r="V36" i="29" s="1"/>
  <c r="J79" i="28"/>
  <c r="W36" i="29" s="1"/>
  <c r="K79" i="28"/>
  <c r="X36" i="29" s="1"/>
  <c r="L79" i="28"/>
  <c r="Y36" i="29" s="1"/>
  <c r="M79" i="28"/>
  <c r="Z36" i="29" s="1"/>
  <c r="C80" i="28"/>
  <c r="P37" i="29" s="1"/>
  <c r="D80" i="28"/>
  <c r="Q37" i="29" s="1"/>
  <c r="E80" i="28"/>
  <c r="R37" i="29" s="1"/>
  <c r="F80" i="28"/>
  <c r="S37" i="29" s="1"/>
  <c r="G80" i="28"/>
  <c r="T37" i="29" s="1"/>
  <c r="H80" i="28"/>
  <c r="U37" i="29" s="1"/>
  <c r="I80" i="28"/>
  <c r="V37" i="29" s="1"/>
  <c r="J80" i="28"/>
  <c r="W37" i="29" s="1"/>
  <c r="K80" i="28"/>
  <c r="X37" i="29" s="1"/>
  <c r="L80" i="28"/>
  <c r="Y37" i="29" s="1"/>
  <c r="M80" i="28"/>
  <c r="Z37" i="29" s="1"/>
  <c r="C81" i="28"/>
  <c r="P38" i="29" s="1"/>
  <c r="D81" i="28"/>
  <c r="Q38" i="29" s="1"/>
  <c r="E81" i="28"/>
  <c r="R38" i="29" s="1"/>
  <c r="F81" i="28"/>
  <c r="S38" i="29" s="1"/>
  <c r="G81" i="28"/>
  <c r="T38" i="29" s="1"/>
  <c r="H81" i="28"/>
  <c r="U38" i="29" s="1"/>
  <c r="I81" i="28"/>
  <c r="V38" i="29" s="1"/>
  <c r="J81" i="28"/>
  <c r="W38" i="29" s="1"/>
  <c r="K81" i="28"/>
  <c r="X38" i="29" s="1"/>
  <c r="L81" i="28"/>
  <c r="Y38" i="29" s="1"/>
  <c r="M81" i="28"/>
  <c r="Z38" i="29" s="1"/>
  <c r="C82" i="28"/>
  <c r="P39" i="29" s="1"/>
  <c r="D82" i="28"/>
  <c r="Q39" i="29" s="1"/>
  <c r="E82" i="28"/>
  <c r="R39" i="29" s="1"/>
  <c r="F82" i="28"/>
  <c r="S39" i="29" s="1"/>
  <c r="G82" i="28"/>
  <c r="T39" i="29" s="1"/>
  <c r="H82" i="28"/>
  <c r="U39" i="29" s="1"/>
  <c r="I82" i="28"/>
  <c r="V39" i="29" s="1"/>
  <c r="J82" i="28"/>
  <c r="W39" i="29" s="1"/>
  <c r="K82" i="28"/>
  <c r="X39" i="29" s="1"/>
  <c r="L82" i="28"/>
  <c r="Y39" i="29" s="1"/>
  <c r="M82" i="28"/>
  <c r="Z39" i="29" s="1"/>
  <c r="C83" i="28"/>
  <c r="P40" i="29" s="1"/>
  <c r="D83" i="28"/>
  <c r="Q40" i="29" s="1"/>
  <c r="E83" i="28"/>
  <c r="R40" i="29" s="1"/>
  <c r="F83" i="28"/>
  <c r="S40" i="29" s="1"/>
  <c r="G83" i="28"/>
  <c r="T40" i="29" s="1"/>
  <c r="H83" i="28"/>
  <c r="U40" i="29" s="1"/>
  <c r="I83" i="28"/>
  <c r="V40" i="29" s="1"/>
  <c r="J83" i="28"/>
  <c r="W40" i="29" s="1"/>
  <c r="K83" i="28"/>
  <c r="X40" i="29" s="1"/>
  <c r="L83" i="28"/>
  <c r="Y40" i="29" s="1"/>
  <c r="M83" i="28"/>
  <c r="Z40" i="29" s="1"/>
  <c r="C84" i="28"/>
  <c r="P41" i="29" s="1"/>
  <c r="D84" i="28"/>
  <c r="Q41" i="29" s="1"/>
  <c r="E84" i="28"/>
  <c r="R41" i="29" s="1"/>
  <c r="F84" i="28"/>
  <c r="S41" i="29" s="1"/>
  <c r="G84" i="28"/>
  <c r="T41" i="29" s="1"/>
  <c r="H84" i="28"/>
  <c r="U41" i="29" s="1"/>
  <c r="I84" i="28"/>
  <c r="V41" i="29" s="1"/>
  <c r="J84" i="28"/>
  <c r="W41" i="29" s="1"/>
  <c r="K84" i="28"/>
  <c r="X41" i="29" s="1"/>
  <c r="L84" i="28"/>
  <c r="Y41" i="29" s="1"/>
  <c r="M84" i="28"/>
  <c r="Z41" i="29" s="1"/>
  <c r="C85" i="28"/>
  <c r="P42" i="29" s="1"/>
  <c r="D85" i="28"/>
  <c r="Q42" i="29" s="1"/>
  <c r="E85" i="28"/>
  <c r="R42" i="29" s="1"/>
  <c r="F85" i="28"/>
  <c r="S42" i="29" s="1"/>
  <c r="G85" i="28"/>
  <c r="T42" i="29" s="1"/>
  <c r="H85" i="28"/>
  <c r="U42" i="29" s="1"/>
  <c r="I85" i="28"/>
  <c r="V42" i="29" s="1"/>
  <c r="J85" i="28"/>
  <c r="W42" i="29" s="1"/>
  <c r="K85" i="28"/>
  <c r="X42" i="29" s="1"/>
  <c r="L85" i="28"/>
  <c r="Y42" i="29" s="1"/>
  <c r="M85" i="28"/>
  <c r="Z42" i="29" s="1"/>
  <c r="C86" i="28"/>
  <c r="P43" i="29" s="1"/>
  <c r="D86" i="28"/>
  <c r="Q43" i="29" s="1"/>
  <c r="E86" i="28"/>
  <c r="R43" i="29" s="1"/>
  <c r="F86" i="28"/>
  <c r="S43" i="29" s="1"/>
  <c r="G86" i="28"/>
  <c r="T43" i="29" s="1"/>
  <c r="H86" i="28"/>
  <c r="U43" i="29" s="1"/>
  <c r="I86" i="28"/>
  <c r="V43" i="29" s="1"/>
  <c r="J86" i="28"/>
  <c r="W43" i="29" s="1"/>
  <c r="K86" i="28"/>
  <c r="X43" i="29" s="1"/>
  <c r="L86" i="28"/>
  <c r="Y43" i="29" s="1"/>
  <c r="M86" i="28"/>
  <c r="Z43" i="29" s="1"/>
  <c r="C87" i="28"/>
  <c r="P44" i="29" s="1"/>
  <c r="D87" i="28"/>
  <c r="Q44" i="29" s="1"/>
  <c r="E87" i="28"/>
  <c r="R44" i="29" s="1"/>
  <c r="F87" i="28"/>
  <c r="S44" i="29" s="1"/>
  <c r="G87" i="28"/>
  <c r="T44" i="29" s="1"/>
  <c r="H87" i="28"/>
  <c r="U44" i="29" s="1"/>
  <c r="I87" i="28"/>
  <c r="V44" i="29" s="1"/>
  <c r="J87" i="28"/>
  <c r="W44" i="29" s="1"/>
  <c r="K87" i="28"/>
  <c r="X44" i="29" s="1"/>
  <c r="L87" i="28"/>
  <c r="Y44" i="29" s="1"/>
  <c r="M87" i="28"/>
  <c r="Z44" i="29" s="1"/>
  <c r="C88" i="28"/>
  <c r="P45" i="29" s="1"/>
  <c r="D88" i="28"/>
  <c r="Q45" i="29" s="1"/>
  <c r="E88" i="28"/>
  <c r="R45" i="29" s="1"/>
  <c r="F88" i="28"/>
  <c r="S45" i="29" s="1"/>
  <c r="G88" i="28"/>
  <c r="T45" i="29" s="1"/>
  <c r="H88" i="28"/>
  <c r="U45" i="29" s="1"/>
  <c r="I88" i="28"/>
  <c r="V45" i="29" s="1"/>
  <c r="J88" i="28"/>
  <c r="W45" i="29" s="1"/>
  <c r="K88" i="28"/>
  <c r="X45" i="29" s="1"/>
  <c r="L88" i="28"/>
  <c r="Y45" i="29" s="1"/>
  <c r="M88" i="28"/>
  <c r="Z45" i="29" s="1"/>
  <c r="B88" i="28"/>
  <c r="O45" i="29" s="1"/>
  <c r="B76" i="28"/>
  <c r="O33" i="29" s="1"/>
  <c r="B77" i="28"/>
  <c r="O34" i="29" s="1"/>
  <c r="B78" i="28"/>
  <c r="O35" i="29" s="1"/>
  <c r="B79" i="28"/>
  <c r="O36" i="29" s="1"/>
  <c r="B80" i="28"/>
  <c r="O37" i="29" s="1"/>
  <c r="B81" i="28"/>
  <c r="O38" i="29" s="1"/>
  <c r="B82" i="28"/>
  <c r="O39" i="29" s="1"/>
  <c r="B83" i="28"/>
  <c r="O40" i="29" s="1"/>
  <c r="B84" i="28"/>
  <c r="O41" i="29" s="1"/>
  <c r="B85" i="28"/>
  <c r="O42" i="29" s="1"/>
  <c r="B86" i="28"/>
  <c r="O43" i="29" s="1"/>
  <c r="B87" i="28"/>
  <c r="O44" i="29" s="1"/>
  <c r="B72" i="28"/>
  <c r="O29" i="29" s="1"/>
  <c r="B73" i="28"/>
  <c r="O30" i="29" s="1"/>
  <c r="B74" i="28"/>
  <c r="O31" i="29" s="1"/>
  <c r="B75" i="28"/>
  <c r="O32" i="29" s="1"/>
  <c r="B71" i="28"/>
  <c r="O28" i="29" s="1"/>
  <c r="C5" i="20"/>
  <c r="D5" i="20"/>
  <c r="E5" i="20"/>
  <c r="F5" i="20"/>
  <c r="G5" i="20"/>
  <c r="C6" i="20"/>
  <c r="D6" i="20"/>
  <c r="E6" i="20"/>
  <c r="F6" i="20"/>
  <c r="G6" i="20"/>
  <c r="C7" i="20"/>
  <c r="D7" i="20"/>
  <c r="E7" i="20"/>
  <c r="F7" i="20"/>
  <c r="G7" i="20"/>
  <c r="C8" i="20"/>
  <c r="D8" i="20"/>
  <c r="E8" i="20"/>
  <c r="F8" i="20"/>
  <c r="G8" i="20"/>
  <c r="C9" i="20"/>
  <c r="D9" i="20"/>
  <c r="E9" i="20"/>
  <c r="F9" i="20"/>
  <c r="G9" i="20"/>
  <c r="C10" i="20"/>
  <c r="D10" i="20"/>
  <c r="E10" i="20"/>
  <c r="F10" i="20"/>
  <c r="G10" i="20"/>
  <c r="C11" i="20"/>
  <c r="D11" i="20"/>
  <c r="E11" i="20"/>
  <c r="F11" i="20"/>
  <c r="G11" i="20"/>
  <c r="C12" i="20"/>
  <c r="D12" i="20"/>
  <c r="E12" i="20"/>
  <c r="F12" i="20"/>
  <c r="G12" i="20"/>
  <c r="C13" i="20"/>
  <c r="D13" i="20"/>
  <c r="E13" i="20"/>
  <c r="F13" i="20"/>
  <c r="G13" i="20"/>
  <c r="C14" i="20"/>
  <c r="D14" i="20"/>
  <c r="E14" i="20"/>
  <c r="F14" i="20"/>
  <c r="G14" i="20"/>
  <c r="C15" i="20"/>
  <c r="D15" i="20"/>
  <c r="E15" i="20"/>
  <c r="F15" i="20"/>
  <c r="G15" i="20"/>
  <c r="C16" i="20"/>
  <c r="D16" i="20"/>
  <c r="E16" i="20"/>
  <c r="F16" i="20"/>
  <c r="G16" i="20"/>
  <c r="C17" i="20"/>
  <c r="D17" i="20"/>
  <c r="E17" i="20"/>
  <c r="F17" i="20"/>
  <c r="G17" i="20"/>
  <c r="C18" i="20"/>
  <c r="D18" i="20"/>
  <c r="E18" i="20"/>
  <c r="F18" i="20"/>
  <c r="G18" i="20"/>
  <c r="C19" i="20"/>
  <c r="D19" i="20"/>
  <c r="E19" i="20"/>
  <c r="F19" i="20"/>
  <c r="G19" i="20"/>
  <c r="C20" i="20"/>
  <c r="D20" i="20"/>
  <c r="E20" i="20"/>
  <c r="F20" i="20"/>
  <c r="G20" i="20"/>
  <c r="C21" i="20"/>
  <c r="D21" i="20"/>
  <c r="E21" i="20"/>
  <c r="F21" i="20"/>
  <c r="G21" i="20"/>
  <c r="C22" i="20"/>
  <c r="D22" i="20"/>
  <c r="E22" i="20"/>
  <c r="F22" i="20"/>
  <c r="G22" i="20"/>
  <c r="B5" i="20"/>
  <c r="B6" i="20"/>
  <c r="B7" i="20"/>
  <c r="B8" i="20"/>
  <c r="B9" i="20"/>
  <c r="B10" i="20"/>
  <c r="B11" i="20"/>
  <c r="B12" i="20"/>
  <c r="B13" i="20"/>
  <c r="B14" i="20"/>
  <c r="B15" i="20"/>
  <c r="B16" i="20"/>
  <c r="B17" i="20"/>
  <c r="B18" i="20"/>
  <c r="B19" i="20"/>
  <c r="B20" i="20"/>
  <c r="B21" i="20"/>
  <c r="B22" i="20"/>
  <c r="H5" i="20"/>
  <c r="I5" i="20"/>
  <c r="J5" i="20"/>
  <c r="K5" i="20"/>
  <c r="L5" i="20"/>
  <c r="H6" i="20"/>
  <c r="I6" i="20"/>
  <c r="J6" i="20"/>
  <c r="K6" i="20"/>
  <c r="L6" i="20"/>
  <c r="H7" i="20"/>
  <c r="I7" i="20"/>
  <c r="J7" i="20"/>
  <c r="K7" i="20"/>
  <c r="L7" i="20"/>
  <c r="H8" i="20"/>
  <c r="I8" i="20"/>
  <c r="J8" i="20"/>
  <c r="K8" i="20"/>
  <c r="L8" i="20"/>
  <c r="H9" i="20"/>
  <c r="I9" i="20"/>
  <c r="J9" i="20"/>
  <c r="K9" i="20"/>
  <c r="L9" i="20"/>
  <c r="H10" i="20"/>
  <c r="I10" i="20"/>
  <c r="J10" i="20"/>
  <c r="K10" i="20"/>
  <c r="L10" i="20"/>
  <c r="H11" i="20"/>
  <c r="I11" i="20"/>
  <c r="J11" i="20"/>
  <c r="K11" i="20"/>
  <c r="L11" i="20"/>
  <c r="H12" i="20"/>
  <c r="I12" i="20"/>
  <c r="J12" i="20"/>
  <c r="K12" i="20"/>
  <c r="L12" i="20"/>
  <c r="H13" i="20"/>
  <c r="I13" i="20"/>
  <c r="J13" i="20"/>
  <c r="K13" i="20"/>
  <c r="L13" i="20"/>
  <c r="H14" i="20"/>
  <c r="I14" i="20"/>
  <c r="J14" i="20"/>
  <c r="K14" i="20"/>
  <c r="L14" i="20"/>
  <c r="H15" i="20"/>
  <c r="I15" i="20"/>
  <c r="J15" i="20"/>
  <c r="K15" i="20"/>
  <c r="L15" i="20"/>
  <c r="H16" i="20"/>
  <c r="I16" i="20"/>
  <c r="J16" i="20"/>
  <c r="K16" i="20"/>
  <c r="L16" i="20"/>
  <c r="H17" i="20"/>
  <c r="I17" i="20"/>
  <c r="J17" i="20"/>
  <c r="K17" i="20"/>
  <c r="L17" i="20"/>
  <c r="H18" i="20"/>
  <c r="I18" i="20"/>
  <c r="J18" i="20"/>
  <c r="K18" i="20"/>
  <c r="L18" i="20"/>
  <c r="H19" i="20"/>
  <c r="I19" i="20"/>
  <c r="J19" i="20"/>
  <c r="K19" i="20"/>
  <c r="L19" i="20"/>
  <c r="H20" i="20"/>
  <c r="I20" i="20"/>
  <c r="J20" i="20"/>
  <c r="K20" i="20"/>
  <c r="L20" i="20"/>
  <c r="H21" i="20"/>
  <c r="I21" i="20"/>
  <c r="J21" i="20"/>
  <c r="K21" i="20"/>
  <c r="L21" i="20"/>
  <c r="H22" i="20"/>
  <c r="I22" i="20"/>
  <c r="J22" i="20"/>
  <c r="K22" i="20"/>
  <c r="L22" i="20"/>
  <c r="C23" i="20"/>
  <c r="D23" i="20"/>
  <c r="E23" i="20"/>
  <c r="F23" i="20"/>
  <c r="G23" i="20"/>
  <c r="B23" i="20"/>
  <c r="F6" i="22"/>
  <c r="F7" i="22"/>
  <c r="F8" i="22"/>
  <c r="F9" i="22"/>
  <c r="F10" i="22"/>
  <c r="E7" i="22"/>
  <c r="E8" i="22"/>
  <c r="E9" i="22"/>
  <c r="E10" i="22"/>
  <c r="E6" i="22"/>
  <c r="Z59" i="6"/>
  <c r="Z60" i="6"/>
  <c r="Z61" i="6"/>
  <c r="AA61" i="6"/>
  <c r="H9" i="22" s="1"/>
  <c r="W18" i="6"/>
  <c r="W17" i="6"/>
  <c r="AA59" i="6"/>
  <c r="H7" i="22" s="1"/>
  <c r="AA44" i="6"/>
  <c r="AA45" i="6"/>
  <c r="AA46" i="6"/>
  <c r="AA43" i="6"/>
  <c r="AA32" i="6"/>
  <c r="AA33" i="6"/>
  <c r="AA34" i="6"/>
  <c r="AA31" i="6"/>
  <c r="Z32" i="6"/>
  <c r="Z44" i="6" s="1"/>
  <c r="Z33" i="6"/>
  <c r="Z45" i="6" s="1"/>
  <c r="Z34" i="6"/>
  <c r="Z46" i="6" s="1"/>
  <c r="Z31" i="6"/>
  <c r="Z43" i="6" s="1"/>
  <c r="AA60" i="6"/>
  <c r="H8" i="22" s="1"/>
  <c r="AA58" i="6"/>
  <c r="H6" i="22" s="1"/>
  <c r="Q18" i="6"/>
  <c r="Q17" i="6"/>
  <c r="F5" i="21" s="1"/>
  <c r="G6" i="22"/>
  <c r="G7" i="22"/>
  <c r="G8" i="22"/>
  <c r="G9" i="22"/>
  <c r="G10" i="22"/>
  <c r="B6" i="22"/>
  <c r="C6" i="22"/>
  <c r="D6" i="22"/>
  <c r="B7" i="22"/>
  <c r="C7" i="22"/>
  <c r="D7" i="22"/>
  <c r="B8" i="22"/>
  <c r="C8" i="22"/>
  <c r="D8" i="22"/>
  <c r="B9" i="22"/>
  <c r="C9" i="22"/>
  <c r="D9" i="22"/>
  <c r="C10" i="22"/>
  <c r="D10" i="22"/>
  <c r="B11" i="22"/>
  <c r="C11" i="22"/>
  <c r="D11" i="22"/>
  <c r="B12" i="22"/>
  <c r="C12" i="22"/>
  <c r="D12" i="22"/>
  <c r="D5" i="22"/>
  <c r="F5" i="22" s="1"/>
  <c r="C5" i="22"/>
  <c r="E5" i="22" s="1"/>
  <c r="Z58" i="6"/>
  <c r="K100" i="6"/>
  <c r="G28" i="21" s="1"/>
  <c r="B5" i="21"/>
  <c r="K79" i="6"/>
  <c r="G7" i="21" s="1"/>
  <c r="K80" i="6"/>
  <c r="G8" i="21" s="1"/>
  <c r="K81" i="6"/>
  <c r="G9" i="21" s="1"/>
  <c r="K82" i="6"/>
  <c r="G10" i="21" s="1"/>
  <c r="K83" i="6"/>
  <c r="G11" i="21" s="1"/>
  <c r="K84" i="6"/>
  <c r="G12" i="21" s="1"/>
  <c r="K85" i="6"/>
  <c r="G13" i="21" s="1"/>
  <c r="K86" i="6"/>
  <c r="G14" i="21" s="1"/>
  <c r="K87" i="6"/>
  <c r="G15" i="21" s="1"/>
  <c r="K88" i="6"/>
  <c r="G16" i="21" s="1"/>
  <c r="K89" i="6"/>
  <c r="G17" i="21" s="1"/>
  <c r="K90" i="6"/>
  <c r="G18" i="21" s="1"/>
  <c r="K91" i="6"/>
  <c r="G19" i="21" s="1"/>
  <c r="K92" i="6"/>
  <c r="G20" i="21" s="1"/>
  <c r="K93" i="6"/>
  <c r="G21" i="21" s="1"/>
  <c r="K94" i="6"/>
  <c r="G22" i="21" s="1"/>
  <c r="K95" i="6"/>
  <c r="G23" i="21" s="1"/>
  <c r="K96" i="6"/>
  <c r="G24" i="21" s="1"/>
  <c r="K97" i="6"/>
  <c r="G25" i="21" s="1"/>
  <c r="K98" i="6"/>
  <c r="G26" i="21" s="1"/>
  <c r="K99" i="6"/>
  <c r="G27" i="21" s="1"/>
  <c r="K78" i="6"/>
  <c r="G6" i="21" s="1"/>
  <c r="F6" i="21"/>
  <c r="F7" i="21"/>
  <c r="F8" i="21"/>
  <c r="F9" i="21"/>
  <c r="F10" i="21"/>
  <c r="F11" i="21"/>
  <c r="F12" i="21"/>
  <c r="F13" i="21"/>
  <c r="F14" i="21"/>
  <c r="F15" i="21"/>
  <c r="F16" i="21"/>
  <c r="F17" i="21"/>
  <c r="F18" i="21"/>
  <c r="F19" i="21"/>
  <c r="F20" i="21"/>
  <c r="F21" i="21"/>
  <c r="F22" i="21"/>
  <c r="F23" i="21"/>
  <c r="F24" i="21"/>
  <c r="F25" i="21"/>
  <c r="F26" i="21"/>
  <c r="F27" i="21"/>
  <c r="F28" i="21"/>
  <c r="B6" i="21"/>
  <c r="C6" i="21"/>
  <c r="D6" i="21"/>
  <c r="E6" i="21"/>
  <c r="B7" i="21"/>
  <c r="C7" i="21"/>
  <c r="D7" i="21"/>
  <c r="E7" i="21"/>
  <c r="B8" i="21"/>
  <c r="C8" i="21"/>
  <c r="D8" i="21"/>
  <c r="E8" i="21"/>
  <c r="B9" i="21"/>
  <c r="C9" i="21"/>
  <c r="D9" i="21"/>
  <c r="E9" i="21"/>
  <c r="B10" i="21"/>
  <c r="C10" i="21"/>
  <c r="D10" i="21"/>
  <c r="E10" i="21"/>
  <c r="B11" i="21"/>
  <c r="C11" i="21"/>
  <c r="D11" i="21"/>
  <c r="E11" i="21"/>
  <c r="B12" i="21"/>
  <c r="C12" i="21"/>
  <c r="D12" i="21"/>
  <c r="E12" i="21"/>
  <c r="B13" i="21"/>
  <c r="C13" i="21"/>
  <c r="D13" i="21"/>
  <c r="E13" i="21"/>
  <c r="B14" i="21"/>
  <c r="C14" i="21"/>
  <c r="D14" i="21"/>
  <c r="E14" i="21"/>
  <c r="B15" i="21"/>
  <c r="C15" i="21"/>
  <c r="D15" i="21"/>
  <c r="E15" i="21"/>
  <c r="B16" i="21"/>
  <c r="C16" i="21"/>
  <c r="D16" i="21"/>
  <c r="E16" i="21"/>
  <c r="B17" i="21"/>
  <c r="C17" i="21"/>
  <c r="D17" i="21"/>
  <c r="E17" i="21"/>
  <c r="B18" i="21"/>
  <c r="C18" i="21"/>
  <c r="D18" i="21"/>
  <c r="E18" i="21"/>
  <c r="B19" i="21"/>
  <c r="C19" i="21"/>
  <c r="D19" i="21"/>
  <c r="E19" i="21"/>
  <c r="B20" i="21"/>
  <c r="C20" i="21"/>
  <c r="D20" i="21"/>
  <c r="E20" i="21"/>
  <c r="B21" i="21"/>
  <c r="C21" i="21"/>
  <c r="D21" i="21"/>
  <c r="E21" i="21"/>
  <c r="B22" i="21"/>
  <c r="C22" i="21"/>
  <c r="D22" i="21"/>
  <c r="E22" i="21"/>
  <c r="B23" i="21"/>
  <c r="C23" i="21"/>
  <c r="D23" i="21"/>
  <c r="E23" i="21"/>
  <c r="B24" i="21"/>
  <c r="C24" i="21"/>
  <c r="D24" i="21"/>
  <c r="E24" i="21"/>
  <c r="B25" i="21"/>
  <c r="C25" i="21"/>
  <c r="D25" i="21"/>
  <c r="E25" i="21"/>
  <c r="B26" i="21"/>
  <c r="C26" i="21"/>
  <c r="D26" i="21"/>
  <c r="E26" i="21"/>
  <c r="B27" i="21"/>
  <c r="C27" i="21"/>
  <c r="D27" i="21"/>
  <c r="E27" i="21"/>
  <c r="C28" i="21"/>
  <c r="D28" i="21"/>
  <c r="E28" i="21"/>
  <c r="B29" i="21"/>
  <c r="C29" i="21"/>
  <c r="D29" i="21"/>
  <c r="E29" i="21"/>
  <c r="E30" i="21"/>
  <c r="E31" i="21"/>
  <c r="E32" i="21"/>
  <c r="E33" i="21"/>
  <c r="E34" i="21"/>
  <c r="E35" i="21"/>
  <c r="E36" i="21"/>
  <c r="E37" i="21"/>
  <c r="E38" i="21"/>
  <c r="C5" i="21"/>
  <c r="D5" i="21"/>
  <c r="E5" i="21"/>
  <c r="J96" i="6"/>
  <c r="J97" i="6"/>
  <c r="J98" i="6"/>
  <c r="J99" i="6"/>
  <c r="I78" i="6"/>
  <c r="J78" i="6"/>
  <c r="J79" i="6"/>
  <c r="J80" i="6"/>
  <c r="J81" i="6"/>
  <c r="J82" i="6"/>
  <c r="J83" i="6"/>
  <c r="J84" i="6"/>
  <c r="J85" i="6"/>
  <c r="J86" i="6"/>
  <c r="J87" i="6"/>
  <c r="J88" i="6"/>
  <c r="J89" i="6"/>
  <c r="J90" i="6"/>
  <c r="J91" i="6"/>
  <c r="J92" i="6"/>
  <c r="J93" i="6"/>
  <c r="J94" i="6"/>
  <c r="J95" i="6"/>
  <c r="N8" i="8"/>
  <c r="N3" i="8"/>
  <c r="N6" i="8" s="1"/>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B353" i="17"/>
  <c r="C353" i="17"/>
  <c r="B354" i="17"/>
  <c r="C354" i="17"/>
  <c r="B355" i="17"/>
  <c r="C355" i="17"/>
  <c r="B356" i="17"/>
  <c r="C356" i="17"/>
  <c r="B357" i="17"/>
  <c r="C357" i="17"/>
  <c r="C5" i="17"/>
  <c r="D6" i="17"/>
  <c r="E6" i="17"/>
  <c r="F6" i="17"/>
  <c r="G6" i="17"/>
  <c r="H6" i="17"/>
  <c r="I6" i="17"/>
  <c r="J6" i="17"/>
  <c r="K6" i="17"/>
  <c r="L6" i="17"/>
  <c r="D7" i="17"/>
  <c r="E7" i="17"/>
  <c r="F7" i="17"/>
  <c r="G7" i="17"/>
  <c r="H7" i="17"/>
  <c r="I7" i="17"/>
  <c r="J7" i="17"/>
  <c r="K7" i="17"/>
  <c r="L7" i="17"/>
  <c r="D8" i="17"/>
  <c r="E8" i="17"/>
  <c r="F8" i="17"/>
  <c r="G8" i="17"/>
  <c r="H8" i="17"/>
  <c r="I8" i="17"/>
  <c r="J8" i="17"/>
  <c r="K8" i="17"/>
  <c r="L8" i="17"/>
  <c r="D9" i="17"/>
  <c r="E9" i="17"/>
  <c r="F9" i="17"/>
  <c r="G9" i="17"/>
  <c r="H9" i="17"/>
  <c r="I9" i="17"/>
  <c r="J9" i="17"/>
  <c r="K9" i="17"/>
  <c r="L9" i="17"/>
  <c r="D10" i="17"/>
  <c r="E10" i="17"/>
  <c r="F10" i="17"/>
  <c r="G10" i="17"/>
  <c r="H10" i="17"/>
  <c r="I10" i="17"/>
  <c r="J10" i="17"/>
  <c r="K10" i="17"/>
  <c r="L10" i="17"/>
  <c r="D11" i="17"/>
  <c r="E11" i="17"/>
  <c r="F11" i="17"/>
  <c r="G11" i="17"/>
  <c r="H11" i="17"/>
  <c r="I11" i="17"/>
  <c r="J11" i="17"/>
  <c r="K11" i="17"/>
  <c r="L11" i="17"/>
  <c r="D12" i="17"/>
  <c r="E12" i="17"/>
  <c r="F12" i="17"/>
  <c r="G12" i="17"/>
  <c r="H12" i="17"/>
  <c r="I12" i="17"/>
  <c r="J12" i="17"/>
  <c r="K12" i="17"/>
  <c r="L12" i="17"/>
  <c r="D13" i="17"/>
  <c r="E13" i="17"/>
  <c r="F13" i="17"/>
  <c r="G13" i="17"/>
  <c r="H13" i="17"/>
  <c r="I13" i="17"/>
  <c r="J13" i="17"/>
  <c r="K13" i="17"/>
  <c r="L13" i="17"/>
  <c r="D14" i="17"/>
  <c r="E14" i="17"/>
  <c r="F14" i="17"/>
  <c r="G14" i="17"/>
  <c r="H14" i="17"/>
  <c r="I14" i="17"/>
  <c r="J14" i="17"/>
  <c r="K14" i="17"/>
  <c r="L14" i="17"/>
  <c r="D15" i="17"/>
  <c r="E15" i="17"/>
  <c r="F15" i="17"/>
  <c r="G15" i="17"/>
  <c r="H15" i="17"/>
  <c r="I15" i="17"/>
  <c r="J15" i="17"/>
  <c r="K15" i="17"/>
  <c r="L15" i="17"/>
  <c r="D16" i="17"/>
  <c r="E16" i="17"/>
  <c r="F16" i="17"/>
  <c r="G16" i="17"/>
  <c r="H16" i="17"/>
  <c r="I16" i="17"/>
  <c r="J16" i="17"/>
  <c r="K16" i="17"/>
  <c r="L16" i="17"/>
  <c r="D17" i="17"/>
  <c r="E17" i="17"/>
  <c r="F17" i="17"/>
  <c r="G17" i="17"/>
  <c r="H17" i="17"/>
  <c r="I17" i="17"/>
  <c r="J17" i="17"/>
  <c r="K17" i="17"/>
  <c r="L17" i="17"/>
  <c r="D18" i="17"/>
  <c r="E18" i="17"/>
  <c r="F18" i="17"/>
  <c r="G18" i="17"/>
  <c r="H18" i="17"/>
  <c r="I18" i="17"/>
  <c r="J18" i="17"/>
  <c r="K18" i="17"/>
  <c r="L18" i="17"/>
  <c r="D19" i="17"/>
  <c r="E19" i="17"/>
  <c r="F19" i="17"/>
  <c r="G19" i="17"/>
  <c r="H19" i="17"/>
  <c r="I19" i="17"/>
  <c r="J19" i="17"/>
  <c r="K19" i="17"/>
  <c r="L19" i="17"/>
  <c r="D20" i="17"/>
  <c r="E20" i="17"/>
  <c r="F20" i="17"/>
  <c r="G20" i="17"/>
  <c r="H20" i="17"/>
  <c r="I20" i="17"/>
  <c r="J20" i="17"/>
  <c r="K20" i="17"/>
  <c r="L20" i="17"/>
  <c r="D21" i="17"/>
  <c r="E21" i="17"/>
  <c r="F21" i="17"/>
  <c r="G21" i="17"/>
  <c r="H21" i="17"/>
  <c r="I21" i="17"/>
  <c r="J21" i="17"/>
  <c r="K21" i="17"/>
  <c r="L21" i="17"/>
  <c r="D22" i="17"/>
  <c r="E22" i="17"/>
  <c r="F22" i="17"/>
  <c r="G22" i="17"/>
  <c r="H22" i="17"/>
  <c r="I22" i="17"/>
  <c r="J22" i="17"/>
  <c r="K22" i="17"/>
  <c r="L22" i="17"/>
  <c r="D23" i="17"/>
  <c r="E23" i="17"/>
  <c r="F23" i="17"/>
  <c r="G23" i="17"/>
  <c r="H23" i="17"/>
  <c r="I23" i="17"/>
  <c r="J23" i="17"/>
  <c r="K23" i="17"/>
  <c r="L23" i="17"/>
  <c r="D24" i="17"/>
  <c r="E24" i="17"/>
  <c r="F24" i="17"/>
  <c r="G24" i="17"/>
  <c r="H24" i="17"/>
  <c r="I24" i="17"/>
  <c r="J24" i="17"/>
  <c r="K24" i="17"/>
  <c r="L24" i="17"/>
  <c r="D25" i="17"/>
  <c r="E25" i="17"/>
  <c r="F25" i="17"/>
  <c r="G25" i="17"/>
  <c r="H25" i="17"/>
  <c r="I25" i="17"/>
  <c r="J25" i="17"/>
  <c r="K25" i="17"/>
  <c r="L25" i="17"/>
  <c r="D26" i="17"/>
  <c r="E26" i="17"/>
  <c r="F26" i="17"/>
  <c r="G26" i="17"/>
  <c r="H26" i="17"/>
  <c r="I26" i="17"/>
  <c r="J26" i="17"/>
  <c r="K26" i="17"/>
  <c r="L26" i="17"/>
  <c r="D27" i="17"/>
  <c r="E27" i="17"/>
  <c r="F27" i="17"/>
  <c r="G27" i="17"/>
  <c r="H27" i="17"/>
  <c r="I27" i="17"/>
  <c r="J27" i="17"/>
  <c r="K27" i="17"/>
  <c r="L27" i="17"/>
  <c r="D28" i="17"/>
  <c r="E28" i="17"/>
  <c r="F28" i="17"/>
  <c r="G28" i="17"/>
  <c r="H28" i="17"/>
  <c r="I28" i="17"/>
  <c r="J28" i="17"/>
  <c r="K28" i="17"/>
  <c r="L28" i="17"/>
  <c r="D29" i="17"/>
  <c r="E29" i="17"/>
  <c r="F29" i="17"/>
  <c r="G29" i="17"/>
  <c r="H29" i="17"/>
  <c r="I29" i="17"/>
  <c r="J29" i="17"/>
  <c r="K29" i="17"/>
  <c r="L29" i="17"/>
  <c r="D30" i="17"/>
  <c r="E30" i="17"/>
  <c r="F30" i="17"/>
  <c r="G30" i="17"/>
  <c r="H30" i="17"/>
  <c r="I30" i="17"/>
  <c r="J30" i="17"/>
  <c r="K30" i="17"/>
  <c r="L30" i="17"/>
  <c r="D31" i="17"/>
  <c r="E31" i="17"/>
  <c r="F31" i="17"/>
  <c r="G31" i="17"/>
  <c r="H31" i="17"/>
  <c r="I31" i="17"/>
  <c r="J31" i="17"/>
  <c r="K31" i="17"/>
  <c r="L31" i="17"/>
  <c r="D32" i="17"/>
  <c r="E32" i="17"/>
  <c r="F32" i="17"/>
  <c r="G32" i="17"/>
  <c r="H32" i="17"/>
  <c r="I32" i="17"/>
  <c r="J32" i="17"/>
  <c r="K32" i="17"/>
  <c r="L32" i="17"/>
  <c r="D33" i="17"/>
  <c r="E33" i="17"/>
  <c r="F33" i="17"/>
  <c r="G33" i="17"/>
  <c r="H33" i="17"/>
  <c r="I33" i="17"/>
  <c r="J33" i="17"/>
  <c r="K33" i="17"/>
  <c r="L33" i="17"/>
  <c r="D34" i="17"/>
  <c r="E34" i="17"/>
  <c r="F34" i="17"/>
  <c r="G34" i="17"/>
  <c r="H34" i="17"/>
  <c r="I34" i="17"/>
  <c r="J34" i="17"/>
  <c r="K34" i="17"/>
  <c r="L34" i="17"/>
  <c r="D35" i="17"/>
  <c r="E35" i="17"/>
  <c r="F35" i="17"/>
  <c r="G35" i="17"/>
  <c r="H35" i="17"/>
  <c r="I35" i="17"/>
  <c r="J35" i="17"/>
  <c r="K35" i="17"/>
  <c r="L35" i="17"/>
  <c r="D36" i="17"/>
  <c r="E36" i="17"/>
  <c r="F36" i="17"/>
  <c r="G36" i="17"/>
  <c r="H36" i="17"/>
  <c r="I36" i="17"/>
  <c r="J36" i="17"/>
  <c r="K36" i="17"/>
  <c r="L36" i="17"/>
  <c r="D37" i="17"/>
  <c r="E37" i="17"/>
  <c r="F37" i="17"/>
  <c r="G37" i="17"/>
  <c r="H37" i="17"/>
  <c r="I37" i="17"/>
  <c r="J37" i="17"/>
  <c r="K37" i="17"/>
  <c r="L37" i="17"/>
  <c r="D38" i="17"/>
  <c r="E38" i="17"/>
  <c r="F38" i="17"/>
  <c r="G38" i="17"/>
  <c r="H38" i="17"/>
  <c r="I38" i="17"/>
  <c r="J38" i="17"/>
  <c r="K38" i="17"/>
  <c r="L38" i="17"/>
  <c r="D39" i="17"/>
  <c r="E39" i="17"/>
  <c r="F39" i="17"/>
  <c r="G39" i="17"/>
  <c r="H39" i="17"/>
  <c r="I39" i="17"/>
  <c r="J39" i="17"/>
  <c r="K39" i="17"/>
  <c r="L39" i="17"/>
  <c r="D40" i="17"/>
  <c r="E40" i="17"/>
  <c r="F40" i="17"/>
  <c r="G40" i="17"/>
  <c r="H40" i="17"/>
  <c r="I40" i="17"/>
  <c r="J40" i="17"/>
  <c r="K40" i="17"/>
  <c r="L40" i="17"/>
  <c r="D41" i="17"/>
  <c r="E41" i="17"/>
  <c r="F41" i="17"/>
  <c r="G41" i="17"/>
  <c r="H41" i="17"/>
  <c r="I41" i="17"/>
  <c r="J41" i="17"/>
  <c r="K41" i="17"/>
  <c r="L41" i="17"/>
  <c r="D42" i="17"/>
  <c r="E42" i="17"/>
  <c r="F42" i="17"/>
  <c r="G42" i="17"/>
  <c r="H42" i="17"/>
  <c r="I42" i="17"/>
  <c r="J42" i="17"/>
  <c r="K42" i="17"/>
  <c r="L42" i="17"/>
  <c r="D43" i="17"/>
  <c r="E43" i="17"/>
  <c r="F43" i="17"/>
  <c r="G43" i="17"/>
  <c r="H43" i="17"/>
  <c r="I43" i="17"/>
  <c r="J43" i="17"/>
  <c r="K43" i="17"/>
  <c r="L43" i="17"/>
  <c r="D44" i="17"/>
  <c r="E44" i="17"/>
  <c r="F44" i="17"/>
  <c r="G44" i="17"/>
  <c r="H44" i="17"/>
  <c r="I44" i="17"/>
  <c r="J44" i="17"/>
  <c r="K44" i="17"/>
  <c r="L44" i="17"/>
  <c r="D45" i="17"/>
  <c r="E45" i="17"/>
  <c r="F45" i="17"/>
  <c r="G45" i="17"/>
  <c r="H45" i="17"/>
  <c r="I45" i="17"/>
  <c r="J45" i="17"/>
  <c r="K45" i="17"/>
  <c r="L45" i="17"/>
  <c r="D46" i="17"/>
  <c r="E46" i="17"/>
  <c r="F46" i="17"/>
  <c r="G46" i="17"/>
  <c r="H46" i="17"/>
  <c r="I46" i="17"/>
  <c r="J46" i="17"/>
  <c r="K46" i="17"/>
  <c r="L46" i="17"/>
  <c r="D47" i="17"/>
  <c r="E47" i="17"/>
  <c r="F47" i="17"/>
  <c r="G47" i="17"/>
  <c r="H47" i="17"/>
  <c r="I47" i="17"/>
  <c r="J47" i="17"/>
  <c r="K47" i="17"/>
  <c r="L47" i="17"/>
  <c r="D48" i="17"/>
  <c r="E48" i="17"/>
  <c r="F48" i="17"/>
  <c r="G48" i="17"/>
  <c r="H48" i="17"/>
  <c r="I48" i="17"/>
  <c r="J48" i="17"/>
  <c r="K48" i="17"/>
  <c r="L48" i="17"/>
  <c r="D49" i="17"/>
  <c r="E49" i="17"/>
  <c r="F49" i="17"/>
  <c r="G49" i="17"/>
  <c r="H49" i="17"/>
  <c r="I49" i="17"/>
  <c r="J49" i="17"/>
  <c r="K49" i="17"/>
  <c r="L49" i="17"/>
  <c r="D50" i="17"/>
  <c r="E50" i="17"/>
  <c r="F50" i="17"/>
  <c r="G50" i="17"/>
  <c r="H50" i="17"/>
  <c r="I50" i="17"/>
  <c r="J50" i="17"/>
  <c r="K50" i="17"/>
  <c r="L50" i="17"/>
  <c r="D51" i="17"/>
  <c r="E51" i="17"/>
  <c r="F51" i="17"/>
  <c r="G51" i="17"/>
  <c r="H51" i="17"/>
  <c r="I51" i="17"/>
  <c r="J51" i="17"/>
  <c r="K51" i="17"/>
  <c r="L51" i="17"/>
  <c r="D52" i="17"/>
  <c r="E52" i="17"/>
  <c r="F52" i="17"/>
  <c r="G52" i="17"/>
  <c r="H52" i="17"/>
  <c r="I52" i="17"/>
  <c r="J52" i="17"/>
  <c r="K52" i="17"/>
  <c r="L52" i="17"/>
  <c r="D53" i="17"/>
  <c r="E53" i="17"/>
  <c r="F53" i="17"/>
  <c r="G53" i="17"/>
  <c r="H53" i="17"/>
  <c r="I53" i="17"/>
  <c r="J53" i="17"/>
  <c r="K53" i="17"/>
  <c r="L53" i="17"/>
  <c r="D54" i="17"/>
  <c r="E54" i="17"/>
  <c r="F54" i="17"/>
  <c r="G54" i="17"/>
  <c r="H54" i="17"/>
  <c r="I54" i="17"/>
  <c r="J54" i="17"/>
  <c r="K54" i="17"/>
  <c r="L54" i="17"/>
  <c r="D55" i="17"/>
  <c r="E55" i="17"/>
  <c r="F55" i="17"/>
  <c r="G55" i="17"/>
  <c r="H55" i="17"/>
  <c r="I55" i="17"/>
  <c r="J55" i="17"/>
  <c r="K55" i="17"/>
  <c r="L55" i="17"/>
  <c r="D56" i="17"/>
  <c r="E56" i="17"/>
  <c r="F56" i="17"/>
  <c r="G56" i="17"/>
  <c r="H56" i="17"/>
  <c r="I56" i="17"/>
  <c r="J56" i="17"/>
  <c r="K56" i="17"/>
  <c r="L56" i="17"/>
  <c r="D57" i="17"/>
  <c r="E57" i="17"/>
  <c r="F57" i="17"/>
  <c r="G57" i="17"/>
  <c r="H57" i="17"/>
  <c r="I57" i="17"/>
  <c r="J57" i="17"/>
  <c r="K57" i="17"/>
  <c r="L57" i="17"/>
  <c r="D58" i="17"/>
  <c r="E58" i="17"/>
  <c r="F58" i="17"/>
  <c r="G58" i="17"/>
  <c r="H58" i="17"/>
  <c r="I58" i="17"/>
  <c r="J58" i="17"/>
  <c r="K58" i="17"/>
  <c r="L58" i="17"/>
  <c r="D59" i="17"/>
  <c r="E59" i="17"/>
  <c r="F59" i="17"/>
  <c r="G59" i="17"/>
  <c r="H59" i="17"/>
  <c r="I59" i="17"/>
  <c r="J59" i="17"/>
  <c r="K59" i="17"/>
  <c r="L59" i="17"/>
  <c r="D60" i="17"/>
  <c r="E60" i="17"/>
  <c r="F60" i="17"/>
  <c r="G60" i="17"/>
  <c r="H60" i="17"/>
  <c r="I60" i="17"/>
  <c r="J60" i="17"/>
  <c r="K60" i="17"/>
  <c r="L60" i="17"/>
  <c r="D61" i="17"/>
  <c r="E61" i="17"/>
  <c r="F61" i="17"/>
  <c r="G61" i="17"/>
  <c r="H61" i="17"/>
  <c r="I61" i="17"/>
  <c r="J61" i="17"/>
  <c r="K61" i="17"/>
  <c r="L61" i="17"/>
  <c r="D62" i="17"/>
  <c r="E62" i="17"/>
  <c r="F62" i="17"/>
  <c r="G62" i="17"/>
  <c r="H62" i="17"/>
  <c r="I62" i="17"/>
  <c r="J62" i="17"/>
  <c r="K62" i="17"/>
  <c r="L62" i="17"/>
  <c r="D63" i="17"/>
  <c r="E63" i="17"/>
  <c r="F63" i="17"/>
  <c r="G63" i="17"/>
  <c r="H63" i="17"/>
  <c r="I63" i="17"/>
  <c r="J63" i="17"/>
  <c r="K63" i="17"/>
  <c r="L63" i="17"/>
  <c r="D64" i="17"/>
  <c r="E64" i="17"/>
  <c r="F64" i="17"/>
  <c r="G64" i="17"/>
  <c r="H64" i="17"/>
  <c r="I64" i="17"/>
  <c r="J64" i="17"/>
  <c r="K64" i="17"/>
  <c r="L64" i="17"/>
  <c r="D65" i="17"/>
  <c r="E65" i="17"/>
  <c r="F65" i="17"/>
  <c r="G65" i="17"/>
  <c r="H65" i="17"/>
  <c r="I65" i="17"/>
  <c r="J65" i="17"/>
  <c r="K65" i="17"/>
  <c r="L65" i="17"/>
  <c r="D66" i="17"/>
  <c r="E66" i="17"/>
  <c r="F66" i="17"/>
  <c r="G66" i="17"/>
  <c r="H66" i="17"/>
  <c r="I66" i="17"/>
  <c r="J66" i="17"/>
  <c r="K66" i="17"/>
  <c r="L66" i="17"/>
  <c r="D67" i="17"/>
  <c r="E67" i="17"/>
  <c r="F67" i="17"/>
  <c r="G67" i="17"/>
  <c r="H67" i="17"/>
  <c r="I67" i="17"/>
  <c r="J67" i="17"/>
  <c r="K67" i="17"/>
  <c r="L67" i="17"/>
  <c r="D68" i="17"/>
  <c r="E68" i="17"/>
  <c r="F68" i="17"/>
  <c r="G68" i="17"/>
  <c r="H68" i="17"/>
  <c r="I68" i="17"/>
  <c r="J68" i="17"/>
  <c r="K68" i="17"/>
  <c r="L68" i="17"/>
  <c r="D69" i="17"/>
  <c r="E69" i="17"/>
  <c r="F69" i="17"/>
  <c r="G69" i="17"/>
  <c r="H69" i="17"/>
  <c r="I69" i="17"/>
  <c r="J69" i="17"/>
  <c r="K69" i="17"/>
  <c r="L69" i="17"/>
  <c r="D70" i="17"/>
  <c r="E70" i="17"/>
  <c r="F70" i="17"/>
  <c r="G70" i="17"/>
  <c r="H70" i="17"/>
  <c r="I70" i="17"/>
  <c r="J70" i="17"/>
  <c r="K70" i="17"/>
  <c r="L70" i="17"/>
  <c r="D71" i="17"/>
  <c r="E71" i="17"/>
  <c r="F71" i="17"/>
  <c r="G71" i="17"/>
  <c r="H71" i="17"/>
  <c r="I71" i="17"/>
  <c r="J71" i="17"/>
  <c r="K71" i="17"/>
  <c r="L71" i="17"/>
  <c r="D72" i="17"/>
  <c r="E72" i="17"/>
  <c r="F72" i="17"/>
  <c r="G72" i="17"/>
  <c r="H72" i="17"/>
  <c r="I72" i="17"/>
  <c r="J72" i="17"/>
  <c r="K72" i="17"/>
  <c r="L72" i="17"/>
  <c r="D73" i="17"/>
  <c r="E73" i="17"/>
  <c r="F73" i="17"/>
  <c r="G73" i="17"/>
  <c r="H73" i="17"/>
  <c r="I73" i="17"/>
  <c r="J73" i="17"/>
  <c r="K73" i="17"/>
  <c r="L73" i="17"/>
  <c r="D74" i="17"/>
  <c r="E74" i="17"/>
  <c r="F74" i="17"/>
  <c r="G74" i="17"/>
  <c r="H74" i="17"/>
  <c r="I74" i="17"/>
  <c r="J74" i="17"/>
  <c r="K74" i="17"/>
  <c r="L74" i="17"/>
  <c r="D75" i="17"/>
  <c r="E75" i="17"/>
  <c r="F75" i="17"/>
  <c r="G75" i="17"/>
  <c r="H75" i="17"/>
  <c r="I75" i="17"/>
  <c r="J75" i="17"/>
  <c r="K75" i="17"/>
  <c r="L75" i="17"/>
  <c r="D76" i="17"/>
  <c r="E76" i="17"/>
  <c r="F76" i="17"/>
  <c r="G76" i="17"/>
  <c r="H76" i="17"/>
  <c r="I76" i="17"/>
  <c r="J76" i="17"/>
  <c r="K76" i="17"/>
  <c r="L76" i="17"/>
  <c r="D77" i="17"/>
  <c r="E77" i="17"/>
  <c r="F77" i="17"/>
  <c r="G77" i="17"/>
  <c r="H77" i="17"/>
  <c r="I77" i="17"/>
  <c r="J77" i="17"/>
  <c r="K77" i="17"/>
  <c r="L77" i="17"/>
  <c r="D78" i="17"/>
  <c r="E78" i="17"/>
  <c r="F78" i="17"/>
  <c r="G78" i="17"/>
  <c r="H78" i="17"/>
  <c r="I78" i="17"/>
  <c r="J78" i="17"/>
  <c r="K78" i="17"/>
  <c r="L78" i="17"/>
  <c r="D79" i="17"/>
  <c r="E79" i="17"/>
  <c r="F79" i="17"/>
  <c r="G79" i="17"/>
  <c r="H79" i="17"/>
  <c r="I79" i="17"/>
  <c r="J79" i="17"/>
  <c r="K79" i="17"/>
  <c r="L79" i="17"/>
  <c r="D80" i="17"/>
  <c r="E80" i="17"/>
  <c r="F80" i="17"/>
  <c r="G80" i="17"/>
  <c r="H80" i="17"/>
  <c r="I80" i="17"/>
  <c r="J80" i="17"/>
  <c r="K80" i="17"/>
  <c r="L80" i="17"/>
  <c r="D81" i="17"/>
  <c r="E81" i="17"/>
  <c r="F81" i="17"/>
  <c r="G81" i="17"/>
  <c r="H81" i="17"/>
  <c r="I81" i="17"/>
  <c r="J81" i="17"/>
  <c r="K81" i="17"/>
  <c r="L81" i="17"/>
  <c r="D82" i="17"/>
  <c r="E82" i="17"/>
  <c r="F82" i="17"/>
  <c r="G82" i="17"/>
  <c r="H82" i="17"/>
  <c r="I82" i="17"/>
  <c r="J82" i="17"/>
  <c r="K82" i="17"/>
  <c r="L82" i="17"/>
  <c r="D83" i="17"/>
  <c r="E83" i="17"/>
  <c r="F83" i="17"/>
  <c r="G83" i="17"/>
  <c r="H83" i="17"/>
  <c r="I83" i="17"/>
  <c r="J83" i="17"/>
  <c r="K83" i="17"/>
  <c r="L83" i="17"/>
  <c r="D84" i="17"/>
  <c r="E84" i="17"/>
  <c r="F84" i="17"/>
  <c r="G84" i="17"/>
  <c r="H84" i="17"/>
  <c r="I84" i="17"/>
  <c r="J84" i="17"/>
  <c r="K84" i="17"/>
  <c r="L84" i="17"/>
  <c r="D85" i="17"/>
  <c r="E85" i="17"/>
  <c r="F85" i="17"/>
  <c r="G85" i="17"/>
  <c r="H85" i="17"/>
  <c r="I85" i="17"/>
  <c r="J85" i="17"/>
  <c r="K85" i="17"/>
  <c r="L85" i="17"/>
  <c r="D86" i="17"/>
  <c r="E86" i="17"/>
  <c r="F86" i="17"/>
  <c r="G86" i="17"/>
  <c r="H86" i="17"/>
  <c r="I86" i="17"/>
  <c r="J86" i="17"/>
  <c r="K86" i="17"/>
  <c r="L86" i="17"/>
  <c r="D87" i="17"/>
  <c r="E87" i="17"/>
  <c r="F87" i="17"/>
  <c r="G87" i="17"/>
  <c r="H87" i="17"/>
  <c r="I87" i="17"/>
  <c r="J87" i="17"/>
  <c r="K87" i="17"/>
  <c r="L87" i="17"/>
  <c r="D88" i="17"/>
  <c r="E88" i="17"/>
  <c r="F88" i="17"/>
  <c r="G88" i="17"/>
  <c r="H88" i="17"/>
  <c r="I88" i="17"/>
  <c r="J88" i="17"/>
  <c r="K88" i="17"/>
  <c r="L88" i="17"/>
  <c r="D89" i="17"/>
  <c r="E89" i="17"/>
  <c r="F89" i="17"/>
  <c r="G89" i="17"/>
  <c r="H89" i="17"/>
  <c r="I89" i="17"/>
  <c r="J89" i="17"/>
  <c r="K89" i="17"/>
  <c r="L89" i="17"/>
  <c r="D90" i="17"/>
  <c r="E90" i="17"/>
  <c r="F90" i="17"/>
  <c r="G90" i="17"/>
  <c r="H90" i="17"/>
  <c r="I90" i="17"/>
  <c r="J90" i="17"/>
  <c r="K90" i="17"/>
  <c r="L90" i="17"/>
  <c r="D91" i="17"/>
  <c r="E91" i="17"/>
  <c r="F91" i="17"/>
  <c r="G91" i="17"/>
  <c r="H91" i="17"/>
  <c r="I91" i="17"/>
  <c r="J91" i="17"/>
  <c r="K91" i="17"/>
  <c r="L91" i="17"/>
  <c r="D92" i="17"/>
  <c r="E92" i="17"/>
  <c r="F92" i="17"/>
  <c r="G92" i="17"/>
  <c r="H92" i="17"/>
  <c r="I92" i="17"/>
  <c r="J92" i="17"/>
  <c r="K92" i="17"/>
  <c r="L92" i="17"/>
  <c r="D93" i="17"/>
  <c r="E93" i="17"/>
  <c r="F93" i="17"/>
  <c r="G93" i="17"/>
  <c r="H93" i="17"/>
  <c r="I93" i="17"/>
  <c r="J93" i="17"/>
  <c r="K93" i="17"/>
  <c r="L93" i="17"/>
  <c r="D94" i="17"/>
  <c r="E94" i="17"/>
  <c r="F94" i="17"/>
  <c r="G94" i="17"/>
  <c r="H94" i="17"/>
  <c r="I94" i="17"/>
  <c r="J94" i="17"/>
  <c r="K94" i="17"/>
  <c r="L94" i="17"/>
  <c r="D95" i="17"/>
  <c r="E95" i="17"/>
  <c r="F95" i="17"/>
  <c r="G95" i="17"/>
  <c r="H95" i="17"/>
  <c r="I95" i="17"/>
  <c r="J95" i="17"/>
  <c r="K95" i="17"/>
  <c r="L95" i="17"/>
  <c r="D96" i="17"/>
  <c r="E96" i="17"/>
  <c r="F96" i="17"/>
  <c r="G96" i="17"/>
  <c r="H96" i="17"/>
  <c r="I96" i="17"/>
  <c r="J96" i="17"/>
  <c r="K96" i="17"/>
  <c r="L96" i="17"/>
  <c r="D97" i="17"/>
  <c r="E97" i="17"/>
  <c r="F97" i="17"/>
  <c r="G97" i="17"/>
  <c r="H97" i="17"/>
  <c r="I97" i="17"/>
  <c r="J97" i="17"/>
  <c r="K97" i="17"/>
  <c r="L97" i="17"/>
  <c r="D98" i="17"/>
  <c r="E98" i="17"/>
  <c r="F98" i="17"/>
  <c r="G98" i="17"/>
  <c r="H98" i="17"/>
  <c r="I98" i="17"/>
  <c r="J98" i="17"/>
  <c r="K98" i="17"/>
  <c r="L98" i="17"/>
  <c r="D99" i="17"/>
  <c r="E99" i="17"/>
  <c r="F99" i="17"/>
  <c r="G99" i="17"/>
  <c r="H99" i="17"/>
  <c r="I99" i="17"/>
  <c r="J99" i="17"/>
  <c r="K99" i="17"/>
  <c r="L99" i="17"/>
  <c r="D100" i="17"/>
  <c r="E100" i="17"/>
  <c r="F100" i="17"/>
  <c r="G100" i="17"/>
  <c r="H100" i="17"/>
  <c r="I100" i="17"/>
  <c r="J100" i="17"/>
  <c r="K100" i="17"/>
  <c r="L100" i="17"/>
  <c r="D101" i="17"/>
  <c r="E101" i="17"/>
  <c r="F101" i="17"/>
  <c r="G101" i="17"/>
  <c r="H101" i="17"/>
  <c r="I101" i="17"/>
  <c r="J101" i="17"/>
  <c r="K101" i="17"/>
  <c r="L101" i="17"/>
  <c r="D102" i="17"/>
  <c r="E102" i="17"/>
  <c r="F102" i="17"/>
  <c r="G102" i="17"/>
  <c r="H102" i="17"/>
  <c r="I102" i="17"/>
  <c r="J102" i="17"/>
  <c r="K102" i="17"/>
  <c r="L102" i="17"/>
  <c r="D103" i="17"/>
  <c r="E103" i="17"/>
  <c r="F103" i="17"/>
  <c r="G103" i="17"/>
  <c r="H103" i="17"/>
  <c r="I103" i="17"/>
  <c r="J103" i="17"/>
  <c r="K103" i="17"/>
  <c r="L103" i="17"/>
  <c r="D104" i="17"/>
  <c r="E104" i="17"/>
  <c r="F104" i="17"/>
  <c r="G104" i="17"/>
  <c r="H104" i="17"/>
  <c r="I104" i="17"/>
  <c r="J104" i="17"/>
  <c r="K104" i="17"/>
  <c r="L104" i="17"/>
  <c r="D105" i="17"/>
  <c r="E105" i="17"/>
  <c r="F105" i="17"/>
  <c r="G105" i="17"/>
  <c r="H105" i="17"/>
  <c r="I105" i="17"/>
  <c r="J105" i="17"/>
  <c r="K105" i="17"/>
  <c r="L105" i="17"/>
  <c r="D106" i="17"/>
  <c r="E106" i="17"/>
  <c r="F106" i="17"/>
  <c r="G106" i="17"/>
  <c r="H106" i="17"/>
  <c r="I106" i="17"/>
  <c r="J106" i="17"/>
  <c r="K106" i="17"/>
  <c r="L106" i="17"/>
  <c r="D107" i="17"/>
  <c r="E107" i="17"/>
  <c r="F107" i="17"/>
  <c r="G107" i="17"/>
  <c r="H107" i="17"/>
  <c r="I107" i="17"/>
  <c r="J107" i="17"/>
  <c r="K107" i="17"/>
  <c r="L107" i="17"/>
  <c r="D108" i="17"/>
  <c r="E108" i="17"/>
  <c r="F108" i="17"/>
  <c r="G108" i="17"/>
  <c r="H108" i="17"/>
  <c r="I108" i="17"/>
  <c r="J108" i="17"/>
  <c r="K108" i="17"/>
  <c r="L108" i="17"/>
  <c r="D109" i="17"/>
  <c r="E109" i="17"/>
  <c r="F109" i="17"/>
  <c r="G109" i="17"/>
  <c r="H109" i="17"/>
  <c r="I109" i="17"/>
  <c r="J109" i="17"/>
  <c r="K109" i="17"/>
  <c r="L109" i="17"/>
  <c r="D110" i="17"/>
  <c r="E110" i="17"/>
  <c r="F110" i="17"/>
  <c r="G110" i="17"/>
  <c r="H110" i="17"/>
  <c r="I110" i="17"/>
  <c r="J110" i="17"/>
  <c r="K110" i="17"/>
  <c r="L110" i="17"/>
  <c r="D111" i="17"/>
  <c r="E111" i="17"/>
  <c r="F111" i="17"/>
  <c r="G111" i="17"/>
  <c r="H111" i="17"/>
  <c r="I111" i="17"/>
  <c r="J111" i="17"/>
  <c r="K111" i="17"/>
  <c r="L111" i="17"/>
  <c r="D112" i="17"/>
  <c r="E112" i="17"/>
  <c r="F112" i="17"/>
  <c r="G112" i="17"/>
  <c r="H112" i="17"/>
  <c r="I112" i="17"/>
  <c r="J112" i="17"/>
  <c r="K112" i="17"/>
  <c r="L112" i="17"/>
  <c r="D113" i="17"/>
  <c r="E113" i="17"/>
  <c r="F113" i="17"/>
  <c r="G113" i="17"/>
  <c r="H113" i="17"/>
  <c r="I113" i="17"/>
  <c r="J113" i="17"/>
  <c r="K113" i="17"/>
  <c r="L113" i="17"/>
  <c r="D114" i="17"/>
  <c r="E114" i="17"/>
  <c r="F114" i="17"/>
  <c r="G114" i="17"/>
  <c r="H114" i="17"/>
  <c r="I114" i="17"/>
  <c r="J114" i="17"/>
  <c r="K114" i="17"/>
  <c r="L114" i="17"/>
  <c r="D115" i="17"/>
  <c r="E115" i="17"/>
  <c r="F115" i="17"/>
  <c r="G115" i="17"/>
  <c r="H115" i="17"/>
  <c r="I115" i="17"/>
  <c r="J115" i="17"/>
  <c r="K115" i="17"/>
  <c r="L115" i="17"/>
  <c r="D116" i="17"/>
  <c r="E116" i="17"/>
  <c r="F116" i="17"/>
  <c r="G116" i="17"/>
  <c r="H116" i="17"/>
  <c r="I116" i="17"/>
  <c r="J116" i="17"/>
  <c r="K116" i="17"/>
  <c r="L116" i="17"/>
  <c r="D117" i="17"/>
  <c r="E117" i="17"/>
  <c r="F117" i="17"/>
  <c r="G117" i="17"/>
  <c r="H117" i="17"/>
  <c r="I117" i="17"/>
  <c r="J117" i="17"/>
  <c r="K117" i="17"/>
  <c r="L117" i="17"/>
  <c r="D118" i="17"/>
  <c r="E118" i="17"/>
  <c r="F118" i="17"/>
  <c r="G118" i="17"/>
  <c r="H118" i="17"/>
  <c r="I118" i="17"/>
  <c r="J118" i="17"/>
  <c r="K118" i="17"/>
  <c r="L118" i="17"/>
  <c r="D119" i="17"/>
  <c r="E119" i="17"/>
  <c r="F119" i="17"/>
  <c r="G119" i="17"/>
  <c r="H119" i="17"/>
  <c r="I119" i="17"/>
  <c r="J119" i="17"/>
  <c r="K119" i="17"/>
  <c r="L119" i="17"/>
  <c r="D120" i="17"/>
  <c r="E120" i="17"/>
  <c r="F120" i="17"/>
  <c r="G120" i="17"/>
  <c r="H120" i="17"/>
  <c r="I120" i="17"/>
  <c r="J120" i="17"/>
  <c r="K120" i="17"/>
  <c r="L120" i="17"/>
  <c r="D121" i="17"/>
  <c r="E121" i="17"/>
  <c r="F121" i="17"/>
  <c r="G121" i="17"/>
  <c r="H121" i="17"/>
  <c r="I121" i="17"/>
  <c r="J121" i="17"/>
  <c r="K121" i="17"/>
  <c r="L121" i="17"/>
  <c r="D122" i="17"/>
  <c r="E122" i="17"/>
  <c r="F122" i="17"/>
  <c r="G122" i="17"/>
  <c r="H122" i="17"/>
  <c r="I122" i="17"/>
  <c r="J122" i="17"/>
  <c r="K122" i="17"/>
  <c r="L122" i="17"/>
  <c r="D123" i="17"/>
  <c r="E123" i="17"/>
  <c r="F123" i="17"/>
  <c r="G123" i="17"/>
  <c r="H123" i="17"/>
  <c r="I123" i="17"/>
  <c r="J123" i="17"/>
  <c r="K123" i="17"/>
  <c r="L123" i="17"/>
  <c r="D124" i="17"/>
  <c r="E124" i="17"/>
  <c r="F124" i="17"/>
  <c r="G124" i="17"/>
  <c r="H124" i="17"/>
  <c r="I124" i="17"/>
  <c r="J124" i="17"/>
  <c r="K124" i="17"/>
  <c r="L124" i="17"/>
  <c r="D125" i="17"/>
  <c r="E125" i="17"/>
  <c r="F125" i="17"/>
  <c r="G125" i="17"/>
  <c r="H125" i="17"/>
  <c r="I125" i="17"/>
  <c r="J125" i="17"/>
  <c r="K125" i="17"/>
  <c r="L125" i="17"/>
  <c r="D126" i="17"/>
  <c r="E126" i="17"/>
  <c r="F126" i="17"/>
  <c r="G126" i="17"/>
  <c r="H126" i="17"/>
  <c r="I126" i="17"/>
  <c r="J126" i="17"/>
  <c r="K126" i="17"/>
  <c r="L126" i="17"/>
  <c r="D127" i="17"/>
  <c r="E127" i="17"/>
  <c r="F127" i="17"/>
  <c r="G127" i="17"/>
  <c r="H127" i="17"/>
  <c r="I127" i="17"/>
  <c r="J127" i="17"/>
  <c r="K127" i="17"/>
  <c r="L127" i="17"/>
  <c r="D128" i="17"/>
  <c r="E128" i="17"/>
  <c r="F128" i="17"/>
  <c r="G128" i="17"/>
  <c r="H128" i="17"/>
  <c r="I128" i="17"/>
  <c r="J128" i="17"/>
  <c r="K128" i="17"/>
  <c r="L128" i="17"/>
  <c r="D129" i="17"/>
  <c r="E129" i="17"/>
  <c r="F129" i="17"/>
  <c r="G129" i="17"/>
  <c r="H129" i="17"/>
  <c r="I129" i="17"/>
  <c r="J129" i="17"/>
  <c r="K129" i="17"/>
  <c r="L129" i="17"/>
  <c r="D130" i="17"/>
  <c r="E130" i="17"/>
  <c r="F130" i="17"/>
  <c r="G130" i="17"/>
  <c r="H130" i="17"/>
  <c r="I130" i="17"/>
  <c r="J130" i="17"/>
  <c r="K130" i="17"/>
  <c r="L130" i="17"/>
  <c r="D131" i="17"/>
  <c r="E131" i="17"/>
  <c r="F131" i="17"/>
  <c r="G131" i="17"/>
  <c r="H131" i="17"/>
  <c r="I131" i="17"/>
  <c r="J131" i="17"/>
  <c r="K131" i="17"/>
  <c r="L131" i="17"/>
  <c r="D132" i="17"/>
  <c r="E132" i="17"/>
  <c r="F132" i="17"/>
  <c r="G132" i="17"/>
  <c r="H132" i="17"/>
  <c r="I132" i="17"/>
  <c r="J132" i="17"/>
  <c r="K132" i="17"/>
  <c r="L132" i="17"/>
  <c r="D133" i="17"/>
  <c r="E133" i="17"/>
  <c r="F133" i="17"/>
  <c r="G133" i="17"/>
  <c r="H133" i="17"/>
  <c r="I133" i="17"/>
  <c r="J133" i="17"/>
  <c r="K133" i="17"/>
  <c r="L133" i="17"/>
  <c r="D134" i="17"/>
  <c r="E134" i="17"/>
  <c r="F134" i="17"/>
  <c r="G134" i="17"/>
  <c r="H134" i="17"/>
  <c r="I134" i="17"/>
  <c r="J134" i="17"/>
  <c r="K134" i="17"/>
  <c r="L134" i="17"/>
  <c r="D135" i="17"/>
  <c r="E135" i="17"/>
  <c r="F135" i="17"/>
  <c r="G135" i="17"/>
  <c r="H135" i="17"/>
  <c r="I135" i="17"/>
  <c r="J135" i="17"/>
  <c r="K135" i="17"/>
  <c r="L135" i="17"/>
  <c r="D136" i="17"/>
  <c r="E136" i="17"/>
  <c r="F136" i="17"/>
  <c r="G136" i="17"/>
  <c r="H136" i="17"/>
  <c r="I136" i="17"/>
  <c r="J136" i="17"/>
  <c r="K136" i="17"/>
  <c r="L136" i="17"/>
  <c r="D137" i="17"/>
  <c r="E137" i="17"/>
  <c r="F137" i="17"/>
  <c r="G137" i="17"/>
  <c r="H137" i="17"/>
  <c r="I137" i="17"/>
  <c r="J137" i="17"/>
  <c r="K137" i="17"/>
  <c r="L137" i="17"/>
  <c r="D138" i="17"/>
  <c r="E138" i="17"/>
  <c r="F138" i="17"/>
  <c r="G138" i="17"/>
  <c r="H138" i="17"/>
  <c r="I138" i="17"/>
  <c r="J138" i="17"/>
  <c r="K138" i="17"/>
  <c r="L138" i="17"/>
  <c r="D139" i="17"/>
  <c r="E139" i="17"/>
  <c r="F139" i="17"/>
  <c r="G139" i="17"/>
  <c r="H139" i="17"/>
  <c r="I139" i="17"/>
  <c r="J139" i="17"/>
  <c r="K139" i="17"/>
  <c r="L139" i="17"/>
  <c r="D140" i="17"/>
  <c r="E140" i="17"/>
  <c r="F140" i="17"/>
  <c r="G140" i="17"/>
  <c r="H140" i="17"/>
  <c r="I140" i="17"/>
  <c r="J140" i="17"/>
  <c r="K140" i="17"/>
  <c r="L140" i="17"/>
  <c r="D141" i="17"/>
  <c r="E141" i="17"/>
  <c r="F141" i="17"/>
  <c r="G141" i="17"/>
  <c r="H141" i="17"/>
  <c r="I141" i="17"/>
  <c r="J141" i="17"/>
  <c r="K141" i="17"/>
  <c r="L141" i="17"/>
  <c r="D142" i="17"/>
  <c r="E142" i="17"/>
  <c r="F142" i="17"/>
  <c r="G142" i="17"/>
  <c r="H142" i="17"/>
  <c r="I142" i="17"/>
  <c r="J142" i="17"/>
  <c r="K142" i="17"/>
  <c r="L142" i="17"/>
  <c r="D143" i="17"/>
  <c r="E143" i="17"/>
  <c r="F143" i="17"/>
  <c r="G143" i="17"/>
  <c r="H143" i="17"/>
  <c r="I143" i="17"/>
  <c r="J143" i="17"/>
  <c r="K143" i="17"/>
  <c r="L143" i="17"/>
  <c r="D144" i="17"/>
  <c r="E144" i="17"/>
  <c r="F144" i="17"/>
  <c r="G144" i="17"/>
  <c r="H144" i="17"/>
  <c r="I144" i="17"/>
  <c r="J144" i="17"/>
  <c r="K144" i="17"/>
  <c r="L144" i="17"/>
  <c r="D145" i="17"/>
  <c r="E145" i="17"/>
  <c r="F145" i="17"/>
  <c r="G145" i="17"/>
  <c r="H145" i="17"/>
  <c r="I145" i="17"/>
  <c r="J145" i="17"/>
  <c r="K145" i="17"/>
  <c r="L145" i="17"/>
  <c r="D146" i="17"/>
  <c r="E146" i="17"/>
  <c r="F146" i="17"/>
  <c r="G146" i="17"/>
  <c r="H146" i="17"/>
  <c r="I146" i="17"/>
  <c r="J146" i="17"/>
  <c r="K146" i="17"/>
  <c r="L146" i="17"/>
  <c r="D147" i="17"/>
  <c r="E147" i="17"/>
  <c r="F147" i="17"/>
  <c r="G147" i="17"/>
  <c r="H147" i="17"/>
  <c r="I147" i="17"/>
  <c r="J147" i="17"/>
  <c r="K147" i="17"/>
  <c r="L147" i="17"/>
  <c r="D148" i="17"/>
  <c r="E148" i="17"/>
  <c r="F148" i="17"/>
  <c r="G148" i="17"/>
  <c r="H148" i="17"/>
  <c r="I148" i="17"/>
  <c r="J148" i="17"/>
  <c r="K148" i="17"/>
  <c r="L148" i="17"/>
  <c r="D149" i="17"/>
  <c r="E149" i="17"/>
  <c r="F149" i="17"/>
  <c r="G149" i="17"/>
  <c r="H149" i="17"/>
  <c r="I149" i="17"/>
  <c r="J149" i="17"/>
  <c r="K149" i="17"/>
  <c r="L149" i="17"/>
  <c r="D150" i="17"/>
  <c r="E150" i="17"/>
  <c r="F150" i="17"/>
  <c r="G150" i="17"/>
  <c r="H150" i="17"/>
  <c r="I150" i="17"/>
  <c r="J150" i="17"/>
  <c r="K150" i="17"/>
  <c r="L150" i="17"/>
  <c r="D151" i="17"/>
  <c r="E151" i="17"/>
  <c r="F151" i="17"/>
  <c r="G151" i="17"/>
  <c r="H151" i="17"/>
  <c r="I151" i="17"/>
  <c r="J151" i="17"/>
  <c r="K151" i="17"/>
  <c r="L151" i="17"/>
  <c r="D152" i="17"/>
  <c r="E152" i="17"/>
  <c r="F152" i="17"/>
  <c r="G152" i="17"/>
  <c r="H152" i="17"/>
  <c r="I152" i="17"/>
  <c r="J152" i="17"/>
  <c r="K152" i="17"/>
  <c r="L152" i="17"/>
  <c r="D153" i="17"/>
  <c r="E153" i="17"/>
  <c r="F153" i="17"/>
  <c r="G153" i="17"/>
  <c r="H153" i="17"/>
  <c r="I153" i="17"/>
  <c r="J153" i="17"/>
  <c r="K153" i="17"/>
  <c r="L153" i="17"/>
  <c r="D154" i="17"/>
  <c r="E154" i="17"/>
  <c r="F154" i="17"/>
  <c r="G154" i="17"/>
  <c r="H154" i="17"/>
  <c r="I154" i="17"/>
  <c r="J154" i="17"/>
  <c r="K154" i="17"/>
  <c r="L154" i="17"/>
  <c r="D155" i="17"/>
  <c r="E155" i="17"/>
  <c r="F155" i="17"/>
  <c r="G155" i="17"/>
  <c r="H155" i="17"/>
  <c r="I155" i="17"/>
  <c r="J155" i="17"/>
  <c r="K155" i="17"/>
  <c r="L155" i="17"/>
  <c r="D156" i="17"/>
  <c r="E156" i="17"/>
  <c r="F156" i="17"/>
  <c r="G156" i="17"/>
  <c r="H156" i="17"/>
  <c r="I156" i="17"/>
  <c r="J156" i="17"/>
  <c r="K156" i="17"/>
  <c r="L156" i="17"/>
  <c r="D157" i="17"/>
  <c r="E157" i="17"/>
  <c r="F157" i="17"/>
  <c r="G157" i="17"/>
  <c r="H157" i="17"/>
  <c r="I157" i="17"/>
  <c r="J157" i="17"/>
  <c r="K157" i="17"/>
  <c r="L157" i="17"/>
  <c r="D158" i="17"/>
  <c r="E158" i="17"/>
  <c r="F158" i="17"/>
  <c r="G158" i="17"/>
  <c r="H158" i="17"/>
  <c r="I158" i="17"/>
  <c r="J158" i="17"/>
  <c r="K158" i="17"/>
  <c r="L158" i="17"/>
  <c r="D159" i="17"/>
  <c r="E159" i="17"/>
  <c r="F159" i="17"/>
  <c r="G159" i="17"/>
  <c r="H159" i="17"/>
  <c r="I159" i="17"/>
  <c r="J159" i="17"/>
  <c r="K159" i="17"/>
  <c r="L159" i="17"/>
  <c r="D160" i="17"/>
  <c r="E160" i="17"/>
  <c r="F160" i="17"/>
  <c r="G160" i="17"/>
  <c r="H160" i="17"/>
  <c r="I160" i="17"/>
  <c r="J160" i="17"/>
  <c r="K160" i="17"/>
  <c r="L160" i="17"/>
  <c r="D161" i="17"/>
  <c r="E161" i="17"/>
  <c r="F161" i="17"/>
  <c r="G161" i="17"/>
  <c r="H161" i="17"/>
  <c r="I161" i="17"/>
  <c r="J161" i="17"/>
  <c r="K161" i="17"/>
  <c r="L161" i="17"/>
  <c r="D162" i="17"/>
  <c r="E162" i="17"/>
  <c r="F162" i="17"/>
  <c r="G162" i="17"/>
  <c r="H162" i="17"/>
  <c r="I162" i="17"/>
  <c r="J162" i="17"/>
  <c r="K162" i="17"/>
  <c r="L162" i="17"/>
  <c r="D163" i="17"/>
  <c r="E163" i="17"/>
  <c r="F163" i="17"/>
  <c r="G163" i="17"/>
  <c r="H163" i="17"/>
  <c r="I163" i="17"/>
  <c r="J163" i="17"/>
  <c r="K163" i="17"/>
  <c r="L163" i="17"/>
  <c r="D164" i="17"/>
  <c r="E164" i="17"/>
  <c r="F164" i="17"/>
  <c r="G164" i="17"/>
  <c r="H164" i="17"/>
  <c r="I164" i="17"/>
  <c r="J164" i="17"/>
  <c r="K164" i="17"/>
  <c r="L164" i="17"/>
  <c r="D165" i="17"/>
  <c r="E165" i="17"/>
  <c r="F165" i="17"/>
  <c r="G165" i="17"/>
  <c r="H165" i="17"/>
  <c r="I165" i="17"/>
  <c r="J165" i="17"/>
  <c r="K165" i="17"/>
  <c r="L165" i="17"/>
  <c r="D166" i="17"/>
  <c r="E166" i="17"/>
  <c r="F166" i="17"/>
  <c r="G166" i="17"/>
  <c r="H166" i="17"/>
  <c r="I166" i="17"/>
  <c r="J166" i="17"/>
  <c r="K166" i="17"/>
  <c r="L166" i="17"/>
  <c r="D167" i="17"/>
  <c r="E167" i="17"/>
  <c r="F167" i="17"/>
  <c r="G167" i="17"/>
  <c r="H167" i="17"/>
  <c r="I167" i="17"/>
  <c r="J167" i="17"/>
  <c r="K167" i="17"/>
  <c r="L167" i="17"/>
  <c r="D168" i="17"/>
  <c r="E168" i="17"/>
  <c r="F168" i="17"/>
  <c r="G168" i="17"/>
  <c r="H168" i="17"/>
  <c r="I168" i="17"/>
  <c r="J168" i="17"/>
  <c r="K168" i="17"/>
  <c r="L168" i="17"/>
  <c r="D169" i="17"/>
  <c r="E169" i="17"/>
  <c r="F169" i="17"/>
  <c r="G169" i="17"/>
  <c r="H169" i="17"/>
  <c r="I169" i="17"/>
  <c r="J169" i="17"/>
  <c r="K169" i="17"/>
  <c r="L169" i="17"/>
  <c r="D170" i="17"/>
  <c r="E170" i="17"/>
  <c r="F170" i="17"/>
  <c r="G170" i="17"/>
  <c r="H170" i="17"/>
  <c r="I170" i="17"/>
  <c r="J170" i="17"/>
  <c r="K170" i="17"/>
  <c r="L170" i="17"/>
  <c r="D171" i="17"/>
  <c r="E171" i="17"/>
  <c r="F171" i="17"/>
  <c r="G171" i="17"/>
  <c r="H171" i="17"/>
  <c r="I171" i="17"/>
  <c r="J171" i="17"/>
  <c r="K171" i="17"/>
  <c r="L171" i="17"/>
  <c r="D172" i="17"/>
  <c r="E172" i="17"/>
  <c r="F172" i="17"/>
  <c r="G172" i="17"/>
  <c r="H172" i="17"/>
  <c r="I172" i="17"/>
  <c r="J172" i="17"/>
  <c r="K172" i="17"/>
  <c r="L172" i="17"/>
  <c r="D173" i="17"/>
  <c r="E173" i="17"/>
  <c r="F173" i="17"/>
  <c r="G173" i="17"/>
  <c r="H173" i="17"/>
  <c r="I173" i="17"/>
  <c r="J173" i="17"/>
  <c r="K173" i="17"/>
  <c r="L173" i="17"/>
  <c r="D174" i="17"/>
  <c r="E174" i="17"/>
  <c r="F174" i="17"/>
  <c r="G174" i="17"/>
  <c r="H174" i="17"/>
  <c r="I174" i="17"/>
  <c r="J174" i="17"/>
  <c r="K174" i="17"/>
  <c r="L174" i="17"/>
  <c r="D175" i="17"/>
  <c r="E175" i="17"/>
  <c r="F175" i="17"/>
  <c r="G175" i="17"/>
  <c r="H175" i="17"/>
  <c r="I175" i="17"/>
  <c r="J175" i="17"/>
  <c r="K175" i="17"/>
  <c r="L175" i="17"/>
  <c r="D176" i="17"/>
  <c r="E176" i="17"/>
  <c r="F176" i="17"/>
  <c r="G176" i="17"/>
  <c r="H176" i="17"/>
  <c r="I176" i="17"/>
  <c r="J176" i="17"/>
  <c r="K176" i="17"/>
  <c r="L176" i="17"/>
  <c r="D177" i="17"/>
  <c r="E177" i="17"/>
  <c r="F177" i="17"/>
  <c r="G177" i="17"/>
  <c r="H177" i="17"/>
  <c r="I177" i="17"/>
  <c r="J177" i="17"/>
  <c r="K177" i="17"/>
  <c r="L177" i="17"/>
  <c r="D178" i="17"/>
  <c r="E178" i="17"/>
  <c r="F178" i="17"/>
  <c r="G178" i="17"/>
  <c r="H178" i="17"/>
  <c r="I178" i="17"/>
  <c r="J178" i="17"/>
  <c r="K178" i="17"/>
  <c r="L178" i="17"/>
  <c r="D179" i="17"/>
  <c r="E179" i="17"/>
  <c r="F179" i="17"/>
  <c r="G179" i="17"/>
  <c r="H179" i="17"/>
  <c r="I179" i="17"/>
  <c r="J179" i="17"/>
  <c r="K179" i="17"/>
  <c r="L179" i="17"/>
  <c r="D180" i="17"/>
  <c r="E180" i="17"/>
  <c r="F180" i="17"/>
  <c r="G180" i="17"/>
  <c r="H180" i="17"/>
  <c r="I180" i="17"/>
  <c r="J180" i="17"/>
  <c r="K180" i="17"/>
  <c r="L180" i="17"/>
  <c r="D181" i="17"/>
  <c r="E181" i="17"/>
  <c r="F181" i="17"/>
  <c r="G181" i="17"/>
  <c r="H181" i="17"/>
  <c r="I181" i="17"/>
  <c r="J181" i="17"/>
  <c r="K181" i="17"/>
  <c r="L181" i="17"/>
  <c r="D182" i="17"/>
  <c r="E182" i="17"/>
  <c r="F182" i="17"/>
  <c r="G182" i="17"/>
  <c r="H182" i="17"/>
  <c r="I182" i="17"/>
  <c r="J182" i="17"/>
  <c r="K182" i="17"/>
  <c r="L182" i="17"/>
  <c r="D183" i="17"/>
  <c r="E183" i="17"/>
  <c r="F183" i="17"/>
  <c r="G183" i="17"/>
  <c r="H183" i="17"/>
  <c r="I183" i="17"/>
  <c r="J183" i="17"/>
  <c r="K183" i="17"/>
  <c r="L183" i="17"/>
  <c r="D184" i="17"/>
  <c r="E184" i="17"/>
  <c r="F184" i="17"/>
  <c r="G184" i="17"/>
  <c r="H184" i="17"/>
  <c r="I184" i="17"/>
  <c r="J184" i="17"/>
  <c r="K184" i="17"/>
  <c r="L184" i="17"/>
  <c r="D185" i="17"/>
  <c r="E185" i="17"/>
  <c r="F185" i="17"/>
  <c r="G185" i="17"/>
  <c r="H185" i="17"/>
  <c r="I185" i="17"/>
  <c r="J185" i="17"/>
  <c r="K185" i="17"/>
  <c r="L185" i="17"/>
  <c r="D186" i="17"/>
  <c r="E186" i="17"/>
  <c r="F186" i="17"/>
  <c r="G186" i="17"/>
  <c r="H186" i="17"/>
  <c r="I186" i="17"/>
  <c r="J186" i="17"/>
  <c r="K186" i="17"/>
  <c r="L186" i="17"/>
  <c r="D187" i="17"/>
  <c r="E187" i="17"/>
  <c r="F187" i="17"/>
  <c r="G187" i="17"/>
  <c r="H187" i="17"/>
  <c r="I187" i="17"/>
  <c r="J187" i="17"/>
  <c r="K187" i="17"/>
  <c r="L187" i="17"/>
  <c r="D188" i="17"/>
  <c r="E188" i="17"/>
  <c r="F188" i="17"/>
  <c r="G188" i="17"/>
  <c r="H188" i="17"/>
  <c r="I188" i="17"/>
  <c r="J188" i="17"/>
  <c r="K188" i="17"/>
  <c r="L188" i="17"/>
  <c r="D189" i="17"/>
  <c r="E189" i="17"/>
  <c r="F189" i="17"/>
  <c r="G189" i="17"/>
  <c r="H189" i="17"/>
  <c r="I189" i="17"/>
  <c r="J189" i="17"/>
  <c r="K189" i="17"/>
  <c r="L189" i="17"/>
  <c r="D190" i="17"/>
  <c r="E190" i="17"/>
  <c r="F190" i="17"/>
  <c r="G190" i="17"/>
  <c r="H190" i="17"/>
  <c r="I190" i="17"/>
  <c r="J190" i="17"/>
  <c r="K190" i="17"/>
  <c r="L190" i="17"/>
  <c r="D191" i="17"/>
  <c r="E191" i="17"/>
  <c r="F191" i="17"/>
  <c r="G191" i="17"/>
  <c r="H191" i="17"/>
  <c r="I191" i="17"/>
  <c r="J191" i="17"/>
  <c r="K191" i="17"/>
  <c r="L191" i="17"/>
  <c r="D192" i="17"/>
  <c r="E192" i="17"/>
  <c r="F192" i="17"/>
  <c r="G192" i="17"/>
  <c r="H192" i="17"/>
  <c r="I192" i="17"/>
  <c r="J192" i="17"/>
  <c r="K192" i="17"/>
  <c r="L192" i="17"/>
  <c r="D193" i="17"/>
  <c r="E193" i="17"/>
  <c r="F193" i="17"/>
  <c r="G193" i="17"/>
  <c r="H193" i="17"/>
  <c r="I193" i="17"/>
  <c r="J193" i="17"/>
  <c r="K193" i="17"/>
  <c r="L193" i="17"/>
  <c r="D194" i="17"/>
  <c r="E194" i="17"/>
  <c r="F194" i="17"/>
  <c r="G194" i="17"/>
  <c r="H194" i="17"/>
  <c r="I194" i="17"/>
  <c r="J194" i="17"/>
  <c r="K194" i="17"/>
  <c r="L194" i="17"/>
  <c r="D195" i="17"/>
  <c r="E195" i="17"/>
  <c r="F195" i="17"/>
  <c r="G195" i="17"/>
  <c r="H195" i="17"/>
  <c r="I195" i="17"/>
  <c r="J195" i="17"/>
  <c r="K195" i="17"/>
  <c r="L195" i="17"/>
  <c r="D196" i="17"/>
  <c r="E196" i="17"/>
  <c r="F196" i="17"/>
  <c r="G196" i="17"/>
  <c r="H196" i="17"/>
  <c r="I196" i="17"/>
  <c r="J196" i="17"/>
  <c r="K196" i="17"/>
  <c r="L196" i="17"/>
  <c r="D197" i="17"/>
  <c r="E197" i="17"/>
  <c r="F197" i="17"/>
  <c r="G197" i="17"/>
  <c r="H197" i="17"/>
  <c r="I197" i="17"/>
  <c r="J197" i="17"/>
  <c r="K197" i="17"/>
  <c r="L197" i="17"/>
  <c r="D198" i="17"/>
  <c r="E198" i="17"/>
  <c r="F198" i="17"/>
  <c r="G198" i="17"/>
  <c r="H198" i="17"/>
  <c r="I198" i="17"/>
  <c r="J198" i="17"/>
  <c r="K198" i="17"/>
  <c r="L198" i="17"/>
  <c r="D199" i="17"/>
  <c r="E199" i="17"/>
  <c r="F199" i="17"/>
  <c r="G199" i="17"/>
  <c r="H199" i="17"/>
  <c r="I199" i="17"/>
  <c r="J199" i="17"/>
  <c r="K199" i="17"/>
  <c r="L199" i="17"/>
  <c r="D200" i="17"/>
  <c r="E200" i="17"/>
  <c r="F200" i="17"/>
  <c r="G200" i="17"/>
  <c r="H200" i="17"/>
  <c r="I200" i="17"/>
  <c r="J200" i="17"/>
  <c r="K200" i="17"/>
  <c r="L200" i="17"/>
  <c r="D201" i="17"/>
  <c r="E201" i="17"/>
  <c r="F201" i="17"/>
  <c r="G201" i="17"/>
  <c r="H201" i="17"/>
  <c r="I201" i="17"/>
  <c r="J201" i="17"/>
  <c r="K201" i="17"/>
  <c r="L201" i="17"/>
  <c r="D202" i="17"/>
  <c r="E202" i="17"/>
  <c r="F202" i="17"/>
  <c r="G202" i="17"/>
  <c r="H202" i="17"/>
  <c r="I202" i="17"/>
  <c r="J202" i="17"/>
  <c r="K202" i="17"/>
  <c r="L202" i="17"/>
  <c r="D203" i="17"/>
  <c r="E203" i="17"/>
  <c r="F203" i="17"/>
  <c r="G203" i="17"/>
  <c r="H203" i="17"/>
  <c r="I203" i="17"/>
  <c r="J203" i="17"/>
  <c r="K203" i="17"/>
  <c r="L203" i="17"/>
  <c r="D204" i="17"/>
  <c r="E204" i="17"/>
  <c r="F204" i="17"/>
  <c r="G204" i="17"/>
  <c r="H204" i="17"/>
  <c r="I204" i="17"/>
  <c r="J204" i="17"/>
  <c r="K204" i="17"/>
  <c r="L204" i="17"/>
  <c r="D205" i="17"/>
  <c r="E205" i="17"/>
  <c r="F205" i="17"/>
  <c r="G205" i="17"/>
  <c r="H205" i="17"/>
  <c r="I205" i="17"/>
  <c r="J205" i="17"/>
  <c r="K205" i="17"/>
  <c r="L205" i="17"/>
  <c r="D206" i="17"/>
  <c r="E206" i="17"/>
  <c r="F206" i="17"/>
  <c r="G206" i="17"/>
  <c r="H206" i="17"/>
  <c r="I206" i="17"/>
  <c r="J206" i="17"/>
  <c r="K206" i="17"/>
  <c r="L206" i="17"/>
  <c r="D207" i="17"/>
  <c r="E207" i="17"/>
  <c r="F207" i="17"/>
  <c r="G207" i="17"/>
  <c r="H207" i="17"/>
  <c r="I207" i="17"/>
  <c r="J207" i="17"/>
  <c r="K207" i="17"/>
  <c r="L207" i="17"/>
  <c r="D208" i="17"/>
  <c r="E208" i="17"/>
  <c r="F208" i="17"/>
  <c r="G208" i="17"/>
  <c r="H208" i="17"/>
  <c r="I208" i="17"/>
  <c r="J208" i="17"/>
  <c r="K208" i="17"/>
  <c r="L208" i="17"/>
  <c r="D209" i="17"/>
  <c r="E209" i="17"/>
  <c r="F209" i="17"/>
  <c r="G209" i="17"/>
  <c r="H209" i="17"/>
  <c r="I209" i="17"/>
  <c r="J209" i="17"/>
  <c r="K209" i="17"/>
  <c r="L209" i="17"/>
  <c r="D210" i="17"/>
  <c r="E210" i="17"/>
  <c r="F210" i="17"/>
  <c r="G210" i="17"/>
  <c r="H210" i="17"/>
  <c r="I210" i="17"/>
  <c r="J210" i="17"/>
  <c r="K210" i="17"/>
  <c r="L210" i="17"/>
  <c r="D211" i="17"/>
  <c r="E211" i="17"/>
  <c r="F211" i="17"/>
  <c r="G211" i="17"/>
  <c r="H211" i="17"/>
  <c r="I211" i="17"/>
  <c r="J211" i="17"/>
  <c r="K211" i="17"/>
  <c r="L211" i="17"/>
  <c r="D212" i="17"/>
  <c r="E212" i="17"/>
  <c r="F212" i="17"/>
  <c r="G212" i="17"/>
  <c r="H212" i="17"/>
  <c r="I212" i="17"/>
  <c r="J212" i="17"/>
  <c r="K212" i="17"/>
  <c r="L212" i="17"/>
  <c r="D213" i="17"/>
  <c r="E213" i="17"/>
  <c r="F213" i="17"/>
  <c r="G213" i="17"/>
  <c r="H213" i="17"/>
  <c r="I213" i="17"/>
  <c r="J213" i="17"/>
  <c r="K213" i="17"/>
  <c r="L213" i="17"/>
  <c r="D214" i="17"/>
  <c r="E214" i="17"/>
  <c r="F214" i="17"/>
  <c r="G214" i="17"/>
  <c r="H214" i="17"/>
  <c r="I214" i="17"/>
  <c r="J214" i="17"/>
  <c r="K214" i="17"/>
  <c r="L214" i="17"/>
  <c r="D215" i="17"/>
  <c r="E215" i="17"/>
  <c r="F215" i="17"/>
  <c r="G215" i="17"/>
  <c r="H215" i="17"/>
  <c r="I215" i="17"/>
  <c r="J215" i="17"/>
  <c r="K215" i="17"/>
  <c r="L215" i="17"/>
  <c r="D216" i="17"/>
  <c r="E216" i="17"/>
  <c r="F216" i="17"/>
  <c r="G216" i="17"/>
  <c r="H216" i="17"/>
  <c r="I216" i="17"/>
  <c r="J216" i="17"/>
  <c r="K216" i="17"/>
  <c r="L216" i="17"/>
  <c r="D217" i="17"/>
  <c r="E217" i="17"/>
  <c r="F217" i="17"/>
  <c r="G217" i="17"/>
  <c r="H217" i="17"/>
  <c r="I217" i="17"/>
  <c r="J217" i="17"/>
  <c r="K217" i="17"/>
  <c r="L217" i="17"/>
  <c r="D218" i="17"/>
  <c r="E218" i="17"/>
  <c r="F218" i="17"/>
  <c r="G218" i="17"/>
  <c r="H218" i="17"/>
  <c r="I218" i="17"/>
  <c r="J218" i="17"/>
  <c r="K218" i="17"/>
  <c r="L218" i="17"/>
  <c r="D219" i="17"/>
  <c r="E219" i="17"/>
  <c r="F219" i="17"/>
  <c r="G219" i="17"/>
  <c r="H219" i="17"/>
  <c r="I219" i="17"/>
  <c r="J219" i="17"/>
  <c r="K219" i="17"/>
  <c r="L219" i="17"/>
  <c r="D220" i="17"/>
  <c r="E220" i="17"/>
  <c r="F220" i="17"/>
  <c r="G220" i="17"/>
  <c r="H220" i="17"/>
  <c r="I220" i="17"/>
  <c r="J220" i="17"/>
  <c r="K220" i="17"/>
  <c r="L220" i="17"/>
  <c r="D221" i="17"/>
  <c r="E221" i="17"/>
  <c r="F221" i="17"/>
  <c r="G221" i="17"/>
  <c r="H221" i="17"/>
  <c r="I221" i="17"/>
  <c r="J221" i="17"/>
  <c r="K221" i="17"/>
  <c r="L221" i="17"/>
  <c r="D222" i="17"/>
  <c r="E222" i="17"/>
  <c r="F222" i="17"/>
  <c r="G222" i="17"/>
  <c r="H222" i="17"/>
  <c r="I222" i="17"/>
  <c r="J222" i="17"/>
  <c r="K222" i="17"/>
  <c r="L222" i="17"/>
  <c r="D223" i="17"/>
  <c r="E223" i="17"/>
  <c r="F223" i="17"/>
  <c r="G223" i="17"/>
  <c r="H223" i="17"/>
  <c r="I223" i="17"/>
  <c r="J223" i="17"/>
  <c r="K223" i="17"/>
  <c r="L223" i="17"/>
  <c r="D224" i="17"/>
  <c r="E224" i="17"/>
  <c r="F224" i="17"/>
  <c r="G224" i="17"/>
  <c r="H224" i="17"/>
  <c r="I224" i="17"/>
  <c r="J224" i="17"/>
  <c r="K224" i="17"/>
  <c r="L224" i="17"/>
  <c r="D225" i="17"/>
  <c r="E225" i="17"/>
  <c r="F225" i="17"/>
  <c r="G225" i="17"/>
  <c r="H225" i="17"/>
  <c r="I225" i="17"/>
  <c r="J225" i="17"/>
  <c r="K225" i="17"/>
  <c r="L225" i="17"/>
  <c r="D226" i="17"/>
  <c r="E226" i="17"/>
  <c r="F226" i="17"/>
  <c r="G226" i="17"/>
  <c r="H226" i="17"/>
  <c r="I226" i="17"/>
  <c r="J226" i="17"/>
  <c r="K226" i="17"/>
  <c r="L226" i="17"/>
  <c r="D227" i="17"/>
  <c r="E227" i="17"/>
  <c r="F227" i="17"/>
  <c r="G227" i="17"/>
  <c r="H227" i="17"/>
  <c r="I227" i="17"/>
  <c r="J227" i="17"/>
  <c r="K227" i="17"/>
  <c r="L227" i="17"/>
  <c r="D228" i="17"/>
  <c r="E228" i="17"/>
  <c r="F228" i="17"/>
  <c r="G228" i="17"/>
  <c r="H228" i="17"/>
  <c r="I228" i="17"/>
  <c r="J228" i="17"/>
  <c r="K228" i="17"/>
  <c r="L228" i="17"/>
  <c r="D229" i="17"/>
  <c r="E229" i="17"/>
  <c r="F229" i="17"/>
  <c r="G229" i="17"/>
  <c r="H229" i="17"/>
  <c r="I229" i="17"/>
  <c r="J229" i="17"/>
  <c r="K229" i="17"/>
  <c r="L229" i="17"/>
  <c r="D230" i="17"/>
  <c r="E230" i="17"/>
  <c r="F230" i="17"/>
  <c r="G230" i="17"/>
  <c r="H230" i="17"/>
  <c r="I230" i="17"/>
  <c r="J230" i="17"/>
  <c r="K230" i="17"/>
  <c r="L230" i="17"/>
  <c r="D231" i="17"/>
  <c r="E231" i="17"/>
  <c r="F231" i="17"/>
  <c r="G231" i="17"/>
  <c r="H231" i="17"/>
  <c r="I231" i="17"/>
  <c r="J231" i="17"/>
  <c r="K231" i="17"/>
  <c r="L231" i="17"/>
  <c r="D232" i="17"/>
  <c r="E232" i="17"/>
  <c r="F232" i="17"/>
  <c r="G232" i="17"/>
  <c r="H232" i="17"/>
  <c r="I232" i="17"/>
  <c r="J232" i="17"/>
  <c r="K232" i="17"/>
  <c r="L232" i="17"/>
  <c r="D233" i="17"/>
  <c r="E233" i="17"/>
  <c r="F233" i="17"/>
  <c r="G233" i="17"/>
  <c r="H233" i="17"/>
  <c r="I233" i="17"/>
  <c r="J233" i="17"/>
  <c r="K233" i="17"/>
  <c r="L233" i="17"/>
  <c r="D234" i="17"/>
  <c r="E234" i="17"/>
  <c r="F234" i="17"/>
  <c r="G234" i="17"/>
  <c r="H234" i="17"/>
  <c r="I234" i="17"/>
  <c r="J234" i="17"/>
  <c r="K234" i="17"/>
  <c r="L234" i="17"/>
  <c r="D235" i="17"/>
  <c r="E235" i="17"/>
  <c r="F235" i="17"/>
  <c r="G235" i="17"/>
  <c r="H235" i="17"/>
  <c r="I235" i="17"/>
  <c r="J235" i="17"/>
  <c r="K235" i="17"/>
  <c r="L235" i="17"/>
  <c r="D236" i="17"/>
  <c r="E236" i="17"/>
  <c r="F236" i="17"/>
  <c r="G236" i="17"/>
  <c r="H236" i="17"/>
  <c r="I236" i="17"/>
  <c r="J236" i="17"/>
  <c r="K236" i="17"/>
  <c r="L236" i="17"/>
  <c r="D237" i="17"/>
  <c r="E237" i="17"/>
  <c r="F237" i="17"/>
  <c r="G237" i="17"/>
  <c r="H237" i="17"/>
  <c r="I237" i="17"/>
  <c r="J237" i="17"/>
  <c r="K237" i="17"/>
  <c r="L237" i="17"/>
  <c r="D238" i="17"/>
  <c r="E238" i="17"/>
  <c r="F238" i="17"/>
  <c r="G238" i="17"/>
  <c r="H238" i="17"/>
  <c r="I238" i="17"/>
  <c r="J238" i="17"/>
  <c r="K238" i="17"/>
  <c r="L238" i="17"/>
  <c r="D239" i="17"/>
  <c r="E239" i="17"/>
  <c r="F239" i="17"/>
  <c r="G239" i="17"/>
  <c r="H239" i="17"/>
  <c r="I239" i="17"/>
  <c r="J239" i="17"/>
  <c r="K239" i="17"/>
  <c r="L239" i="17"/>
  <c r="D240" i="17"/>
  <c r="E240" i="17"/>
  <c r="F240" i="17"/>
  <c r="G240" i="17"/>
  <c r="H240" i="17"/>
  <c r="I240" i="17"/>
  <c r="J240" i="17"/>
  <c r="K240" i="17"/>
  <c r="L240" i="17"/>
  <c r="D241" i="17"/>
  <c r="E241" i="17"/>
  <c r="F241" i="17"/>
  <c r="G241" i="17"/>
  <c r="H241" i="17"/>
  <c r="I241" i="17"/>
  <c r="J241" i="17"/>
  <c r="K241" i="17"/>
  <c r="L241" i="17"/>
  <c r="D242" i="17"/>
  <c r="E242" i="17"/>
  <c r="F242" i="17"/>
  <c r="G242" i="17"/>
  <c r="H242" i="17"/>
  <c r="I242" i="17"/>
  <c r="J242" i="17"/>
  <c r="K242" i="17"/>
  <c r="L242" i="17"/>
  <c r="D243" i="17"/>
  <c r="E243" i="17"/>
  <c r="F243" i="17"/>
  <c r="G243" i="17"/>
  <c r="H243" i="17"/>
  <c r="I243" i="17"/>
  <c r="J243" i="17"/>
  <c r="K243" i="17"/>
  <c r="L243" i="17"/>
  <c r="D244" i="17"/>
  <c r="E244" i="17"/>
  <c r="F244" i="17"/>
  <c r="G244" i="17"/>
  <c r="H244" i="17"/>
  <c r="I244" i="17"/>
  <c r="J244" i="17"/>
  <c r="K244" i="17"/>
  <c r="L244" i="17"/>
  <c r="D245" i="17"/>
  <c r="E245" i="17"/>
  <c r="F245" i="17"/>
  <c r="G245" i="17"/>
  <c r="H245" i="17"/>
  <c r="I245" i="17"/>
  <c r="J245" i="17"/>
  <c r="K245" i="17"/>
  <c r="L245" i="17"/>
  <c r="D246" i="17"/>
  <c r="E246" i="17"/>
  <c r="F246" i="17"/>
  <c r="G246" i="17"/>
  <c r="H246" i="17"/>
  <c r="I246" i="17"/>
  <c r="J246" i="17"/>
  <c r="K246" i="17"/>
  <c r="L246" i="17"/>
  <c r="D247" i="17"/>
  <c r="E247" i="17"/>
  <c r="F247" i="17"/>
  <c r="G247" i="17"/>
  <c r="H247" i="17"/>
  <c r="I247" i="17"/>
  <c r="J247" i="17"/>
  <c r="K247" i="17"/>
  <c r="L247" i="17"/>
  <c r="D248" i="17"/>
  <c r="E248" i="17"/>
  <c r="F248" i="17"/>
  <c r="G248" i="17"/>
  <c r="H248" i="17"/>
  <c r="I248" i="17"/>
  <c r="J248" i="17"/>
  <c r="K248" i="17"/>
  <c r="L248" i="17"/>
  <c r="D249" i="17"/>
  <c r="E249" i="17"/>
  <c r="F249" i="17"/>
  <c r="G249" i="17"/>
  <c r="H249" i="17"/>
  <c r="I249" i="17"/>
  <c r="J249" i="17"/>
  <c r="K249" i="17"/>
  <c r="L249" i="17"/>
  <c r="D250" i="17"/>
  <c r="E250" i="17"/>
  <c r="F250" i="17"/>
  <c r="G250" i="17"/>
  <c r="H250" i="17"/>
  <c r="I250" i="17"/>
  <c r="J250" i="17"/>
  <c r="K250" i="17"/>
  <c r="L250" i="17"/>
  <c r="D251" i="17"/>
  <c r="E251" i="17"/>
  <c r="F251" i="17"/>
  <c r="G251" i="17"/>
  <c r="H251" i="17"/>
  <c r="I251" i="17"/>
  <c r="J251" i="17"/>
  <c r="K251" i="17"/>
  <c r="L251" i="17"/>
  <c r="D252" i="17"/>
  <c r="E252" i="17"/>
  <c r="F252" i="17"/>
  <c r="G252" i="17"/>
  <c r="H252" i="17"/>
  <c r="I252" i="17"/>
  <c r="J252" i="17"/>
  <c r="K252" i="17"/>
  <c r="L252" i="17"/>
  <c r="D253" i="17"/>
  <c r="E253" i="17"/>
  <c r="F253" i="17"/>
  <c r="G253" i="17"/>
  <c r="H253" i="17"/>
  <c r="I253" i="17"/>
  <c r="J253" i="17"/>
  <c r="K253" i="17"/>
  <c r="L253" i="17"/>
  <c r="D254" i="17"/>
  <c r="E254" i="17"/>
  <c r="F254" i="17"/>
  <c r="G254" i="17"/>
  <c r="H254" i="17"/>
  <c r="I254" i="17"/>
  <c r="J254" i="17"/>
  <c r="K254" i="17"/>
  <c r="L254" i="17"/>
  <c r="D255" i="17"/>
  <c r="E255" i="17"/>
  <c r="F255" i="17"/>
  <c r="G255" i="17"/>
  <c r="H255" i="17"/>
  <c r="I255" i="17"/>
  <c r="J255" i="17"/>
  <c r="K255" i="17"/>
  <c r="L255" i="17"/>
  <c r="D256" i="17"/>
  <c r="E256" i="17"/>
  <c r="F256" i="17"/>
  <c r="G256" i="17"/>
  <c r="H256" i="17"/>
  <c r="I256" i="17"/>
  <c r="J256" i="17"/>
  <c r="K256" i="17"/>
  <c r="L256" i="17"/>
  <c r="D257" i="17"/>
  <c r="E257" i="17"/>
  <c r="F257" i="17"/>
  <c r="G257" i="17"/>
  <c r="H257" i="17"/>
  <c r="I257" i="17"/>
  <c r="J257" i="17"/>
  <c r="K257" i="17"/>
  <c r="L257" i="17"/>
  <c r="D258" i="17"/>
  <c r="E258" i="17"/>
  <c r="F258" i="17"/>
  <c r="G258" i="17"/>
  <c r="H258" i="17"/>
  <c r="I258" i="17"/>
  <c r="J258" i="17"/>
  <c r="K258" i="17"/>
  <c r="L258" i="17"/>
  <c r="D259" i="17"/>
  <c r="E259" i="17"/>
  <c r="F259" i="17"/>
  <c r="G259" i="17"/>
  <c r="H259" i="17"/>
  <c r="I259" i="17"/>
  <c r="J259" i="17"/>
  <c r="K259" i="17"/>
  <c r="L259" i="17"/>
  <c r="D260" i="17"/>
  <c r="E260" i="17"/>
  <c r="F260" i="17"/>
  <c r="G260" i="17"/>
  <c r="H260" i="17"/>
  <c r="I260" i="17"/>
  <c r="J260" i="17"/>
  <c r="K260" i="17"/>
  <c r="L260" i="17"/>
  <c r="D261" i="17"/>
  <c r="E261" i="17"/>
  <c r="F261" i="17"/>
  <c r="G261" i="17"/>
  <c r="H261" i="17"/>
  <c r="I261" i="17"/>
  <c r="J261" i="17"/>
  <c r="K261" i="17"/>
  <c r="L261" i="17"/>
  <c r="D262" i="17"/>
  <c r="E262" i="17"/>
  <c r="F262" i="17"/>
  <c r="G262" i="17"/>
  <c r="H262" i="17"/>
  <c r="I262" i="17"/>
  <c r="J262" i="17"/>
  <c r="K262" i="17"/>
  <c r="L262" i="17"/>
  <c r="D263" i="17"/>
  <c r="E263" i="17"/>
  <c r="F263" i="17"/>
  <c r="G263" i="17"/>
  <c r="H263" i="17"/>
  <c r="I263" i="17"/>
  <c r="J263" i="17"/>
  <c r="K263" i="17"/>
  <c r="L263" i="17"/>
  <c r="D264" i="17"/>
  <c r="E264" i="17"/>
  <c r="F264" i="17"/>
  <c r="G264" i="17"/>
  <c r="H264" i="17"/>
  <c r="I264" i="17"/>
  <c r="J264" i="17"/>
  <c r="K264" i="17"/>
  <c r="L264" i="17"/>
  <c r="D265" i="17"/>
  <c r="E265" i="17"/>
  <c r="F265" i="17"/>
  <c r="G265" i="17"/>
  <c r="H265" i="17"/>
  <c r="I265" i="17"/>
  <c r="J265" i="17"/>
  <c r="K265" i="17"/>
  <c r="L265" i="17"/>
  <c r="D266" i="17"/>
  <c r="E266" i="17"/>
  <c r="F266" i="17"/>
  <c r="G266" i="17"/>
  <c r="H266" i="17"/>
  <c r="I266" i="17"/>
  <c r="J266" i="17"/>
  <c r="K266" i="17"/>
  <c r="L266" i="17"/>
  <c r="D267" i="17"/>
  <c r="E267" i="17"/>
  <c r="F267" i="17"/>
  <c r="G267" i="17"/>
  <c r="H267" i="17"/>
  <c r="I267" i="17"/>
  <c r="J267" i="17"/>
  <c r="K267" i="17"/>
  <c r="L267" i="17"/>
  <c r="D268" i="17"/>
  <c r="E268" i="17"/>
  <c r="F268" i="17"/>
  <c r="G268" i="17"/>
  <c r="H268" i="17"/>
  <c r="I268" i="17"/>
  <c r="J268" i="17"/>
  <c r="K268" i="17"/>
  <c r="L268" i="17"/>
  <c r="D269" i="17"/>
  <c r="E269" i="17"/>
  <c r="F269" i="17"/>
  <c r="G269" i="17"/>
  <c r="H269" i="17"/>
  <c r="I269" i="17"/>
  <c r="J269" i="17"/>
  <c r="K269" i="17"/>
  <c r="L269" i="17"/>
  <c r="D270" i="17"/>
  <c r="E270" i="17"/>
  <c r="F270" i="17"/>
  <c r="G270" i="17"/>
  <c r="H270" i="17"/>
  <c r="I270" i="17"/>
  <c r="J270" i="17"/>
  <c r="K270" i="17"/>
  <c r="L270" i="17"/>
  <c r="D271" i="17"/>
  <c r="E271" i="17"/>
  <c r="F271" i="17"/>
  <c r="G271" i="17"/>
  <c r="H271" i="17"/>
  <c r="I271" i="17"/>
  <c r="J271" i="17"/>
  <c r="K271" i="17"/>
  <c r="L271" i="17"/>
  <c r="D272" i="17"/>
  <c r="E272" i="17"/>
  <c r="F272" i="17"/>
  <c r="G272" i="17"/>
  <c r="H272" i="17"/>
  <c r="I272" i="17"/>
  <c r="J272" i="17"/>
  <c r="K272" i="17"/>
  <c r="L272" i="17"/>
  <c r="D273" i="17"/>
  <c r="E273" i="17"/>
  <c r="F273" i="17"/>
  <c r="G273" i="17"/>
  <c r="H273" i="17"/>
  <c r="I273" i="17"/>
  <c r="J273" i="17"/>
  <c r="K273" i="17"/>
  <c r="L273" i="17"/>
  <c r="D274" i="17"/>
  <c r="E274" i="17"/>
  <c r="F274" i="17"/>
  <c r="G274" i="17"/>
  <c r="H274" i="17"/>
  <c r="I274" i="17"/>
  <c r="J274" i="17"/>
  <c r="K274" i="17"/>
  <c r="L274" i="17"/>
  <c r="D275" i="17"/>
  <c r="E275" i="17"/>
  <c r="F275" i="17"/>
  <c r="G275" i="17"/>
  <c r="H275" i="17"/>
  <c r="I275" i="17"/>
  <c r="J275" i="17"/>
  <c r="K275" i="17"/>
  <c r="L275" i="17"/>
  <c r="D276" i="17"/>
  <c r="E276" i="17"/>
  <c r="F276" i="17"/>
  <c r="G276" i="17"/>
  <c r="H276" i="17"/>
  <c r="I276" i="17"/>
  <c r="J276" i="17"/>
  <c r="K276" i="17"/>
  <c r="L276" i="17"/>
  <c r="D277" i="17"/>
  <c r="E277" i="17"/>
  <c r="F277" i="17"/>
  <c r="G277" i="17"/>
  <c r="H277" i="17"/>
  <c r="I277" i="17"/>
  <c r="J277" i="17"/>
  <c r="K277" i="17"/>
  <c r="L277" i="17"/>
  <c r="D278" i="17"/>
  <c r="E278" i="17"/>
  <c r="F278" i="17"/>
  <c r="G278" i="17"/>
  <c r="H278" i="17"/>
  <c r="I278" i="17"/>
  <c r="J278" i="17"/>
  <c r="K278" i="17"/>
  <c r="L278" i="17"/>
  <c r="D279" i="17"/>
  <c r="E279" i="17"/>
  <c r="F279" i="17"/>
  <c r="G279" i="17"/>
  <c r="H279" i="17"/>
  <c r="I279" i="17"/>
  <c r="J279" i="17"/>
  <c r="K279" i="17"/>
  <c r="L279" i="17"/>
  <c r="D280" i="17"/>
  <c r="E280" i="17"/>
  <c r="F280" i="17"/>
  <c r="G280" i="17"/>
  <c r="H280" i="17"/>
  <c r="I280" i="17"/>
  <c r="J280" i="17"/>
  <c r="K280" i="17"/>
  <c r="L280" i="17"/>
  <c r="D281" i="17"/>
  <c r="E281" i="17"/>
  <c r="F281" i="17"/>
  <c r="G281" i="17"/>
  <c r="H281" i="17"/>
  <c r="I281" i="17"/>
  <c r="J281" i="17"/>
  <c r="K281" i="17"/>
  <c r="L281" i="17"/>
  <c r="D282" i="17"/>
  <c r="E282" i="17"/>
  <c r="F282" i="17"/>
  <c r="G282" i="17"/>
  <c r="H282" i="17"/>
  <c r="I282" i="17"/>
  <c r="J282" i="17"/>
  <c r="K282" i="17"/>
  <c r="L282" i="17"/>
  <c r="D283" i="17"/>
  <c r="E283" i="17"/>
  <c r="F283" i="17"/>
  <c r="G283" i="17"/>
  <c r="H283" i="17"/>
  <c r="I283" i="17"/>
  <c r="J283" i="17"/>
  <c r="K283" i="17"/>
  <c r="L283" i="17"/>
  <c r="D284" i="17"/>
  <c r="E284" i="17"/>
  <c r="F284" i="17"/>
  <c r="G284" i="17"/>
  <c r="H284" i="17"/>
  <c r="I284" i="17"/>
  <c r="J284" i="17"/>
  <c r="K284" i="17"/>
  <c r="L284" i="17"/>
  <c r="D285" i="17"/>
  <c r="E285" i="17"/>
  <c r="F285" i="17"/>
  <c r="G285" i="17"/>
  <c r="H285" i="17"/>
  <c r="I285" i="17"/>
  <c r="J285" i="17"/>
  <c r="K285" i="17"/>
  <c r="L285" i="17"/>
  <c r="D286" i="17"/>
  <c r="E286" i="17"/>
  <c r="F286" i="17"/>
  <c r="G286" i="17"/>
  <c r="H286" i="17"/>
  <c r="I286" i="17"/>
  <c r="J286" i="17"/>
  <c r="K286" i="17"/>
  <c r="L286" i="17"/>
  <c r="D287" i="17"/>
  <c r="E287" i="17"/>
  <c r="F287" i="17"/>
  <c r="G287" i="17"/>
  <c r="H287" i="17"/>
  <c r="I287" i="17"/>
  <c r="J287" i="17"/>
  <c r="K287" i="17"/>
  <c r="L287" i="17"/>
  <c r="D288" i="17"/>
  <c r="E288" i="17"/>
  <c r="F288" i="17"/>
  <c r="G288" i="17"/>
  <c r="H288" i="17"/>
  <c r="I288" i="17"/>
  <c r="J288" i="17"/>
  <c r="K288" i="17"/>
  <c r="L288" i="17"/>
  <c r="D289" i="17"/>
  <c r="E289" i="17"/>
  <c r="F289" i="17"/>
  <c r="G289" i="17"/>
  <c r="H289" i="17"/>
  <c r="I289" i="17"/>
  <c r="J289" i="17"/>
  <c r="K289" i="17"/>
  <c r="L289" i="17"/>
  <c r="D290" i="17"/>
  <c r="E290" i="17"/>
  <c r="F290" i="17"/>
  <c r="G290" i="17"/>
  <c r="H290" i="17"/>
  <c r="I290" i="17"/>
  <c r="J290" i="17"/>
  <c r="K290" i="17"/>
  <c r="L290" i="17"/>
  <c r="D291" i="17"/>
  <c r="E291" i="17"/>
  <c r="F291" i="17"/>
  <c r="G291" i="17"/>
  <c r="H291" i="17"/>
  <c r="I291" i="17"/>
  <c r="J291" i="17"/>
  <c r="K291" i="17"/>
  <c r="L291" i="17"/>
  <c r="D292" i="17"/>
  <c r="E292" i="17"/>
  <c r="F292" i="17"/>
  <c r="G292" i="17"/>
  <c r="H292" i="17"/>
  <c r="I292" i="17"/>
  <c r="J292" i="17"/>
  <c r="K292" i="17"/>
  <c r="L292" i="17"/>
  <c r="D293" i="17"/>
  <c r="E293" i="17"/>
  <c r="F293" i="17"/>
  <c r="G293" i="17"/>
  <c r="H293" i="17"/>
  <c r="I293" i="17"/>
  <c r="J293" i="17"/>
  <c r="K293" i="17"/>
  <c r="L293" i="17"/>
  <c r="D294" i="17"/>
  <c r="E294" i="17"/>
  <c r="F294" i="17"/>
  <c r="G294" i="17"/>
  <c r="H294" i="17"/>
  <c r="I294" i="17"/>
  <c r="J294" i="17"/>
  <c r="K294" i="17"/>
  <c r="L294" i="17"/>
  <c r="D295" i="17"/>
  <c r="E295" i="17"/>
  <c r="F295" i="17"/>
  <c r="G295" i="17"/>
  <c r="H295" i="17"/>
  <c r="I295" i="17"/>
  <c r="J295" i="17"/>
  <c r="K295" i="17"/>
  <c r="L295" i="17"/>
  <c r="D296" i="17"/>
  <c r="E296" i="17"/>
  <c r="F296" i="17"/>
  <c r="G296" i="17"/>
  <c r="H296" i="17"/>
  <c r="I296" i="17"/>
  <c r="J296" i="17"/>
  <c r="K296" i="17"/>
  <c r="L296" i="17"/>
  <c r="D297" i="17"/>
  <c r="E297" i="17"/>
  <c r="F297" i="17"/>
  <c r="G297" i="17"/>
  <c r="H297" i="17"/>
  <c r="I297" i="17"/>
  <c r="J297" i="17"/>
  <c r="K297" i="17"/>
  <c r="L297" i="17"/>
  <c r="D298" i="17"/>
  <c r="E298" i="17"/>
  <c r="F298" i="17"/>
  <c r="G298" i="17"/>
  <c r="H298" i="17"/>
  <c r="I298" i="17"/>
  <c r="J298" i="17"/>
  <c r="K298" i="17"/>
  <c r="L298" i="17"/>
  <c r="D299" i="17"/>
  <c r="E299" i="17"/>
  <c r="F299" i="17"/>
  <c r="G299" i="17"/>
  <c r="H299" i="17"/>
  <c r="I299" i="17"/>
  <c r="J299" i="17"/>
  <c r="K299" i="17"/>
  <c r="L299" i="17"/>
  <c r="D300" i="17"/>
  <c r="E300" i="17"/>
  <c r="F300" i="17"/>
  <c r="G300" i="17"/>
  <c r="H300" i="17"/>
  <c r="I300" i="17"/>
  <c r="J300" i="17"/>
  <c r="K300" i="17"/>
  <c r="L300" i="17"/>
  <c r="D301" i="17"/>
  <c r="E301" i="17"/>
  <c r="F301" i="17"/>
  <c r="G301" i="17"/>
  <c r="H301" i="17"/>
  <c r="I301" i="17"/>
  <c r="J301" i="17"/>
  <c r="K301" i="17"/>
  <c r="L301" i="17"/>
  <c r="D302" i="17"/>
  <c r="E302" i="17"/>
  <c r="F302" i="17"/>
  <c r="G302" i="17"/>
  <c r="H302" i="17"/>
  <c r="I302" i="17"/>
  <c r="J302" i="17"/>
  <c r="K302" i="17"/>
  <c r="L302" i="17"/>
  <c r="D303" i="17"/>
  <c r="E303" i="17"/>
  <c r="F303" i="17"/>
  <c r="G303" i="17"/>
  <c r="H303" i="17"/>
  <c r="I303" i="17"/>
  <c r="J303" i="17"/>
  <c r="K303" i="17"/>
  <c r="L303" i="17"/>
  <c r="D304" i="17"/>
  <c r="E304" i="17"/>
  <c r="F304" i="17"/>
  <c r="G304" i="17"/>
  <c r="H304" i="17"/>
  <c r="I304" i="17"/>
  <c r="J304" i="17"/>
  <c r="K304" i="17"/>
  <c r="L304" i="17"/>
  <c r="D305" i="17"/>
  <c r="E305" i="17"/>
  <c r="F305" i="17"/>
  <c r="G305" i="17"/>
  <c r="H305" i="17"/>
  <c r="I305" i="17"/>
  <c r="J305" i="17"/>
  <c r="K305" i="17"/>
  <c r="L305" i="17"/>
  <c r="D306" i="17"/>
  <c r="E306" i="17"/>
  <c r="F306" i="17"/>
  <c r="G306" i="17"/>
  <c r="H306" i="17"/>
  <c r="I306" i="17"/>
  <c r="J306" i="17"/>
  <c r="K306" i="17"/>
  <c r="L306" i="17"/>
  <c r="D307" i="17"/>
  <c r="E307" i="17"/>
  <c r="F307" i="17"/>
  <c r="G307" i="17"/>
  <c r="H307" i="17"/>
  <c r="I307" i="17"/>
  <c r="J307" i="17"/>
  <c r="K307" i="17"/>
  <c r="L307" i="17"/>
  <c r="D308" i="17"/>
  <c r="E308" i="17"/>
  <c r="F308" i="17"/>
  <c r="G308" i="17"/>
  <c r="H308" i="17"/>
  <c r="I308" i="17"/>
  <c r="J308" i="17"/>
  <c r="K308" i="17"/>
  <c r="L308" i="17"/>
  <c r="D309" i="17"/>
  <c r="E309" i="17"/>
  <c r="F309" i="17"/>
  <c r="G309" i="17"/>
  <c r="H309" i="17"/>
  <c r="I309" i="17"/>
  <c r="J309" i="17"/>
  <c r="K309" i="17"/>
  <c r="L309" i="17"/>
  <c r="D310" i="17"/>
  <c r="E310" i="17"/>
  <c r="F310" i="17"/>
  <c r="G310" i="17"/>
  <c r="H310" i="17"/>
  <c r="I310" i="17"/>
  <c r="J310" i="17"/>
  <c r="K310" i="17"/>
  <c r="L310" i="17"/>
  <c r="D311" i="17"/>
  <c r="E311" i="17"/>
  <c r="F311" i="17"/>
  <c r="G311" i="17"/>
  <c r="H311" i="17"/>
  <c r="I311" i="17"/>
  <c r="J311" i="17"/>
  <c r="K311" i="17"/>
  <c r="L311" i="17"/>
  <c r="D312" i="17"/>
  <c r="E312" i="17"/>
  <c r="F312" i="17"/>
  <c r="G312" i="17"/>
  <c r="H312" i="17"/>
  <c r="I312" i="17"/>
  <c r="J312" i="17"/>
  <c r="K312" i="17"/>
  <c r="L312" i="17"/>
  <c r="D313" i="17"/>
  <c r="E313" i="17"/>
  <c r="F313" i="17"/>
  <c r="G313" i="17"/>
  <c r="H313" i="17"/>
  <c r="I313" i="17"/>
  <c r="J313" i="17"/>
  <c r="K313" i="17"/>
  <c r="L313" i="17"/>
  <c r="D314" i="17"/>
  <c r="E314" i="17"/>
  <c r="F314" i="17"/>
  <c r="G314" i="17"/>
  <c r="H314" i="17"/>
  <c r="I314" i="17"/>
  <c r="J314" i="17"/>
  <c r="K314" i="17"/>
  <c r="L314" i="17"/>
  <c r="D315" i="17"/>
  <c r="E315" i="17"/>
  <c r="F315" i="17"/>
  <c r="G315" i="17"/>
  <c r="H315" i="17"/>
  <c r="I315" i="17"/>
  <c r="J315" i="17"/>
  <c r="K315" i="17"/>
  <c r="L315" i="17"/>
  <c r="D316" i="17"/>
  <c r="E316" i="17"/>
  <c r="F316" i="17"/>
  <c r="G316" i="17"/>
  <c r="H316" i="17"/>
  <c r="I316" i="17"/>
  <c r="J316" i="17"/>
  <c r="K316" i="17"/>
  <c r="L316" i="17"/>
  <c r="D317" i="17"/>
  <c r="E317" i="17"/>
  <c r="F317" i="17"/>
  <c r="G317" i="17"/>
  <c r="H317" i="17"/>
  <c r="I317" i="17"/>
  <c r="J317" i="17"/>
  <c r="K317" i="17"/>
  <c r="L317" i="17"/>
  <c r="D318" i="17"/>
  <c r="E318" i="17"/>
  <c r="F318" i="17"/>
  <c r="G318" i="17"/>
  <c r="H318" i="17"/>
  <c r="I318" i="17"/>
  <c r="J318" i="17"/>
  <c r="K318" i="17"/>
  <c r="L318" i="17"/>
  <c r="D319" i="17"/>
  <c r="E319" i="17"/>
  <c r="F319" i="17"/>
  <c r="G319" i="17"/>
  <c r="H319" i="17"/>
  <c r="I319" i="17"/>
  <c r="J319" i="17"/>
  <c r="K319" i="17"/>
  <c r="L319" i="17"/>
  <c r="D320" i="17"/>
  <c r="E320" i="17"/>
  <c r="F320" i="17"/>
  <c r="G320" i="17"/>
  <c r="H320" i="17"/>
  <c r="I320" i="17"/>
  <c r="J320" i="17"/>
  <c r="K320" i="17"/>
  <c r="L320" i="17"/>
  <c r="D321" i="17"/>
  <c r="E321" i="17"/>
  <c r="F321" i="17"/>
  <c r="G321" i="17"/>
  <c r="H321" i="17"/>
  <c r="I321" i="17"/>
  <c r="J321" i="17"/>
  <c r="K321" i="17"/>
  <c r="L321" i="17"/>
  <c r="D322" i="17"/>
  <c r="E322" i="17"/>
  <c r="F322" i="17"/>
  <c r="G322" i="17"/>
  <c r="H322" i="17"/>
  <c r="I322" i="17"/>
  <c r="J322" i="17"/>
  <c r="K322" i="17"/>
  <c r="L322" i="17"/>
  <c r="D323" i="17"/>
  <c r="E323" i="17"/>
  <c r="F323" i="17"/>
  <c r="G323" i="17"/>
  <c r="H323" i="17"/>
  <c r="I323" i="17"/>
  <c r="J323" i="17"/>
  <c r="K323" i="17"/>
  <c r="L323" i="17"/>
  <c r="D324" i="17"/>
  <c r="E324" i="17"/>
  <c r="F324" i="17"/>
  <c r="G324" i="17"/>
  <c r="H324" i="17"/>
  <c r="I324" i="17"/>
  <c r="J324" i="17"/>
  <c r="K324" i="17"/>
  <c r="L324" i="17"/>
  <c r="D325" i="17"/>
  <c r="E325" i="17"/>
  <c r="F325" i="17"/>
  <c r="G325" i="17"/>
  <c r="H325" i="17"/>
  <c r="I325" i="17"/>
  <c r="J325" i="17"/>
  <c r="K325" i="17"/>
  <c r="L325" i="17"/>
  <c r="D326" i="17"/>
  <c r="E326" i="17"/>
  <c r="F326" i="17"/>
  <c r="G326" i="17"/>
  <c r="H326" i="17"/>
  <c r="I326" i="17"/>
  <c r="J326" i="17"/>
  <c r="K326" i="17"/>
  <c r="L326" i="17"/>
  <c r="D327" i="17"/>
  <c r="E327" i="17"/>
  <c r="F327" i="17"/>
  <c r="G327" i="17"/>
  <c r="H327" i="17"/>
  <c r="I327" i="17"/>
  <c r="J327" i="17"/>
  <c r="K327" i="17"/>
  <c r="L327" i="17"/>
  <c r="D328" i="17"/>
  <c r="E328" i="17"/>
  <c r="F328" i="17"/>
  <c r="G328" i="17"/>
  <c r="H328" i="17"/>
  <c r="I328" i="17"/>
  <c r="J328" i="17"/>
  <c r="K328" i="17"/>
  <c r="L328" i="17"/>
  <c r="D329" i="17"/>
  <c r="E329" i="17"/>
  <c r="F329" i="17"/>
  <c r="G329" i="17"/>
  <c r="H329" i="17"/>
  <c r="I329" i="17"/>
  <c r="J329" i="17"/>
  <c r="K329" i="17"/>
  <c r="L329" i="17"/>
  <c r="D330" i="17"/>
  <c r="E330" i="17"/>
  <c r="F330" i="17"/>
  <c r="G330" i="17"/>
  <c r="H330" i="17"/>
  <c r="I330" i="17"/>
  <c r="J330" i="17"/>
  <c r="K330" i="17"/>
  <c r="L330" i="17"/>
  <c r="D331" i="17"/>
  <c r="E331" i="17"/>
  <c r="F331" i="17"/>
  <c r="G331" i="17"/>
  <c r="H331" i="17"/>
  <c r="I331" i="17"/>
  <c r="J331" i="17"/>
  <c r="K331" i="17"/>
  <c r="L331" i="17"/>
  <c r="D332" i="17"/>
  <c r="E332" i="17"/>
  <c r="F332" i="17"/>
  <c r="G332" i="17"/>
  <c r="H332" i="17"/>
  <c r="I332" i="17"/>
  <c r="J332" i="17"/>
  <c r="K332" i="17"/>
  <c r="L332" i="17"/>
  <c r="D333" i="17"/>
  <c r="E333" i="17"/>
  <c r="F333" i="17"/>
  <c r="G333" i="17"/>
  <c r="H333" i="17"/>
  <c r="I333" i="17"/>
  <c r="J333" i="17"/>
  <c r="K333" i="17"/>
  <c r="L333" i="17"/>
  <c r="D334" i="17"/>
  <c r="E334" i="17"/>
  <c r="F334" i="17"/>
  <c r="G334" i="17"/>
  <c r="H334" i="17"/>
  <c r="I334" i="17"/>
  <c r="J334" i="17"/>
  <c r="K334" i="17"/>
  <c r="L334" i="17"/>
  <c r="D335" i="17"/>
  <c r="E335" i="17"/>
  <c r="F335" i="17"/>
  <c r="G335" i="17"/>
  <c r="H335" i="17"/>
  <c r="I335" i="17"/>
  <c r="J335" i="17"/>
  <c r="K335" i="17"/>
  <c r="L335" i="17"/>
  <c r="D336" i="17"/>
  <c r="E336" i="17"/>
  <c r="F336" i="17"/>
  <c r="G336" i="17"/>
  <c r="H336" i="17"/>
  <c r="I336" i="17"/>
  <c r="J336" i="17"/>
  <c r="K336" i="17"/>
  <c r="L336" i="17"/>
  <c r="D337" i="17"/>
  <c r="E337" i="17"/>
  <c r="F337" i="17"/>
  <c r="G337" i="17"/>
  <c r="H337" i="17"/>
  <c r="I337" i="17"/>
  <c r="J337" i="17"/>
  <c r="K337" i="17"/>
  <c r="L337" i="17"/>
  <c r="D338" i="17"/>
  <c r="E338" i="17"/>
  <c r="F338" i="17"/>
  <c r="G338" i="17"/>
  <c r="H338" i="17"/>
  <c r="I338" i="17"/>
  <c r="J338" i="17"/>
  <c r="K338" i="17"/>
  <c r="L338" i="17"/>
  <c r="D339" i="17"/>
  <c r="E339" i="17"/>
  <c r="F339" i="17"/>
  <c r="G339" i="17"/>
  <c r="H339" i="17"/>
  <c r="I339" i="17"/>
  <c r="J339" i="17"/>
  <c r="K339" i="17"/>
  <c r="L339" i="17"/>
  <c r="D340" i="17"/>
  <c r="E340" i="17"/>
  <c r="F340" i="17"/>
  <c r="G340" i="17"/>
  <c r="H340" i="17"/>
  <c r="I340" i="17"/>
  <c r="J340" i="17"/>
  <c r="K340" i="17"/>
  <c r="L340" i="17"/>
  <c r="D341" i="17"/>
  <c r="E341" i="17"/>
  <c r="F341" i="17"/>
  <c r="G341" i="17"/>
  <c r="H341" i="17"/>
  <c r="I341" i="17"/>
  <c r="J341" i="17"/>
  <c r="K341" i="17"/>
  <c r="L341" i="17"/>
  <c r="D342" i="17"/>
  <c r="E342" i="17"/>
  <c r="F342" i="17"/>
  <c r="G342" i="17"/>
  <c r="H342" i="17"/>
  <c r="I342" i="17"/>
  <c r="J342" i="17"/>
  <c r="K342" i="17"/>
  <c r="L342" i="17"/>
  <c r="D343" i="17"/>
  <c r="E343" i="17"/>
  <c r="F343" i="17"/>
  <c r="G343" i="17"/>
  <c r="H343" i="17"/>
  <c r="I343" i="17"/>
  <c r="J343" i="17"/>
  <c r="K343" i="17"/>
  <c r="L343" i="17"/>
  <c r="D344" i="17"/>
  <c r="E344" i="17"/>
  <c r="F344" i="17"/>
  <c r="G344" i="17"/>
  <c r="H344" i="17"/>
  <c r="I344" i="17"/>
  <c r="J344" i="17"/>
  <c r="K344" i="17"/>
  <c r="L344" i="17"/>
  <c r="D345" i="17"/>
  <c r="E345" i="17"/>
  <c r="F345" i="17"/>
  <c r="G345" i="17"/>
  <c r="H345" i="17"/>
  <c r="I345" i="17"/>
  <c r="J345" i="17"/>
  <c r="K345" i="17"/>
  <c r="L345" i="17"/>
  <c r="D346" i="17"/>
  <c r="E346" i="17"/>
  <c r="F346" i="17"/>
  <c r="G346" i="17"/>
  <c r="H346" i="17"/>
  <c r="I346" i="17"/>
  <c r="J346" i="17"/>
  <c r="K346" i="17"/>
  <c r="L346" i="17"/>
  <c r="D347" i="17"/>
  <c r="E347" i="17"/>
  <c r="F347" i="17"/>
  <c r="G347" i="17"/>
  <c r="H347" i="17"/>
  <c r="I347" i="17"/>
  <c r="J347" i="17"/>
  <c r="K347" i="17"/>
  <c r="L347" i="17"/>
  <c r="D348" i="17"/>
  <c r="E348" i="17"/>
  <c r="F348" i="17"/>
  <c r="G348" i="17"/>
  <c r="H348" i="17"/>
  <c r="I348" i="17"/>
  <c r="J348" i="17"/>
  <c r="K348" i="17"/>
  <c r="L348" i="17"/>
  <c r="D349" i="17"/>
  <c r="E349" i="17"/>
  <c r="F349" i="17"/>
  <c r="G349" i="17"/>
  <c r="H349" i="17"/>
  <c r="I349" i="17"/>
  <c r="J349" i="17"/>
  <c r="K349" i="17"/>
  <c r="L349" i="17"/>
  <c r="D350" i="17"/>
  <c r="E350" i="17"/>
  <c r="F350" i="17"/>
  <c r="G350" i="17"/>
  <c r="H350" i="17"/>
  <c r="I350" i="17"/>
  <c r="J350" i="17"/>
  <c r="K350" i="17"/>
  <c r="L350" i="17"/>
  <c r="D351" i="17"/>
  <c r="E351" i="17"/>
  <c r="F351" i="17"/>
  <c r="G351" i="17"/>
  <c r="H351" i="17"/>
  <c r="I351" i="17"/>
  <c r="J351" i="17"/>
  <c r="K351" i="17"/>
  <c r="L351" i="17"/>
  <c r="D352" i="17"/>
  <c r="E352" i="17"/>
  <c r="F352" i="17"/>
  <c r="G352" i="17"/>
  <c r="H352" i="17"/>
  <c r="I352" i="17"/>
  <c r="J352" i="17"/>
  <c r="K352" i="17"/>
  <c r="L352" i="17"/>
  <c r="D353" i="17"/>
  <c r="E353" i="17"/>
  <c r="F353" i="17"/>
  <c r="G353" i="17"/>
  <c r="H353" i="17"/>
  <c r="I353" i="17"/>
  <c r="J353" i="17"/>
  <c r="K353" i="17"/>
  <c r="L353" i="17"/>
  <c r="D354" i="17"/>
  <c r="E354" i="17"/>
  <c r="F354" i="17"/>
  <c r="G354" i="17"/>
  <c r="H354" i="17"/>
  <c r="I354" i="17"/>
  <c r="J354" i="17"/>
  <c r="K354" i="17"/>
  <c r="L354" i="17"/>
  <c r="D355" i="17"/>
  <c r="E355" i="17"/>
  <c r="F355" i="17"/>
  <c r="G355" i="17"/>
  <c r="H355" i="17"/>
  <c r="I355" i="17"/>
  <c r="J355" i="17"/>
  <c r="K355" i="17"/>
  <c r="L355" i="17"/>
  <c r="D356" i="17"/>
  <c r="E356" i="17"/>
  <c r="F356" i="17"/>
  <c r="G356" i="17"/>
  <c r="H356" i="17"/>
  <c r="I356" i="17"/>
  <c r="J356" i="17"/>
  <c r="K356" i="17"/>
  <c r="L356" i="17"/>
  <c r="D357" i="17"/>
  <c r="E357" i="17"/>
  <c r="F357" i="17"/>
  <c r="G357" i="17"/>
  <c r="H357" i="17"/>
  <c r="I357" i="17"/>
  <c r="J357" i="17"/>
  <c r="K357" i="17"/>
  <c r="L357" i="17"/>
  <c r="B358" i="17"/>
  <c r="C358" i="17"/>
  <c r="D358" i="17"/>
  <c r="E358" i="17"/>
  <c r="F358" i="17"/>
  <c r="G358" i="17"/>
  <c r="H358" i="17"/>
  <c r="I358" i="17"/>
  <c r="J358" i="17"/>
  <c r="K358" i="17"/>
  <c r="L358" i="17"/>
  <c r="B359" i="17"/>
  <c r="C359" i="17"/>
  <c r="D359" i="17"/>
  <c r="E359" i="17"/>
  <c r="F359" i="17"/>
  <c r="G359" i="17"/>
  <c r="H359" i="17"/>
  <c r="I359" i="17"/>
  <c r="J359" i="17"/>
  <c r="K359" i="17"/>
  <c r="L359" i="17"/>
  <c r="B360" i="17"/>
  <c r="C360" i="17"/>
  <c r="D360" i="17"/>
  <c r="E360" i="17"/>
  <c r="F360" i="17"/>
  <c r="G360" i="17"/>
  <c r="H360" i="17"/>
  <c r="I360" i="17"/>
  <c r="J360" i="17"/>
  <c r="K360" i="17"/>
  <c r="L360" i="17"/>
  <c r="B361" i="17"/>
  <c r="C361" i="17"/>
  <c r="D361" i="17"/>
  <c r="E361" i="17"/>
  <c r="F361" i="17"/>
  <c r="G361" i="17"/>
  <c r="H361" i="17"/>
  <c r="I361" i="17"/>
  <c r="J361" i="17"/>
  <c r="K361" i="17"/>
  <c r="L361" i="17"/>
  <c r="B362" i="17"/>
  <c r="C362" i="17"/>
  <c r="D362" i="17"/>
  <c r="E362" i="17"/>
  <c r="F362" i="17"/>
  <c r="G362" i="17"/>
  <c r="H362" i="17"/>
  <c r="I362" i="17"/>
  <c r="J362" i="17"/>
  <c r="K362" i="17"/>
  <c r="L362" i="17"/>
  <c r="B4" i="17"/>
  <c r="D5" i="17"/>
  <c r="E5" i="17"/>
  <c r="F5" i="17"/>
  <c r="G5" i="17"/>
  <c r="H5" i="17"/>
  <c r="I5" i="17"/>
  <c r="J5" i="17"/>
  <c r="K5" i="17"/>
  <c r="L5" i="17"/>
  <c r="D4" i="17"/>
  <c r="E4" i="17"/>
  <c r="F4" i="17"/>
  <c r="G4" i="17"/>
  <c r="H4" i="17"/>
  <c r="I4" i="17"/>
  <c r="J4" i="17"/>
  <c r="K4" i="17"/>
  <c r="L4" i="17"/>
  <c r="C4" i="17"/>
  <c r="X5" i="7"/>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8" i="19"/>
  <c r="B6" i="19"/>
  <c r="B7" i="19"/>
  <c r="C7" i="19"/>
  <c r="D7" i="19"/>
  <c r="C8" i="19"/>
  <c r="D8" i="19"/>
  <c r="C9" i="19"/>
  <c r="D9" i="19"/>
  <c r="C10" i="19"/>
  <c r="D10" i="19"/>
  <c r="C11" i="19"/>
  <c r="D11" i="19"/>
  <c r="C12" i="19"/>
  <c r="D12" i="19"/>
  <c r="C13" i="19"/>
  <c r="D13" i="19"/>
  <c r="C14" i="19"/>
  <c r="D14" i="19"/>
  <c r="C15" i="19"/>
  <c r="D15" i="19"/>
  <c r="C16" i="19"/>
  <c r="D16" i="19"/>
  <c r="C17" i="19"/>
  <c r="D17" i="19"/>
  <c r="C18" i="19"/>
  <c r="D18" i="19"/>
  <c r="C19" i="19"/>
  <c r="D19" i="19"/>
  <c r="C20" i="19"/>
  <c r="D20" i="19"/>
  <c r="C21" i="19"/>
  <c r="D21" i="19"/>
  <c r="C22" i="19"/>
  <c r="D22" i="19"/>
  <c r="C23" i="19"/>
  <c r="D23" i="19"/>
  <c r="C24" i="19"/>
  <c r="D24" i="19"/>
  <c r="C25" i="19"/>
  <c r="D25" i="19"/>
  <c r="C26" i="19"/>
  <c r="D26" i="19"/>
  <c r="C27" i="19"/>
  <c r="D27" i="19"/>
  <c r="C28" i="19"/>
  <c r="D28" i="19"/>
  <c r="C29" i="19"/>
  <c r="D29" i="19"/>
  <c r="C30" i="19"/>
  <c r="D30" i="19"/>
  <c r="C31" i="19"/>
  <c r="D31" i="19"/>
  <c r="C32" i="19"/>
  <c r="D32" i="19"/>
  <c r="C33" i="19"/>
  <c r="D33" i="19"/>
  <c r="C34" i="19"/>
  <c r="D34" i="19"/>
  <c r="C35" i="19"/>
  <c r="D35" i="19"/>
  <c r="C36" i="19"/>
  <c r="D36" i="19"/>
  <c r="C37" i="19"/>
  <c r="D37" i="19"/>
  <c r="C38" i="19"/>
  <c r="D38" i="19"/>
  <c r="C39" i="19"/>
  <c r="D39" i="19"/>
  <c r="C40" i="19"/>
  <c r="D40" i="19"/>
  <c r="C41" i="19"/>
  <c r="D41" i="19"/>
  <c r="C42" i="19"/>
  <c r="D42" i="19"/>
  <c r="C43" i="19"/>
  <c r="D43" i="19"/>
  <c r="C44" i="19"/>
  <c r="D44" i="19"/>
  <c r="C45" i="19"/>
  <c r="D45" i="19"/>
  <c r="C46" i="19"/>
  <c r="D46" i="19"/>
  <c r="C47" i="19"/>
  <c r="D47" i="19"/>
  <c r="C48" i="19"/>
  <c r="D48" i="19"/>
  <c r="C49" i="19"/>
  <c r="D49" i="19"/>
  <c r="C50" i="19"/>
  <c r="D50" i="19"/>
  <c r="C51" i="19"/>
  <c r="D51" i="19"/>
  <c r="C52" i="19"/>
  <c r="D52" i="19"/>
  <c r="C53" i="19"/>
  <c r="D53" i="19"/>
  <c r="C54" i="19"/>
  <c r="D54" i="19"/>
  <c r="C55" i="19"/>
  <c r="D55" i="19"/>
  <c r="C56" i="19"/>
  <c r="D56" i="19"/>
  <c r="C57" i="19"/>
  <c r="D57" i="19"/>
  <c r="C58" i="19"/>
  <c r="D58" i="19"/>
  <c r="C59" i="19"/>
  <c r="D59" i="19"/>
  <c r="C60" i="19"/>
  <c r="D60" i="19"/>
  <c r="C61" i="19"/>
  <c r="D61" i="19"/>
  <c r="C62" i="19"/>
  <c r="D62" i="19"/>
  <c r="C63" i="19"/>
  <c r="D63" i="19"/>
  <c r="C64" i="19"/>
  <c r="D64" i="19"/>
  <c r="C65" i="19"/>
  <c r="D65" i="19"/>
  <c r="C66" i="19"/>
  <c r="D66" i="19"/>
  <c r="C67" i="19"/>
  <c r="D67" i="19"/>
  <c r="C68" i="19"/>
  <c r="D68" i="19"/>
  <c r="C69" i="19"/>
  <c r="D69" i="19"/>
  <c r="C70" i="19"/>
  <c r="D70" i="19"/>
  <c r="C71" i="19"/>
  <c r="D71" i="19"/>
  <c r="C72" i="19"/>
  <c r="D72" i="19"/>
  <c r="C73" i="19"/>
  <c r="D73" i="19"/>
  <c r="C74" i="19"/>
  <c r="D74" i="19"/>
  <c r="C75" i="19"/>
  <c r="D75" i="19"/>
  <c r="C76" i="19"/>
  <c r="D76" i="19"/>
  <c r="C77" i="19"/>
  <c r="D77" i="19"/>
  <c r="C78" i="19"/>
  <c r="D78" i="19"/>
  <c r="C79" i="19"/>
  <c r="D79" i="19"/>
  <c r="C80" i="19"/>
  <c r="D80" i="19"/>
  <c r="C81" i="19"/>
  <c r="D81" i="19"/>
  <c r="C82" i="19"/>
  <c r="D82" i="19"/>
  <c r="C83" i="19"/>
  <c r="D83" i="19"/>
  <c r="C84" i="19"/>
  <c r="D84" i="19"/>
  <c r="C85" i="19"/>
  <c r="D85" i="19"/>
  <c r="C86" i="19"/>
  <c r="D86" i="19"/>
  <c r="C87" i="19"/>
  <c r="D87" i="19"/>
  <c r="C88" i="19"/>
  <c r="D88" i="19"/>
  <c r="C89" i="19"/>
  <c r="D89" i="19"/>
  <c r="C90" i="19"/>
  <c r="D90" i="19"/>
  <c r="C91" i="19"/>
  <c r="D91" i="19"/>
  <c r="C92" i="19"/>
  <c r="D92" i="19"/>
  <c r="C93" i="19"/>
  <c r="D93" i="19"/>
  <c r="C94" i="19"/>
  <c r="D94" i="19"/>
  <c r="C95" i="19"/>
  <c r="D95" i="19"/>
  <c r="C96" i="19"/>
  <c r="D96" i="19"/>
  <c r="C97" i="19"/>
  <c r="D97" i="19"/>
  <c r="C98" i="19"/>
  <c r="D98" i="19"/>
  <c r="C99" i="19"/>
  <c r="D99" i="19"/>
  <c r="C100" i="19"/>
  <c r="D100" i="19"/>
  <c r="C101" i="19"/>
  <c r="D101" i="19"/>
  <c r="C102" i="19"/>
  <c r="D102" i="19"/>
  <c r="C103" i="19"/>
  <c r="D103" i="19"/>
  <c r="C104" i="19"/>
  <c r="D104" i="19"/>
  <c r="C105" i="19"/>
  <c r="D105" i="19"/>
  <c r="C106" i="19"/>
  <c r="D106" i="19"/>
  <c r="C107" i="19"/>
  <c r="D107" i="19"/>
  <c r="C108" i="19"/>
  <c r="D108" i="19"/>
  <c r="C109" i="19"/>
  <c r="D109" i="19"/>
  <c r="C110" i="19"/>
  <c r="D110" i="19"/>
  <c r="C111" i="19"/>
  <c r="D111" i="19"/>
  <c r="C112" i="19"/>
  <c r="D112" i="19"/>
  <c r="C113" i="19"/>
  <c r="D113" i="19"/>
  <c r="C114" i="19"/>
  <c r="D114" i="19"/>
  <c r="C115" i="19"/>
  <c r="D115" i="19"/>
  <c r="C116" i="19"/>
  <c r="D116" i="19"/>
  <c r="C117" i="19"/>
  <c r="D117" i="19"/>
  <c r="C118" i="19"/>
  <c r="D118" i="19"/>
  <c r="C119" i="19"/>
  <c r="D119" i="19"/>
  <c r="C120" i="19"/>
  <c r="D120" i="19"/>
  <c r="C121" i="19"/>
  <c r="D121" i="19"/>
  <c r="C122" i="19"/>
  <c r="D122" i="19"/>
  <c r="C123" i="19"/>
  <c r="D123" i="19"/>
  <c r="C124" i="19"/>
  <c r="D124" i="19"/>
  <c r="C125" i="19"/>
  <c r="D125" i="19"/>
  <c r="C126" i="19"/>
  <c r="D126" i="19"/>
  <c r="C127" i="19"/>
  <c r="D127" i="19"/>
  <c r="C128" i="19"/>
  <c r="D128" i="19"/>
  <c r="C129" i="19"/>
  <c r="D129" i="19"/>
  <c r="C130" i="19"/>
  <c r="D130" i="19"/>
  <c r="C131" i="19"/>
  <c r="D131" i="19"/>
  <c r="C132" i="19"/>
  <c r="D132" i="19"/>
  <c r="C133" i="19"/>
  <c r="D133" i="19"/>
  <c r="C134" i="19"/>
  <c r="D134" i="19"/>
  <c r="C135" i="19"/>
  <c r="D135" i="19"/>
  <c r="C136" i="19"/>
  <c r="D136" i="19"/>
  <c r="C137" i="19"/>
  <c r="D137" i="19"/>
  <c r="C138" i="19"/>
  <c r="D138" i="19"/>
  <c r="C139" i="19"/>
  <c r="D139" i="19"/>
  <c r="C140" i="19"/>
  <c r="D140" i="19"/>
  <c r="C141" i="19"/>
  <c r="D141" i="19"/>
  <c r="C142" i="19"/>
  <c r="D142" i="19"/>
  <c r="C143" i="19"/>
  <c r="D143" i="19"/>
  <c r="C144" i="19"/>
  <c r="D144" i="19"/>
  <c r="C145" i="19"/>
  <c r="D145" i="19"/>
  <c r="C146" i="19"/>
  <c r="D146" i="19"/>
  <c r="C147" i="19"/>
  <c r="D147" i="19"/>
  <c r="C148" i="19"/>
  <c r="D148" i="19"/>
  <c r="C149" i="19"/>
  <c r="D149" i="19"/>
  <c r="C150" i="19"/>
  <c r="D150" i="19"/>
  <c r="C151" i="19"/>
  <c r="D151" i="19"/>
  <c r="C152" i="19"/>
  <c r="D152" i="19"/>
  <c r="C153" i="19"/>
  <c r="D153" i="19"/>
  <c r="C154" i="19"/>
  <c r="D154" i="19"/>
  <c r="C155" i="19"/>
  <c r="D155" i="19"/>
  <c r="C156" i="19"/>
  <c r="D156" i="19"/>
  <c r="C157" i="19"/>
  <c r="D157" i="19"/>
  <c r="C158" i="19"/>
  <c r="D158" i="19"/>
  <c r="C159" i="19"/>
  <c r="D159" i="19"/>
  <c r="C160" i="19"/>
  <c r="D160" i="19"/>
  <c r="C161" i="19"/>
  <c r="D161" i="19"/>
  <c r="C162" i="19"/>
  <c r="D162" i="19"/>
  <c r="C163" i="19"/>
  <c r="D163" i="19"/>
  <c r="C164" i="19"/>
  <c r="D164" i="19"/>
  <c r="C165" i="19"/>
  <c r="D165" i="19"/>
  <c r="C166" i="19"/>
  <c r="D166" i="19"/>
  <c r="C167" i="19"/>
  <c r="D167" i="19"/>
  <c r="C168" i="19"/>
  <c r="D168" i="19"/>
  <c r="C169" i="19"/>
  <c r="D169" i="19"/>
  <c r="C170" i="19"/>
  <c r="D170" i="19"/>
  <c r="C171" i="19"/>
  <c r="D171" i="19"/>
  <c r="C172" i="19"/>
  <c r="D172" i="19"/>
  <c r="C173" i="19"/>
  <c r="D173" i="19"/>
  <c r="C174" i="19"/>
  <c r="D174" i="19"/>
  <c r="C175" i="19"/>
  <c r="D175" i="19"/>
  <c r="C176" i="19"/>
  <c r="D176" i="19"/>
  <c r="C177" i="19"/>
  <c r="D177" i="19"/>
  <c r="C178" i="19"/>
  <c r="D178" i="19"/>
  <c r="C179" i="19"/>
  <c r="D179" i="19"/>
  <c r="C180" i="19"/>
  <c r="D180" i="19"/>
  <c r="C181" i="19"/>
  <c r="D181" i="19"/>
  <c r="C182" i="19"/>
  <c r="D182" i="19"/>
  <c r="C183" i="19"/>
  <c r="D183" i="19"/>
  <c r="C184" i="19"/>
  <c r="D184" i="19"/>
  <c r="C185" i="19"/>
  <c r="D185" i="19"/>
  <c r="C186" i="19"/>
  <c r="D186" i="19"/>
  <c r="C187" i="19"/>
  <c r="D187" i="19"/>
  <c r="C188" i="19"/>
  <c r="D188" i="19"/>
  <c r="C189" i="19"/>
  <c r="D189" i="19"/>
  <c r="C190" i="19"/>
  <c r="D190" i="19"/>
  <c r="C191" i="19"/>
  <c r="D191" i="19"/>
  <c r="C192" i="19"/>
  <c r="D192" i="19"/>
  <c r="C193" i="19"/>
  <c r="D193" i="19"/>
  <c r="C194" i="19"/>
  <c r="D194" i="19"/>
  <c r="C195" i="19"/>
  <c r="D195" i="19"/>
  <c r="C196" i="19"/>
  <c r="D196" i="19"/>
  <c r="C197" i="19"/>
  <c r="D197" i="19"/>
  <c r="C198" i="19"/>
  <c r="D198" i="19"/>
  <c r="C199" i="19"/>
  <c r="D199" i="19"/>
  <c r="C200" i="19"/>
  <c r="D200" i="19"/>
  <c r="C201" i="19"/>
  <c r="D201" i="19"/>
  <c r="C202" i="19"/>
  <c r="D202" i="19"/>
  <c r="C203" i="19"/>
  <c r="D203" i="19"/>
  <c r="C204" i="19"/>
  <c r="D204" i="19"/>
  <c r="C205" i="19"/>
  <c r="D205" i="19"/>
  <c r="C206" i="19"/>
  <c r="D206" i="19"/>
  <c r="C207" i="19"/>
  <c r="D207" i="19"/>
  <c r="C208" i="19"/>
  <c r="D208" i="19"/>
  <c r="C209" i="19"/>
  <c r="D209" i="19"/>
  <c r="C210" i="19"/>
  <c r="D210" i="19"/>
  <c r="C211" i="19"/>
  <c r="D211" i="19"/>
  <c r="C212" i="19"/>
  <c r="D212" i="19"/>
  <c r="C213" i="19"/>
  <c r="D213" i="19"/>
  <c r="C214" i="19"/>
  <c r="D214" i="19"/>
  <c r="C215" i="19"/>
  <c r="D215" i="19"/>
  <c r="C216" i="19"/>
  <c r="D216" i="19"/>
  <c r="C217" i="19"/>
  <c r="D217" i="19"/>
  <c r="C218" i="19"/>
  <c r="D218" i="19"/>
  <c r="C219" i="19"/>
  <c r="D219" i="19"/>
  <c r="C220" i="19"/>
  <c r="D220" i="19"/>
  <c r="C221" i="19"/>
  <c r="D221" i="19"/>
  <c r="C222" i="19"/>
  <c r="D222" i="19"/>
  <c r="C223" i="19"/>
  <c r="D223" i="19"/>
  <c r="C224" i="19"/>
  <c r="D224" i="19"/>
  <c r="C225" i="19"/>
  <c r="D225" i="19"/>
  <c r="C226" i="19"/>
  <c r="D226" i="19"/>
  <c r="C227" i="19"/>
  <c r="D227" i="19"/>
  <c r="C228" i="19"/>
  <c r="D228" i="19"/>
  <c r="C229" i="19"/>
  <c r="D229" i="19"/>
  <c r="C230" i="19"/>
  <c r="D230" i="19"/>
  <c r="C231" i="19"/>
  <c r="D231" i="19"/>
  <c r="C232" i="19"/>
  <c r="D232" i="19"/>
  <c r="C233" i="19"/>
  <c r="D233" i="19"/>
  <c r="C234" i="19"/>
  <c r="D234" i="19"/>
  <c r="C235" i="19"/>
  <c r="D235" i="19"/>
  <c r="C236" i="19"/>
  <c r="D236" i="19"/>
  <c r="C237" i="19"/>
  <c r="D237" i="19"/>
  <c r="C238" i="19"/>
  <c r="D238" i="19"/>
  <c r="C239" i="19"/>
  <c r="D239" i="19"/>
  <c r="C240" i="19"/>
  <c r="D240" i="19"/>
  <c r="C241" i="19"/>
  <c r="D241" i="19"/>
  <c r="C242" i="19"/>
  <c r="D242" i="19"/>
  <c r="C243" i="19"/>
  <c r="D243" i="19"/>
  <c r="C244" i="19"/>
  <c r="D244" i="19"/>
  <c r="C245" i="19"/>
  <c r="D245" i="19"/>
  <c r="C246" i="19"/>
  <c r="D246" i="19"/>
  <c r="C247" i="19"/>
  <c r="D247" i="19"/>
  <c r="C248" i="19"/>
  <c r="D248" i="19"/>
  <c r="C249" i="19"/>
  <c r="D249" i="19"/>
  <c r="C250" i="19"/>
  <c r="D250" i="19"/>
  <c r="C251" i="19"/>
  <c r="D251" i="19"/>
  <c r="C252" i="19"/>
  <c r="D252" i="19"/>
  <c r="C253" i="19"/>
  <c r="D253" i="19"/>
  <c r="C254" i="19"/>
  <c r="D254" i="19"/>
  <c r="C255" i="19"/>
  <c r="D255" i="19"/>
  <c r="C256" i="19"/>
  <c r="D256" i="19"/>
  <c r="C257" i="19"/>
  <c r="D257" i="19"/>
  <c r="C258" i="19"/>
  <c r="D258" i="19"/>
  <c r="C259" i="19"/>
  <c r="D259" i="19"/>
  <c r="C260" i="19"/>
  <c r="D260" i="19"/>
  <c r="C261" i="19"/>
  <c r="D261" i="19"/>
  <c r="C262" i="19"/>
  <c r="D262" i="19"/>
  <c r="C263" i="19"/>
  <c r="D263" i="19"/>
  <c r="C264" i="19"/>
  <c r="D264" i="19"/>
  <c r="C265" i="19"/>
  <c r="D265" i="19"/>
  <c r="C266" i="19"/>
  <c r="D266" i="19"/>
  <c r="C267" i="19"/>
  <c r="D267" i="19"/>
  <c r="C268" i="19"/>
  <c r="D268" i="19"/>
  <c r="C269" i="19"/>
  <c r="D269" i="19"/>
  <c r="C270" i="19"/>
  <c r="D270" i="19"/>
  <c r="C271" i="19"/>
  <c r="D271" i="19"/>
  <c r="C272" i="19"/>
  <c r="D272" i="19"/>
  <c r="C273" i="19"/>
  <c r="D273" i="19"/>
  <c r="C274" i="19"/>
  <c r="D274" i="19"/>
  <c r="C275" i="19"/>
  <c r="D275" i="19"/>
  <c r="C276" i="19"/>
  <c r="D276" i="19"/>
  <c r="C277" i="19"/>
  <c r="D277" i="19"/>
  <c r="C278" i="19"/>
  <c r="D278" i="19"/>
  <c r="C279" i="19"/>
  <c r="D279" i="19"/>
  <c r="C280" i="19"/>
  <c r="D280" i="19"/>
  <c r="C281" i="19"/>
  <c r="D281" i="19"/>
  <c r="C282" i="19"/>
  <c r="D282" i="19"/>
  <c r="C283" i="19"/>
  <c r="D283" i="19"/>
  <c r="C284" i="19"/>
  <c r="D284" i="19"/>
  <c r="C285" i="19"/>
  <c r="D285" i="19"/>
  <c r="C286" i="19"/>
  <c r="D286" i="19"/>
  <c r="C287" i="19"/>
  <c r="D287" i="19"/>
  <c r="C288" i="19"/>
  <c r="D288" i="19"/>
  <c r="C289" i="19"/>
  <c r="D289" i="19"/>
  <c r="C290" i="19"/>
  <c r="D290" i="19"/>
  <c r="C291" i="19"/>
  <c r="D291" i="19"/>
  <c r="C292" i="19"/>
  <c r="D292" i="19"/>
  <c r="C293" i="19"/>
  <c r="D293" i="19"/>
  <c r="C294" i="19"/>
  <c r="D294" i="19"/>
  <c r="C295" i="19"/>
  <c r="D295" i="19"/>
  <c r="C296" i="19"/>
  <c r="D296" i="19"/>
  <c r="C297" i="19"/>
  <c r="D297" i="19"/>
  <c r="C298" i="19"/>
  <c r="D298" i="19"/>
  <c r="C299" i="19"/>
  <c r="D299" i="19"/>
  <c r="C300" i="19"/>
  <c r="D300" i="19"/>
  <c r="C301" i="19"/>
  <c r="D301" i="19"/>
  <c r="C302" i="19"/>
  <c r="D302" i="19"/>
  <c r="C303" i="19"/>
  <c r="D303" i="19"/>
  <c r="C304" i="19"/>
  <c r="D304" i="19"/>
  <c r="C305" i="19"/>
  <c r="D305" i="19"/>
  <c r="C306" i="19"/>
  <c r="D306" i="19"/>
  <c r="C307" i="19"/>
  <c r="D307" i="19"/>
  <c r="C308" i="19"/>
  <c r="D308" i="19"/>
  <c r="C309" i="19"/>
  <c r="D309" i="19"/>
  <c r="C310" i="19"/>
  <c r="D310" i="19"/>
  <c r="C311" i="19"/>
  <c r="D311" i="19"/>
  <c r="C312" i="19"/>
  <c r="D312" i="19"/>
  <c r="C313" i="19"/>
  <c r="D313" i="19"/>
  <c r="C314" i="19"/>
  <c r="D314" i="19"/>
  <c r="C315" i="19"/>
  <c r="D315" i="19"/>
  <c r="C316" i="19"/>
  <c r="D316" i="19"/>
  <c r="C317" i="19"/>
  <c r="D317" i="19"/>
  <c r="C318" i="19"/>
  <c r="D318" i="19"/>
  <c r="C319" i="19"/>
  <c r="D319" i="19"/>
  <c r="C320" i="19"/>
  <c r="D320" i="19"/>
  <c r="C321" i="19"/>
  <c r="D321" i="19"/>
  <c r="C322" i="19"/>
  <c r="D322" i="19"/>
  <c r="C323" i="19"/>
  <c r="D323" i="19"/>
  <c r="C324" i="19"/>
  <c r="D324" i="19"/>
  <c r="C325" i="19"/>
  <c r="D325" i="19"/>
  <c r="C326" i="19"/>
  <c r="D326" i="19"/>
  <c r="C327" i="19"/>
  <c r="D327" i="19"/>
  <c r="C328" i="19"/>
  <c r="D328" i="19"/>
  <c r="C329" i="19"/>
  <c r="D329" i="19"/>
  <c r="C330" i="19"/>
  <c r="D330" i="19"/>
  <c r="C331" i="19"/>
  <c r="D331" i="19"/>
  <c r="C332" i="19"/>
  <c r="D332" i="19"/>
  <c r="C333" i="19"/>
  <c r="D333" i="19"/>
  <c r="C334" i="19"/>
  <c r="D334" i="19"/>
  <c r="C335" i="19"/>
  <c r="D335" i="19"/>
  <c r="C336" i="19"/>
  <c r="D336" i="19"/>
  <c r="C337" i="19"/>
  <c r="D337" i="19"/>
  <c r="C338" i="19"/>
  <c r="D338" i="19"/>
  <c r="C339" i="19"/>
  <c r="D339" i="19"/>
  <c r="C340" i="19"/>
  <c r="D340" i="19"/>
  <c r="C341" i="19"/>
  <c r="D341" i="19"/>
  <c r="C342" i="19"/>
  <c r="D342" i="19"/>
  <c r="C343" i="19"/>
  <c r="D343" i="19"/>
  <c r="C344" i="19"/>
  <c r="D344" i="19"/>
  <c r="C345" i="19"/>
  <c r="D345" i="19"/>
  <c r="C346" i="19"/>
  <c r="D346" i="19"/>
  <c r="C347" i="19"/>
  <c r="D347" i="19"/>
  <c r="C348" i="19"/>
  <c r="D348" i="19"/>
  <c r="C349" i="19"/>
  <c r="D349" i="19"/>
  <c r="C350" i="19"/>
  <c r="D350" i="19"/>
  <c r="C351" i="19"/>
  <c r="D351" i="19"/>
  <c r="C352" i="19"/>
  <c r="D352" i="19"/>
  <c r="C353" i="19"/>
  <c r="D353" i="19"/>
  <c r="C354" i="19"/>
  <c r="D354" i="19"/>
  <c r="C355" i="19"/>
  <c r="D355" i="19"/>
  <c r="C356" i="19"/>
  <c r="D356" i="19"/>
  <c r="C357" i="19"/>
  <c r="D357" i="19"/>
  <c r="C358" i="19"/>
  <c r="D358" i="19"/>
  <c r="C6" i="19"/>
  <c r="D6" i="19"/>
  <c r="B5" i="19"/>
  <c r="D5" i="19"/>
  <c r="C5" i="19"/>
  <c r="X6" i="10"/>
  <c r="W6"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X10" i="7"/>
  <c r="X8" i="7" s="1"/>
  <c r="X13" i="7"/>
  <c r="Q6" i="6"/>
  <c r="Q4" i="6" s="1"/>
  <c r="Q13" i="6" s="1"/>
  <c r="V6" i="16"/>
  <c r="M361" i="16"/>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6" i="16"/>
  <c r="M245" i="16"/>
  <c r="M244" i="16"/>
  <c r="M243" i="16"/>
  <c r="M242" i="16"/>
  <c r="M241" i="16"/>
  <c r="M240" i="16"/>
  <c r="M239" i="16"/>
  <c r="M238" i="16"/>
  <c r="M237" i="16"/>
  <c r="M236" i="16"/>
  <c r="M235" i="16"/>
  <c r="M234" i="16"/>
  <c r="M233" i="16"/>
  <c r="M232" i="16"/>
  <c r="M231" i="16"/>
  <c r="M230" i="16"/>
  <c r="M229" i="16"/>
  <c r="M228" i="16"/>
  <c r="M227" i="16"/>
  <c r="M226" i="16"/>
  <c r="M225" i="16"/>
  <c r="M224" i="16"/>
  <c r="M223" i="16"/>
  <c r="M222" i="16"/>
  <c r="M221" i="16"/>
  <c r="M220" i="16"/>
  <c r="M219" i="16"/>
  <c r="M218" i="16"/>
  <c r="M217" i="16"/>
  <c r="M216" i="16"/>
  <c r="M215" i="16"/>
  <c r="M214" i="16"/>
  <c r="M213" i="16"/>
  <c r="M212" i="16"/>
  <c r="M211" i="16"/>
  <c r="M210" i="16"/>
  <c r="M209" i="16"/>
  <c r="M208" i="16"/>
  <c r="M207" i="16"/>
  <c r="M206" i="16"/>
  <c r="M205" i="16"/>
  <c r="M204" i="16"/>
  <c r="M203" i="16"/>
  <c r="M202" i="16"/>
  <c r="M201" i="16"/>
  <c r="M200" i="16"/>
  <c r="M199" i="16"/>
  <c r="M198" i="16"/>
  <c r="M197" i="16"/>
  <c r="M196" i="16"/>
  <c r="M195" i="16"/>
  <c r="M194" i="16"/>
  <c r="M193" i="16"/>
  <c r="M192" i="16"/>
  <c r="M191" i="16"/>
  <c r="M190" i="16"/>
  <c r="M189" i="16"/>
  <c r="M188" i="16"/>
  <c r="M187" i="16"/>
  <c r="M186" i="16"/>
  <c r="M185" i="16"/>
  <c r="M184" i="16"/>
  <c r="M183" i="16"/>
  <c r="M182" i="16"/>
  <c r="M181" i="16"/>
  <c r="M180" i="16"/>
  <c r="M179" i="16"/>
  <c r="M178" i="16"/>
  <c r="M177" i="16"/>
  <c r="M176" i="16"/>
  <c r="M175" i="16"/>
  <c r="M174" i="16"/>
  <c r="M173" i="16"/>
  <c r="M172" i="16"/>
  <c r="M171" i="16"/>
  <c r="M170" i="16"/>
  <c r="M169" i="16"/>
  <c r="M168" i="16"/>
  <c r="M167" i="16"/>
  <c r="M166" i="16"/>
  <c r="M165" i="16"/>
  <c r="M164" i="16"/>
  <c r="M163" i="16"/>
  <c r="M162" i="16"/>
  <c r="M161" i="16"/>
  <c r="M160" i="16"/>
  <c r="M159" i="16"/>
  <c r="M158" i="16"/>
  <c r="M157" i="16"/>
  <c r="M156" i="16"/>
  <c r="M155" i="16"/>
  <c r="M154" i="16"/>
  <c r="M153" i="16"/>
  <c r="M152" i="16"/>
  <c r="M151" i="16"/>
  <c r="M150" i="16"/>
  <c r="M149" i="16"/>
  <c r="M148" i="16"/>
  <c r="M147" i="16"/>
  <c r="M146" i="16"/>
  <c r="M145" i="16"/>
  <c r="M144" i="16"/>
  <c r="M143" i="16"/>
  <c r="M142" i="16"/>
  <c r="M141" i="16"/>
  <c r="M140" i="16"/>
  <c r="M139" i="16"/>
  <c r="M138" i="16"/>
  <c r="M137" i="16"/>
  <c r="M136" i="16"/>
  <c r="M135" i="16"/>
  <c r="M134" i="16"/>
  <c r="M133" i="16"/>
  <c r="M132" i="16"/>
  <c r="M131" i="16"/>
  <c r="M13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M19" i="16"/>
  <c r="M18" i="16"/>
  <c r="M17" i="16"/>
  <c r="M16" i="16"/>
  <c r="M15" i="16"/>
  <c r="M14" i="16"/>
  <c r="M13" i="16"/>
  <c r="M12" i="16"/>
  <c r="M11" i="16"/>
  <c r="M10" i="16"/>
  <c r="M9" i="16"/>
  <c r="V5" i="16"/>
  <c r="Y6" i="10"/>
  <c r="Y5" i="10"/>
  <c r="I11" i="15"/>
  <c r="I8" i="15"/>
  <c r="I5" i="15"/>
  <c r="AB6" i="7" l="1"/>
  <c r="O12" i="28"/>
  <c r="B27" i="29" s="1"/>
  <c r="O9" i="28"/>
  <c r="B4" i="29" s="1"/>
  <c r="O10" i="28"/>
  <c r="O4" i="29" s="1"/>
  <c r="M15" i="8"/>
  <c r="B2" i="20" s="1"/>
  <c r="M12" i="8"/>
  <c r="W11" i="6"/>
  <c r="Q11" i="6"/>
  <c r="W12" i="6"/>
  <c r="W15" i="6" s="1"/>
  <c r="AA42" i="6" s="1"/>
  <c r="G5" i="21"/>
  <c r="G4" i="22"/>
  <c r="Q12" i="6"/>
  <c r="Q14" i="6"/>
  <c r="M14" i="8"/>
  <c r="M11" i="8"/>
  <c r="AB4" i="7"/>
  <c r="AB3" i="7"/>
  <c r="B2" i="17" s="1"/>
  <c r="H16" i="15"/>
  <c r="B2" i="19" s="1"/>
  <c r="AA5" i="10"/>
  <c r="AA8" i="10"/>
  <c r="AA7" i="10"/>
  <c r="B3" i="12" s="1"/>
  <c r="X5" i="16"/>
  <c r="X7" i="16"/>
  <c r="B2" i="21" l="1"/>
  <c r="B2" i="22"/>
  <c r="W8" i="9"/>
  <c r="W5" i="9" l="1"/>
  <c r="V12" i="9" s="1"/>
  <c r="B356" i="14"/>
  <c r="C356" i="14"/>
  <c r="D356" i="14"/>
  <c r="E356" i="14"/>
  <c r="F356" i="14"/>
  <c r="G356" i="14"/>
  <c r="H356" i="14"/>
  <c r="I356" i="14"/>
  <c r="J356" i="14"/>
  <c r="K356" i="14"/>
  <c r="L356" i="14"/>
  <c r="M356" i="14"/>
  <c r="N356" i="14"/>
  <c r="O356" i="14"/>
  <c r="P356" i="14"/>
  <c r="Q356" i="14"/>
  <c r="R356" i="14"/>
  <c r="S356" i="14"/>
  <c r="B357" i="14"/>
  <c r="C357" i="14"/>
  <c r="D357" i="14"/>
  <c r="E357" i="14"/>
  <c r="F357" i="14"/>
  <c r="G357" i="14"/>
  <c r="H357" i="14"/>
  <c r="I357" i="14"/>
  <c r="J357" i="14"/>
  <c r="K357" i="14"/>
  <c r="L357" i="14"/>
  <c r="M357" i="14"/>
  <c r="N357" i="14"/>
  <c r="O357" i="14"/>
  <c r="P357" i="14"/>
  <c r="Q357" i="14"/>
  <c r="R357" i="14"/>
  <c r="S357" i="14"/>
  <c r="B358" i="14"/>
  <c r="C358" i="14"/>
  <c r="D358" i="14"/>
  <c r="E358" i="14"/>
  <c r="F358" i="14"/>
  <c r="G358" i="14"/>
  <c r="H358" i="14"/>
  <c r="I358" i="14"/>
  <c r="J358" i="14"/>
  <c r="K358" i="14"/>
  <c r="L358" i="14"/>
  <c r="M358" i="14"/>
  <c r="N358" i="14"/>
  <c r="O358" i="14"/>
  <c r="P358" i="14"/>
  <c r="Q358" i="14"/>
  <c r="R358" i="14"/>
  <c r="S358" i="14"/>
  <c r="B359" i="14"/>
  <c r="C359" i="14"/>
  <c r="D359" i="14"/>
  <c r="E359" i="14"/>
  <c r="F359" i="14"/>
  <c r="G359" i="14"/>
  <c r="H359" i="14"/>
  <c r="I359" i="14"/>
  <c r="J359" i="14"/>
  <c r="K359" i="14"/>
  <c r="L359" i="14"/>
  <c r="M359" i="14"/>
  <c r="N359" i="14"/>
  <c r="O359" i="14"/>
  <c r="P359" i="14"/>
  <c r="Q359" i="14"/>
  <c r="R359" i="14"/>
  <c r="S359" i="14"/>
  <c r="B360" i="14"/>
  <c r="C360" i="14"/>
  <c r="D360" i="14"/>
  <c r="E360" i="14"/>
  <c r="F360" i="14"/>
  <c r="G360" i="14"/>
  <c r="H360" i="14"/>
  <c r="I360" i="14"/>
  <c r="J360" i="14"/>
  <c r="K360" i="14"/>
  <c r="L360" i="14"/>
  <c r="M360" i="14"/>
  <c r="N360" i="14"/>
  <c r="O360" i="14"/>
  <c r="P360" i="14"/>
  <c r="Q360" i="14"/>
  <c r="R360" i="14"/>
  <c r="S360" i="14"/>
  <c r="B361" i="14"/>
  <c r="C361" i="14"/>
  <c r="D361" i="14"/>
  <c r="E361" i="14"/>
  <c r="F361" i="14"/>
  <c r="G361" i="14"/>
  <c r="H361" i="14"/>
  <c r="I361" i="14"/>
  <c r="J361" i="14"/>
  <c r="K361" i="14"/>
  <c r="L361" i="14"/>
  <c r="M361" i="14"/>
  <c r="N361" i="14"/>
  <c r="O361" i="14"/>
  <c r="P361" i="14"/>
  <c r="Q361" i="14"/>
  <c r="R361" i="14"/>
  <c r="S361" i="14"/>
  <c r="B362" i="14"/>
  <c r="C362" i="14"/>
  <c r="D362" i="14"/>
  <c r="E362" i="14"/>
  <c r="F362" i="14"/>
  <c r="G362" i="14"/>
  <c r="H362" i="14"/>
  <c r="I362" i="14"/>
  <c r="J362" i="14"/>
  <c r="K362" i="14"/>
  <c r="L362" i="14"/>
  <c r="M362" i="14"/>
  <c r="N362" i="14"/>
  <c r="O362" i="14"/>
  <c r="P362" i="14"/>
  <c r="Q362" i="14"/>
  <c r="R362" i="14"/>
  <c r="S362" i="14"/>
  <c r="B328" i="14"/>
  <c r="C328" i="14"/>
  <c r="D328" i="14"/>
  <c r="E328" i="14"/>
  <c r="F328" i="14"/>
  <c r="G328" i="14"/>
  <c r="H328" i="14"/>
  <c r="I328" i="14"/>
  <c r="J328" i="14"/>
  <c r="K328" i="14"/>
  <c r="L328" i="14"/>
  <c r="M328" i="14"/>
  <c r="N328" i="14"/>
  <c r="O328" i="14"/>
  <c r="P328" i="14"/>
  <c r="Q328" i="14"/>
  <c r="R328" i="14"/>
  <c r="S328" i="14"/>
  <c r="B329" i="14"/>
  <c r="C329" i="14"/>
  <c r="D329" i="14"/>
  <c r="E329" i="14"/>
  <c r="F329" i="14"/>
  <c r="G329" i="14"/>
  <c r="H329" i="14"/>
  <c r="I329" i="14"/>
  <c r="J329" i="14"/>
  <c r="K329" i="14"/>
  <c r="L329" i="14"/>
  <c r="M329" i="14"/>
  <c r="N329" i="14"/>
  <c r="O329" i="14"/>
  <c r="P329" i="14"/>
  <c r="Q329" i="14"/>
  <c r="R329" i="14"/>
  <c r="S329" i="14"/>
  <c r="B330" i="14"/>
  <c r="C330" i="14"/>
  <c r="D330" i="14"/>
  <c r="E330" i="14"/>
  <c r="F330" i="14"/>
  <c r="G330" i="14"/>
  <c r="H330" i="14"/>
  <c r="I330" i="14"/>
  <c r="J330" i="14"/>
  <c r="K330" i="14"/>
  <c r="L330" i="14"/>
  <c r="M330" i="14"/>
  <c r="N330" i="14"/>
  <c r="O330" i="14"/>
  <c r="P330" i="14"/>
  <c r="Q330" i="14"/>
  <c r="R330" i="14"/>
  <c r="S330" i="14"/>
  <c r="B331" i="14"/>
  <c r="C331" i="14"/>
  <c r="D331" i="14"/>
  <c r="E331" i="14"/>
  <c r="F331" i="14"/>
  <c r="G331" i="14"/>
  <c r="H331" i="14"/>
  <c r="I331" i="14"/>
  <c r="J331" i="14"/>
  <c r="K331" i="14"/>
  <c r="L331" i="14"/>
  <c r="M331" i="14"/>
  <c r="N331" i="14"/>
  <c r="O331" i="14"/>
  <c r="P331" i="14"/>
  <c r="Q331" i="14"/>
  <c r="R331" i="14"/>
  <c r="S331" i="14"/>
  <c r="B332" i="14"/>
  <c r="C332" i="14"/>
  <c r="D332" i="14"/>
  <c r="E332" i="14"/>
  <c r="F332" i="14"/>
  <c r="G332" i="14"/>
  <c r="H332" i="14"/>
  <c r="I332" i="14"/>
  <c r="J332" i="14"/>
  <c r="K332" i="14"/>
  <c r="L332" i="14"/>
  <c r="M332" i="14"/>
  <c r="N332" i="14"/>
  <c r="O332" i="14"/>
  <c r="P332" i="14"/>
  <c r="Q332" i="14"/>
  <c r="R332" i="14"/>
  <c r="S332" i="14"/>
  <c r="B333" i="14"/>
  <c r="C333" i="14"/>
  <c r="D333" i="14"/>
  <c r="E333" i="14"/>
  <c r="F333" i="14"/>
  <c r="G333" i="14"/>
  <c r="H333" i="14"/>
  <c r="I333" i="14"/>
  <c r="J333" i="14"/>
  <c r="K333" i="14"/>
  <c r="L333" i="14"/>
  <c r="M333" i="14"/>
  <c r="N333" i="14"/>
  <c r="O333" i="14"/>
  <c r="P333" i="14"/>
  <c r="Q333" i="14"/>
  <c r="R333" i="14"/>
  <c r="S333" i="14"/>
  <c r="B334" i="14"/>
  <c r="C334" i="14"/>
  <c r="D334" i="14"/>
  <c r="E334" i="14"/>
  <c r="F334" i="14"/>
  <c r="G334" i="14"/>
  <c r="H334" i="14"/>
  <c r="I334" i="14"/>
  <c r="J334" i="14"/>
  <c r="K334" i="14"/>
  <c r="L334" i="14"/>
  <c r="M334" i="14"/>
  <c r="N334" i="14"/>
  <c r="O334" i="14"/>
  <c r="P334" i="14"/>
  <c r="Q334" i="14"/>
  <c r="R334" i="14"/>
  <c r="S334" i="14"/>
  <c r="B335" i="14"/>
  <c r="C335" i="14"/>
  <c r="D335" i="14"/>
  <c r="E335" i="14"/>
  <c r="F335" i="14"/>
  <c r="G335" i="14"/>
  <c r="H335" i="14"/>
  <c r="I335" i="14"/>
  <c r="J335" i="14"/>
  <c r="K335" i="14"/>
  <c r="L335" i="14"/>
  <c r="M335" i="14"/>
  <c r="N335" i="14"/>
  <c r="O335" i="14"/>
  <c r="P335" i="14"/>
  <c r="Q335" i="14"/>
  <c r="R335" i="14"/>
  <c r="S335" i="14"/>
  <c r="B336" i="14"/>
  <c r="C336" i="14"/>
  <c r="D336" i="14"/>
  <c r="E336" i="14"/>
  <c r="F336" i="14"/>
  <c r="G336" i="14"/>
  <c r="H336" i="14"/>
  <c r="I336" i="14"/>
  <c r="J336" i="14"/>
  <c r="K336" i="14"/>
  <c r="L336" i="14"/>
  <c r="M336" i="14"/>
  <c r="N336" i="14"/>
  <c r="O336" i="14"/>
  <c r="P336" i="14"/>
  <c r="Q336" i="14"/>
  <c r="R336" i="14"/>
  <c r="S336" i="14"/>
  <c r="B337" i="14"/>
  <c r="C337" i="14"/>
  <c r="D337" i="14"/>
  <c r="E337" i="14"/>
  <c r="F337" i="14"/>
  <c r="G337" i="14"/>
  <c r="H337" i="14"/>
  <c r="I337" i="14"/>
  <c r="J337" i="14"/>
  <c r="K337" i="14"/>
  <c r="L337" i="14"/>
  <c r="M337" i="14"/>
  <c r="N337" i="14"/>
  <c r="O337" i="14"/>
  <c r="P337" i="14"/>
  <c r="Q337" i="14"/>
  <c r="R337" i="14"/>
  <c r="S337" i="14"/>
  <c r="B338" i="14"/>
  <c r="C338" i="14"/>
  <c r="D338" i="14"/>
  <c r="E338" i="14"/>
  <c r="F338" i="14"/>
  <c r="G338" i="14"/>
  <c r="H338" i="14"/>
  <c r="I338" i="14"/>
  <c r="J338" i="14"/>
  <c r="K338" i="14"/>
  <c r="L338" i="14"/>
  <c r="M338" i="14"/>
  <c r="N338" i="14"/>
  <c r="O338" i="14"/>
  <c r="P338" i="14"/>
  <c r="Q338" i="14"/>
  <c r="R338" i="14"/>
  <c r="S338" i="14"/>
  <c r="B339" i="14"/>
  <c r="C339" i="14"/>
  <c r="D339" i="14"/>
  <c r="E339" i="14"/>
  <c r="F339" i="14"/>
  <c r="G339" i="14"/>
  <c r="H339" i="14"/>
  <c r="I339" i="14"/>
  <c r="J339" i="14"/>
  <c r="K339" i="14"/>
  <c r="L339" i="14"/>
  <c r="M339" i="14"/>
  <c r="N339" i="14"/>
  <c r="O339" i="14"/>
  <c r="P339" i="14"/>
  <c r="Q339" i="14"/>
  <c r="R339" i="14"/>
  <c r="S339" i="14"/>
  <c r="B340" i="14"/>
  <c r="C340" i="14"/>
  <c r="D340" i="14"/>
  <c r="E340" i="14"/>
  <c r="F340" i="14"/>
  <c r="G340" i="14"/>
  <c r="H340" i="14"/>
  <c r="I340" i="14"/>
  <c r="J340" i="14"/>
  <c r="K340" i="14"/>
  <c r="L340" i="14"/>
  <c r="M340" i="14"/>
  <c r="N340" i="14"/>
  <c r="O340" i="14"/>
  <c r="P340" i="14"/>
  <c r="Q340" i="14"/>
  <c r="R340" i="14"/>
  <c r="S340" i="14"/>
  <c r="B341" i="14"/>
  <c r="C341" i="14"/>
  <c r="D341" i="14"/>
  <c r="E341" i="14"/>
  <c r="F341" i="14"/>
  <c r="G341" i="14"/>
  <c r="H341" i="14"/>
  <c r="I341" i="14"/>
  <c r="J341" i="14"/>
  <c r="K341" i="14"/>
  <c r="L341" i="14"/>
  <c r="M341" i="14"/>
  <c r="N341" i="14"/>
  <c r="O341" i="14"/>
  <c r="P341" i="14"/>
  <c r="Q341" i="14"/>
  <c r="R341" i="14"/>
  <c r="S341" i="14"/>
  <c r="B342" i="14"/>
  <c r="C342" i="14"/>
  <c r="D342" i="14"/>
  <c r="E342" i="14"/>
  <c r="F342" i="14"/>
  <c r="G342" i="14"/>
  <c r="H342" i="14"/>
  <c r="I342" i="14"/>
  <c r="J342" i="14"/>
  <c r="K342" i="14"/>
  <c r="L342" i="14"/>
  <c r="M342" i="14"/>
  <c r="N342" i="14"/>
  <c r="O342" i="14"/>
  <c r="P342" i="14"/>
  <c r="Q342" i="14"/>
  <c r="R342" i="14"/>
  <c r="S342" i="14"/>
  <c r="B343" i="14"/>
  <c r="C343" i="14"/>
  <c r="D343" i="14"/>
  <c r="E343" i="14"/>
  <c r="F343" i="14"/>
  <c r="G343" i="14"/>
  <c r="H343" i="14"/>
  <c r="I343" i="14"/>
  <c r="J343" i="14"/>
  <c r="K343" i="14"/>
  <c r="L343" i="14"/>
  <c r="M343" i="14"/>
  <c r="N343" i="14"/>
  <c r="O343" i="14"/>
  <c r="P343" i="14"/>
  <c r="Q343" i="14"/>
  <c r="R343" i="14"/>
  <c r="S343" i="14"/>
  <c r="B344" i="14"/>
  <c r="C344" i="14"/>
  <c r="D344" i="14"/>
  <c r="E344" i="14"/>
  <c r="F344" i="14"/>
  <c r="G344" i="14"/>
  <c r="H344" i="14"/>
  <c r="I344" i="14"/>
  <c r="J344" i="14"/>
  <c r="K344" i="14"/>
  <c r="L344" i="14"/>
  <c r="M344" i="14"/>
  <c r="N344" i="14"/>
  <c r="O344" i="14"/>
  <c r="P344" i="14"/>
  <c r="Q344" i="14"/>
  <c r="R344" i="14"/>
  <c r="S344" i="14"/>
  <c r="B345" i="14"/>
  <c r="C345" i="14"/>
  <c r="D345" i="14"/>
  <c r="E345" i="14"/>
  <c r="F345" i="14"/>
  <c r="G345" i="14"/>
  <c r="H345" i="14"/>
  <c r="I345" i="14"/>
  <c r="J345" i="14"/>
  <c r="K345" i="14"/>
  <c r="L345" i="14"/>
  <c r="M345" i="14"/>
  <c r="N345" i="14"/>
  <c r="O345" i="14"/>
  <c r="P345" i="14"/>
  <c r="Q345" i="14"/>
  <c r="R345" i="14"/>
  <c r="S345" i="14"/>
  <c r="B346" i="14"/>
  <c r="C346" i="14"/>
  <c r="D346" i="14"/>
  <c r="E346" i="14"/>
  <c r="F346" i="14"/>
  <c r="G346" i="14"/>
  <c r="H346" i="14"/>
  <c r="I346" i="14"/>
  <c r="J346" i="14"/>
  <c r="K346" i="14"/>
  <c r="L346" i="14"/>
  <c r="M346" i="14"/>
  <c r="N346" i="14"/>
  <c r="O346" i="14"/>
  <c r="P346" i="14"/>
  <c r="Q346" i="14"/>
  <c r="R346" i="14"/>
  <c r="S346" i="14"/>
  <c r="B347" i="14"/>
  <c r="C347" i="14"/>
  <c r="D347" i="14"/>
  <c r="E347" i="14"/>
  <c r="F347" i="14"/>
  <c r="G347" i="14"/>
  <c r="H347" i="14"/>
  <c r="I347" i="14"/>
  <c r="J347" i="14"/>
  <c r="K347" i="14"/>
  <c r="L347" i="14"/>
  <c r="M347" i="14"/>
  <c r="N347" i="14"/>
  <c r="O347" i="14"/>
  <c r="P347" i="14"/>
  <c r="Q347" i="14"/>
  <c r="R347" i="14"/>
  <c r="S347" i="14"/>
  <c r="B348" i="14"/>
  <c r="C348" i="14"/>
  <c r="D348" i="14"/>
  <c r="E348" i="14"/>
  <c r="F348" i="14"/>
  <c r="G348" i="14"/>
  <c r="H348" i="14"/>
  <c r="I348" i="14"/>
  <c r="J348" i="14"/>
  <c r="K348" i="14"/>
  <c r="L348" i="14"/>
  <c r="M348" i="14"/>
  <c r="N348" i="14"/>
  <c r="O348" i="14"/>
  <c r="P348" i="14"/>
  <c r="Q348" i="14"/>
  <c r="R348" i="14"/>
  <c r="S348" i="14"/>
  <c r="B349" i="14"/>
  <c r="C349" i="14"/>
  <c r="D349" i="14"/>
  <c r="E349" i="14"/>
  <c r="F349" i="14"/>
  <c r="G349" i="14"/>
  <c r="H349" i="14"/>
  <c r="I349" i="14"/>
  <c r="J349" i="14"/>
  <c r="K349" i="14"/>
  <c r="L349" i="14"/>
  <c r="M349" i="14"/>
  <c r="N349" i="14"/>
  <c r="O349" i="14"/>
  <c r="P349" i="14"/>
  <c r="Q349" i="14"/>
  <c r="R349" i="14"/>
  <c r="S349" i="14"/>
  <c r="B350" i="14"/>
  <c r="C350" i="14"/>
  <c r="D350" i="14"/>
  <c r="E350" i="14"/>
  <c r="F350" i="14"/>
  <c r="G350" i="14"/>
  <c r="H350" i="14"/>
  <c r="I350" i="14"/>
  <c r="J350" i="14"/>
  <c r="K350" i="14"/>
  <c r="L350" i="14"/>
  <c r="M350" i="14"/>
  <c r="N350" i="14"/>
  <c r="O350" i="14"/>
  <c r="P350" i="14"/>
  <c r="Q350" i="14"/>
  <c r="R350" i="14"/>
  <c r="S350" i="14"/>
  <c r="B351" i="14"/>
  <c r="C351" i="14"/>
  <c r="D351" i="14"/>
  <c r="E351" i="14"/>
  <c r="F351" i="14"/>
  <c r="G351" i="14"/>
  <c r="H351" i="14"/>
  <c r="I351" i="14"/>
  <c r="J351" i="14"/>
  <c r="K351" i="14"/>
  <c r="L351" i="14"/>
  <c r="M351" i="14"/>
  <c r="N351" i="14"/>
  <c r="O351" i="14"/>
  <c r="P351" i="14"/>
  <c r="Q351" i="14"/>
  <c r="R351" i="14"/>
  <c r="S351" i="14"/>
  <c r="B352" i="14"/>
  <c r="C352" i="14"/>
  <c r="D352" i="14"/>
  <c r="E352" i="14"/>
  <c r="F352" i="14"/>
  <c r="G352" i="14"/>
  <c r="H352" i="14"/>
  <c r="I352" i="14"/>
  <c r="J352" i="14"/>
  <c r="K352" i="14"/>
  <c r="L352" i="14"/>
  <c r="M352" i="14"/>
  <c r="N352" i="14"/>
  <c r="O352" i="14"/>
  <c r="P352" i="14"/>
  <c r="Q352" i="14"/>
  <c r="R352" i="14"/>
  <c r="S352" i="14"/>
  <c r="B353" i="14"/>
  <c r="C353" i="14"/>
  <c r="D353" i="14"/>
  <c r="E353" i="14"/>
  <c r="F353" i="14"/>
  <c r="G353" i="14"/>
  <c r="H353" i="14"/>
  <c r="I353" i="14"/>
  <c r="J353" i="14"/>
  <c r="K353" i="14"/>
  <c r="L353" i="14"/>
  <c r="M353" i="14"/>
  <c r="N353" i="14"/>
  <c r="O353" i="14"/>
  <c r="P353" i="14"/>
  <c r="Q353" i="14"/>
  <c r="R353" i="14"/>
  <c r="S353" i="14"/>
  <c r="B354" i="14"/>
  <c r="C354" i="14"/>
  <c r="D354" i="14"/>
  <c r="E354" i="14"/>
  <c r="F354" i="14"/>
  <c r="G354" i="14"/>
  <c r="H354" i="14"/>
  <c r="I354" i="14"/>
  <c r="J354" i="14"/>
  <c r="K354" i="14"/>
  <c r="L354" i="14"/>
  <c r="M354" i="14"/>
  <c r="N354" i="14"/>
  <c r="O354" i="14"/>
  <c r="P354" i="14"/>
  <c r="Q354" i="14"/>
  <c r="R354" i="14"/>
  <c r="S354" i="14"/>
  <c r="B355" i="14"/>
  <c r="C355" i="14"/>
  <c r="D355" i="14"/>
  <c r="E355" i="14"/>
  <c r="F355" i="14"/>
  <c r="G355" i="14"/>
  <c r="H355" i="14"/>
  <c r="I355" i="14"/>
  <c r="J355" i="14"/>
  <c r="K355" i="14"/>
  <c r="L355" i="14"/>
  <c r="M355" i="14"/>
  <c r="N355" i="14"/>
  <c r="O355" i="14"/>
  <c r="P355" i="14"/>
  <c r="Q355" i="14"/>
  <c r="R355" i="14"/>
  <c r="S355" i="14"/>
  <c r="B313" i="14"/>
  <c r="C313" i="14"/>
  <c r="D313" i="14"/>
  <c r="E313" i="14"/>
  <c r="F313" i="14"/>
  <c r="G313" i="14"/>
  <c r="H313" i="14"/>
  <c r="I313" i="14"/>
  <c r="J313" i="14"/>
  <c r="K313" i="14"/>
  <c r="L313" i="14"/>
  <c r="M313" i="14"/>
  <c r="N313" i="14"/>
  <c r="O313" i="14"/>
  <c r="P313" i="14"/>
  <c r="Q313" i="14"/>
  <c r="R313" i="14"/>
  <c r="S313" i="14"/>
  <c r="B314" i="14"/>
  <c r="C314" i="14"/>
  <c r="D314" i="14"/>
  <c r="E314" i="14"/>
  <c r="F314" i="14"/>
  <c r="G314" i="14"/>
  <c r="H314" i="14"/>
  <c r="I314" i="14"/>
  <c r="J314" i="14"/>
  <c r="K314" i="14"/>
  <c r="L314" i="14"/>
  <c r="M314" i="14"/>
  <c r="N314" i="14"/>
  <c r="O314" i="14"/>
  <c r="P314" i="14"/>
  <c r="Q314" i="14"/>
  <c r="R314" i="14"/>
  <c r="S314" i="14"/>
  <c r="B315" i="14"/>
  <c r="C315" i="14"/>
  <c r="D315" i="14"/>
  <c r="E315" i="14"/>
  <c r="F315" i="14"/>
  <c r="G315" i="14"/>
  <c r="H315" i="14"/>
  <c r="I315" i="14"/>
  <c r="J315" i="14"/>
  <c r="K315" i="14"/>
  <c r="L315" i="14"/>
  <c r="M315" i="14"/>
  <c r="N315" i="14"/>
  <c r="O315" i="14"/>
  <c r="P315" i="14"/>
  <c r="Q315" i="14"/>
  <c r="R315" i="14"/>
  <c r="S315" i="14"/>
  <c r="B316" i="14"/>
  <c r="C316" i="14"/>
  <c r="D316" i="14"/>
  <c r="E316" i="14"/>
  <c r="F316" i="14"/>
  <c r="G316" i="14"/>
  <c r="H316" i="14"/>
  <c r="I316" i="14"/>
  <c r="J316" i="14"/>
  <c r="K316" i="14"/>
  <c r="L316" i="14"/>
  <c r="M316" i="14"/>
  <c r="N316" i="14"/>
  <c r="O316" i="14"/>
  <c r="P316" i="14"/>
  <c r="Q316" i="14"/>
  <c r="R316" i="14"/>
  <c r="S316" i="14"/>
  <c r="B317" i="14"/>
  <c r="C317" i="14"/>
  <c r="D317" i="14"/>
  <c r="E317" i="14"/>
  <c r="F317" i="14"/>
  <c r="G317" i="14"/>
  <c r="H317" i="14"/>
  <c r="I317" i="14"/>
  <c r="J317" i="14"/>
  <c r="K317" i="14"/>
  <c r="L317" i="14"/>
  <c r="M317" i="14"/>
  <c r="N317" i="14"/>
  <c r="O317" i="14"/>
  <c r="P317" i="14"/>
  <c r="Q317" i="14"/>
  <c r="R317" i="14"/>
  <c r="S317" i="14"/>
  <c r="B318" i="14"/>
  <c r="C318" i="14"/>
  <c r="D318" i="14"/>
  <c r="E318" i="14"/>
  <c r="F318" i="14"/>
  <c r="G318" i="14"/>
  <c r="H318" i="14"/>
  <c r="I318" i="14"/>
  <c r="J318" i="14"/>
  <c r="K318" i="14"/>
  <c r="L318" i="14"/>
  <c r="M318" i="14"/>
  <c r="N318" i="14"/>
  <c r="O318" i="14"/>
  <c r="P318" i="14"/>
  <c r="Q318" i="14"/>
  <c r="R318" i="14"/>
  <c r="S318" i="14"/>
  <c r="B319" i="14"/>
  <c r="C319" i="14"/>
  <c r="D319" i="14"/>
  <c r="E319" i="14"/>
  <c r="F319" i="14"/>
  <c r="G319" i="14"/>
  <c r="H319" i="14"/>
  <c r="I319" i="14"/>
  <c r="J319" i="14"/>
  <c r="K319" i="14"/>
  <c r="L319" i="14"/>
  <c r="M319" i="14"/>
  <c r="N319" i="14"/>
  <c r="O319" i="14"/>
  <c r="P319" i="14"/>
  <c r="Q319" i="14"/>
  <c r="R319" i="14"/>
  <c r="S319" i="14"/>
  <c r="B320" i="14"/>
  <c r="C320" i="14"/>
  <c r="D320" i="14"/>
  <c r="E320" i="14"/>
  <c r="F320" i="14"/>
  <c r="G320" i="14"/>
  <c r="H320" i="14"/>
  <c r="I320" i="14"/>
  <c r="J320" i="14"/>
  <c r="K320" i="14"/>
  <c r="L320" i="14"/>
  <c r="M320" i="14"/>
  <c r="N320" i="14"/>
  <c r="O320" i="14"/>
  <c r="P320" i="14"/>
  <c r="Q320" i="14"/>
  <c r="R320" i="14"/>
  <c r="S320" i="14"/>
  <c r="B321" i="14"/>
  <c r="C321" i="14"/>
  <c r="D321" i="14"/>
  <c r="E321" i="14"/>
  <c r="F321" i="14"/>
  <c r="G321" i="14"/>
  <c r="H321" i="14"/>
  <c r="I321" i="14"/>
  <c r="J321" i="14"/>
  <c r="K321" i="14"/>
  <c r="L321" i="14"/>
  <c r="M321" i="14"/>
  <c r="N321" i="14"/>
  <c r="O321" i="14"/>
  <c r="P321" i="14"/>
  <c r="Q321" i="14"/>
  <c r="R321" i="14"/>
  <c r="S321" i="14"/>
  <c r="B322" i="14"/>
  <c r="C322" i="14"/>
  <c r="D322" i="14"/>
  <c r="E322" i="14"/>
  <c r="F322" i="14"/>
  <c r="G322" i="14"/>
  <c r="H322" i="14"/>
  <c r="I322" i="14"/>
  <c r="J322" i="14"/>
  <c r="K322" i="14"/>
  <c r="L322" i="14"/>
  <c r="M322" i="14"/>
  <c r="N322" i="14"/>
  <c r="O322" i="14"/>
  <c r="P322" i="14"/>
  <c r="Q322" i="14"/>
  <c r="R322" i="14"/>
  <c r="S322" i="14"/>
  <c r="B323" i="14"/>
  <c r="C323" i="14"/>
  <c r="D323" i="14"/>
  <c r="E323" i="14"/>
  <c r="F323" i="14"/>
  <c r="G323" i="14"/>
  <c r="H323" i="14"/>
  <c r="I323" i="14"/>
  <c r="J323" i="14"/>
  <c r="K323" i="14"/>
  <c r="L323" i="14"/>
  <c r="M323" i="14"/>
  <c r="N323" i="14"/>
  <c r="O323" i="14"/>
  <c r="P323" i="14"/>
  <c r="Q323" i="14"/>
  <c r="R323" i="14"/>
  <c r="S323" i="14"/>
  <c r="B324" i="14"/>
  <c r="C324" i="14"/>
  <c r="D324" i="14"/>
  <c r="E324" i="14"/>
  <c r="F324" i="14"/>
  <c r="G324" i="14"/>
  <c r="H324" i="14"/>
  <c r="I324" i="14"/>
  <c r="J324" i="14"/>
  <c r="K324" i="14"/>
  <c r="L324" i="14"/>
  <c r="M324" i="14"/>
  <c r="N324" i="14"/>
  <c r="O324" i="14"/>
  <c r="P324" i="14"/>
  <c r="Q324" i="14"/>
  <c r="R324" i="14"/>
  <c r="S324" i="14"/>
  <c r="B325" i="14"/>
  <c r="C325" i="14"/>
  <c r="D325" i="14"/>
  <c r="E325" i="14"/>
  <c r="F325" i="14"/>
  <c r="G325" i="14"/>
  <c r="H325" i="14"/>
  <c r="I325" i="14"/>
  <c r="J325" i="14"/>
  <c r="K325" i="14"/>
  <c r="L325" i="14"/>
  <c r="M325" i="14"/>
  <c r="N325" i="14"/>
  <c r="O325" i="14"/>
  <c r="P325" i="14"/>
  <c r="Q325" i="14"/>
  <c r="R325" i="14"/>
  <c r="S325" i="14"/>
  <c r="B326" i="14"/>
  <c r="C326" i="14"/>
  <c r="D326" i="14"/>
  <c r="E326" i="14"/>
  <c r="F326" i="14"/>
  <c r="G326" i="14"/>
  <c r="H326" i="14"/>
  <c r="I326" i="14"/>
  <c r="J326" i="14"/>
  <c r="K326" i="14"/>
  <c r="L326" i="14"/>
  <c r="M326" i="14"/>
  <c r="N326" i="14"/>
  <c r="O326" i="14"/>
  <c r="P326" i="14"/>
  <c r="Q326" i="14"/>
  <c r="R326" i="14"/>
  <c r="S326" i="14"/>
  <c r="B327" i="14"/>
  <c r="C327" i="14"/>
  <c r="D327" i="14"/>
  <c r="E327" i="14"/>
  <c r="F327" i="14"/>
  <c r="G327" i="14"/>
  <c r="H327" i="14"/>
  <c r="I327" i="14"/>
  <c r="J327" i="14"/>
  <c r="K327" i="14"/>
  <c r="L327" i="14"/>
  <c r="M327" i="14"/>
  <c r="N327" i="14"/>
  <c r="O327" i="14"/>
  <c r="P327" i="14"/>
  <c r="Q327" i="14"/>
  <c r="R327" i="14"/>
  <c r="S327" i="14"/>
  <c r="B11" i="14"/>
  <c r="C11" i="14"/>
  <c r="D11" i="14"/>
  <c r="E11" i="14"/>
  <c r="F11" i="14"/>
  <c r="G11" i="14"/>
  <c r="H11" i="14"/>
  <c r="I11" i="14"/>
  <c r="J11" i="14"/>
  <c r="K11" i="14"/>
  <c r="L11" i="14"/>
  <c r="M11" i="14"/>
  <c r="N11" i="14"/>
  <c r="O11" i="14"/>
  <c r="P11" i="14"/>
  <c r="Q11" i="14"/>
  <c r="R11" i="14"/>
  <c r="S11" i="14"/>
  <c r="B12" i="14"/>
  <c r="C12" i="14"/>
  <c r="D12" i="14"/>
  <c r="E12" i="14"/>
  <c r="F12" i="14"/>
  <c r="G12" i="14"/>
  <c r="H12" i="14"/>
  <c r="I12" i="14"/>
  <c r="J12" i="14"/>
  <c r="K12" i="14"/>
  <c r="L12" i="14"/>
  <c r="M12" i="14"/>
  <c r="N12" i="14"/>
  <c r="O12" i="14"/>
  <c r="P12" i="14"/>
  <c r="Q12" i="14"/>
  <c r="R12" i="14"/>
  <c r="S12" i="14"/>
  <c r="B13" i="14"/>
  <c r="C13" i="14"/>
  <c r="D13" i="14"/>
  <c r="E13" i="14"/>
  <c r="F13" i="14"/>
  <c r="G13" i="14"/>
  <c r="H13" i="14"/>
  <c r="I13" i="14"/>
  <c r="J13" i="14"/>
  <c r="K13" i="14"/>
  <c r="L13" i="14"/>
  <c r="M13" i="14"/>
  <c r="N13" i="14"/>
  <c r="O13" i="14"/>
  <c r="P13" i="14"/>
  <c r="Q13" i="14"/>
  <c r="R13" i="14"/>
  <c r="S13" i="14"/>
  <c r="B14" i="14"/>
  <c r="C14" i="14"/>
  <c r="D14" i="14"/>
  <c r="E14" i="14"/>
  <c r="F14" i="14"/>
  <c r="G14" i="14"/>
  <c r="H14" i="14"/>
  <c r="I14" i="14"/>
  <c r="J14" i="14"/>
  <c r="K14" i="14"/>
  <c r="L14" i="14"/>
  <c r="M14" i="14"/>
  <c r="N14" i="14"/>
  <c r="O14" i="14"/>
  <c r="P14" i="14"/>
  <c r="Q14" i="14"/>
  <c r="R14" i="14"/>
  <c r="S14" i="14"/>
  <c r="B15" i="14"/>
  <c r="C15" i="14"/>
  <c r="D15" i="14"/>
  <c r="E15" i="14"/>
  <c r="F15" i="14"/>
  <c r="G15" i="14"/>
  <c r="H15" i="14"/>
  <c r="I15" i="14"/>
  <c r="J15" i="14"/>
  <c r="K15" i="14"/>
  <c r="L15" i="14"/>
  <c r="M15" i="14"/>
  <c r="N15" i="14"/>
  <c r="O15" i="14"/>
  <c r="P15" i="14"/>
  <c r="Q15" i="14"/>
  <c r="R15" i="14"/>
  <c r="S15" i="14"/>
  <c r="B16" i="14"/>
  <c r="C16" i="14"/>
  <c r="D16" i="14"/>
  <c r="E16" i="14"/>
  <c r="F16" i="14"/>
  <c r="G16" i="14"/>
  <c r="H16" i="14"/>
  <c r="I16" i="14"/>
  <c r="J16" i="14"/>
  <c r="K16" i="14"/>
  <c r="L16" i="14"/>
  <c r="M16" i="14"/>
  <c r="N16" i="14"/>
  <c r="O16" i="14"/>
  <c r="P16" i="14"/>
  <c r="Q16" i="14"/>
  <c r="R16" i="14"/>
  <c r="S16" i="14"/>
  <c r="B17" i="14"/>
  <c r="C17" i="14"/>
  <c r="D17" i="14"/>
  <c r="E17" i="14"/>
  <c r="F17" i="14"/>
  <c r="G17" i="14"/>
  <c r="H17" i="14"/>
  <c r="I17" i="14"/>
  <c r="J17" i="14"/>
  <c r="K17" i="14"/>
  <c r="L17" i="14"/>
  <c r="M17" i="14"/>
  <c r="N17" i="14"/>
  <c r="O17" i="14"/>
  <c r="P17" i="14"/>
  <c r="Q17" i="14"/>
  <c r="R17" i="14"/>
  <c r="S17" i="14"/>
  <c r="B18" i="14"/>
  <c r="C18" i="14"/>
  <c r="D18" i="14"/>
  <c r="E18" i="14"/>
  <c r="F18" i="14"/>
  <c r="G18" i="14"/>
  <c r="H18" i="14"/>
  <c r="I18" i="14"/>
  <c r="J18" i="14"/>
  <c r="K18" i="14"/>
  <c r="L18" i="14"/>
  <c r="M18" i="14"/>
  <c r="N18" i="14"/>
  <c r="O18" i="14"/>
  <c r="P18" i="14"/>
  <c r="Q18" i="14"/>
  <c r="R18" i="14"/>
  <c r="S18" i="14"/>
  <c r="B19" i="14"/>
  <c r="C19" i="14"/>
  <c r="D19" i="14"/>
  <c r="E19" i="14"/>
  <c r="F19" i="14"/>
  <c r="G19" i="14"/>
  <c r="H19" i="14"/>
  <c r="I19" i="14"/>
  <c r="J19" i="14"/>
  <c r="K19" i="14"/>
  <c r="L19" i="14"/>
  <c r="M19" i="14"/>
  <c r="N19" i="14"/>
  <c r="O19" i="14"/>
  <c r="P19" i="14"/>
  <c r="Q19" i="14"/>
  <c r="R19" i="14"/>
  <c r="S19" i="14"/>
  <c r="B20" i="14"/>
  <c r="C20" i="14"/>
  <c r="D20" i="14"/>
  <c r="E20" i="14"/>
  <c r="F20" i="14"/>
  <c r="G20" i="14"/>
  <c r="H20" i="14"/>
  <c r="I20" i="14"/>
  <c r="J20" i="14"/>
  <c r="K20" i="14"/>
  <c r="L20" i="14"/>
  <c r="M20" i="14"/>
  <c r="N20" i="14"/>
  <c r="O20" i="14"/>
  <c r="P20" i="14"/>
  <c r="Q20" i="14"/>
  <c r="R20" i="14"/>
  <c r="S20" i="14"/>
  <c r="B21" i="14"/>
  <c r="C21" i="14"/>
  <c r="D21" i="14"/>
  <c r="E21" i="14"/>
  <c r="F21" i="14"/>
  <c r="G21" i="14"/>
  <c r="H21" i="14"/>
  <c r="I21" i="14"/>
  <c r="J21" i="14"/>
  <c r="K21" i="14"/>
  <c r="L21" i="14"/>
  <c r="M21" i="14"/>
  <c r="N21" i="14"/>
  <c r="O21" i="14"/>
  <c r="P21" i="14"/>
  <c r="Q21" i="14"/>
  <c r="R21" i="14"/>
  <c r="S21" i="14"/>
  <c r="B22" i="14"/>
  <c r="C22" i="14"/>
  <c r="D22" i="14"/>
  <c r="E22" i="14"/>
  <c r="F22" i="14"/>
  <c r="G22" i="14"/>
  <c r="H22" i="14"/>
  <c r="I22" i="14"/>
  <c r="J22" i="14"/>
  <c r="K22" i="14"/>
  <c r="L22" i="14"/>
  <c r="M22" i="14"/>
  <c r="N22" i="14"/>
  <c r="O22" i="14"/>
  <c r="P22" i="14"/>
  <c r="Q22" i="14"/>
  <c r="R22" i="14"/>
  <c r="S22" i="14"/>
  <c r="B23" i="14"/>
  <c r="C23" i="14"/>
  <c r="D23" i="14"/>
  <c r="E23" i="14"/>
  <c r="F23" i="14"/>
  <c r="G23" i="14"/>
  <c r="H23" i="14"/>
  <c r="I23" i="14"/>
  <c r="J23" i="14"/>
  <c r="K23" i="14"/>
  <c r="L23" i="14"/>
  <c r="M23" i="14"/>
  <c r="N23" i="14"/>
  <c r="O23" i="14"/>
  <c r="P23" i="14"/>
  <c r="Q23" i="14"/>
  <c r="R23" i="14"/>
  <c r="S23" i="14"/>
  <c r="B24" i="14"/>
  <c r="C24" i="14"/>
  <c r="D24" i="14"/>
  <c r="E24" i="14"/>
  <c r="F24" i="14"/>
  <c r="G24" i="14"/>
  <c r="H24" i="14"/>
  <c r="I24" i="14"/>
  <c r="J24" i="14"/>
  <c r="K24" i="14"/>
  <c r="L24" i="14"/>
  <c r="M24" i="14"/>
  <c r="N24" i="14"/>
  <c r="O24" i="14"/>
  <c r="P24" i="14"/>
  <c r="Q24" i="14"/>
  <c r="R24" i="14"/>
  <c r="S24" i="14"/>
  <c r="B25" i="14"/>
  <c r="C25" i="14"/>
  <c r="D25" i="14"/>
  <c r="E25" i="14"/>
  <c r="F25" i="14"/>
  <c r="G25" i="14"/>
  <c r="H25" i="14"/>
  <c r="I25" i="14"/>
  <c r="J25" i="14"/>
  <c r="K25" i="14"/>
  <c r="L25" i="14"/>
  <c r="M25" i="14"/>
  <c r="N25" i="14"/>
  <c r="O25" i="14"/>
  <c r="P25" i="14"/>
  <c r="Q25" i="14"/>
  <c r="R25" i="14"/>
  <c r="S25" i="14"/>
  <c r="B26" i="14"/>
  <c r="C26" i="14"/>
  <c r="D26" i="14"/>
  <c r="E26" i="14"/>
  <c r="F26" i="14"/>
  <c r="G26" i="14"/>
  <c r="H26" i="14"/>
  <c r="I26" i="14"/>
  <c r="J26" i="14"/>
  <c r="K26" i="14"/>
  <c r="L26" i="14"/>
  <c r="M26" i="14"/>
  <c r="N26" i="14"/>
  <c r="O26" i="14"/>
  <c r="P26" i="14"/>
  <c r="Q26" i="14"/>
  <c r="R26" i="14"/>
  <c r="S26" i="14"/>
  <c r="B27" i="14"/>
  <c r="C27" i="14"/>
  <c r="D27" i="14"/>
  <c r="E27" i="14"/>
  <c r="F27" i="14"/>
  <c r="G27" i="14"/>
  <c r="H27" i="14"/>
  <c r="I27" i="14"/>
  <c r="J27" i="14"/>
  <c r="K27" i="14"/>
  <c r="L27" i="14"/>
  <c r="M27" i="14"/>
  <c r="N27" i="14"/>
  <c r="O27" i="14"/>
  <c r="P27" i="14"/>
  <c r="Q27" i="14"/>
  <c r="R27" i="14"/>
  <c r="S27" i="14"/>
  <c r="B28" i="14"/>
  <c r="C28" i="14"/>
  <c r="D28" i="14"/>
  <c r="E28" i="14"/>
  <c r="F28" i="14"/>
  <c r="G28" i="14"/>
  <c r="H28" i="14"/>
  <c r="I28" i="14"/>
  <c r="J28" i="14"/>
  <c r="K28" i="14"/>
  <c r="L28" i="14"/>
  <c r="M28" i="14"/>
  <c r="N28" i="14"/>
  <c r="O28" i="14"/>
  <c r="P28" i="14"/>
  <c r="Q28" i="14"/>
  <c r="R28" i="14"/>
  <c r="S28" i="14"/>
  <c r="B29" i="14"/>
  <c r="C29" i="14"/>
  <c r="D29" i="14"/>
  <c r="E29" i="14"/>
  <c r="F29" i="14"/>
  <c r="G29" i="14"/>
  <c r="H29" i="14"/>
  <c r="I29" i="14"/>
  <c r="J29" i="14"/>
  <c r="K29" i="14"/>
  <c r="L29" i="14"/>
  <c r="M29" i="14"/>
  <c r="N29" i="14"/>
  <c r="O29" i="14"/>
  <c r="P29" i="14"/>
  <c r="Q29" i="14"/>
  <c r="R29" i="14"/>
  <c r="S29" i="14"/>
  <c r="B30" i="14"/>
  <c r="C30" i="14"/>
  <c r="D30" i="14"/>
  <c r="E30" i="14"/>
  <c r="F30" i="14"/>
  <c r="G30" i="14"/>
  <c r="H30" i="14"/>
  <c r="I30" i="14"/>
  <c r="J30" i="14"/>
  <c r="K30" i="14"/>
  <c r="L30" i="14"/>
  <c r="M30" i="14"/>
  <c r="N30" i="14"/>
  <c r="O30" i="14"/>
  <c r="P30" i="14"/>
  <c r="Q30" i="14"/>
  <c r="R30" i="14"/>
  <c r="S30" i="14"/>
  <c r="B31" i="14"/>
  <c r="C31" i="14"/>
  <c r="D31" i="14"/>
  <c r="E31" i="14"/>
  <c r="F31" i="14"/>
  <c r="G31" i="14"/>
  <c r="H31" i="14"/>
  <c r="I31" i="14"/>
  <c r="J31" i="14"/>
  <c r="K31" i="14"/>
  <c r="L31" i="14"/>
  <c r="M31" i="14"/>
  <c r="N31" i="14"/>
  <c r="O31" i="14"/>
  <c r="P31" i="14"/>
  <c r="Q31" i="14"/>
  <c r="R31" i="14"/>
  <c r="S31" i="14"/>
  <c r="B32" i="14"/>
  <c r="C32" i="14"/>
  <c r="D32" i="14"/>
  <c r="E32" i="14"/>
  <c r="F32" i="14"/>
  <c r="G32" i="14"/>
  <c r="H32" i="14"/>
  <c r="I32" i="14"/>
  <c r="J32" i="14"/>
  <c r="K32" i="14"/>
  <c r="L32" i="14"/>
  <c r="M32" i="14"/>
  <c r="N32" i="14"/>
  <c r="O32" i="14"/>
  <c r="P32" i="14"/>
  <c r="Q32" i="14"/>
  <c r="R32" i="14"/>
  <c r="S32" i="14"/>
  <c r="B33" i="14"/>
  <c r="C33" i="14"/>
  <c r="D33" i="14"/>
  <c r="E33" i="14"/>
  <c r="F33" i="14"/>
  <c r="G33" i="14"/>
  <c r="H33" i="14"/>
  <c r="I33" i="14"/>
  <c r="J33" i="14"/>
  <c r="K33" i="14"/>
  <c r="L33" i="14"/>
  <c r="M33" i="14"/>
  <c r="N33" i="14"/>
  <c r="O33" i="14"/>
  <c r="P33" i="14"/>
  <c r="Q33" i="14"/>
  <c r="R33" i="14"/>
  <c r="S33" i="14"/>
  <c r="B34" i="14"/>
  <c r="C34" i="14"/>
  <c r="D34" i="14"/>
  <c r="E34" i="14"/>
  <c r="F34" i="14"/>
  <c r="G34" i="14"/>
  <c r="H34" i="14"/>
  <c r="I34" i="14"/>
  <c r="J34" i="14"/>
  <c r="K34" i="14"/>
  <c r="L34" i="14"/>
  <c r="M34" i="14"/>
  <c r="N34" i="14"/>
  <c r="O34" i="14"/>
  <c r="P34" i="14"/>
  <c r="Q34" i="14"/>
  <c r="R34" i="14"/>
  <c r="S34" i="14"/>
  <c r="B35" i="14"/>
  <c r="C35" i="14"/>
  <c r="D35" i="14"/>
  <c r="E35" i="14"/>
  <c r="F35" i="14"/>
  <c r="G35" i="14"/>
  <c r="H35" i="14"/>
  <c r="I35" i="14"/>
  <c r="J35" i="14"/>
  <c r="K35" i="14"/>
  <c r="L35" i="14"/>
  <c r="M35" i="14"/>
  <c r="N35" i="14"/>
  <c r="O35" i="14"/>
  <c r="P35" i="14"/>
  <c r="Q35" i="14"/>
  <c r="R35" i="14"/>
  <c r="S35" i="14"/>
  <c r="B36" i="14"/>
  <c r="C36" i="14"/>
  <c r="D36" i="14"/>
  <c r="E36" i="14"/>
  <c r="F36" i="14"/>
  <c r="G36" i="14"/>
  <c r="H36" i="14"/>
  <c r="I36" i="14"/>
  <c r="J36" i="14"/>
  <c r="K36" i="14"/>
  <c r="L36" i="14"/>
  <c r="M36" i="14"/>
  <c r="N36" i="14"/>
  <c r="O36" i="14"/>
  <c r="P36" i="14"/>
  <c r="Q36" i="14"/>
  <c r="R36" i="14"/>
  <c r="S36" i="14"/>
  <c r="B37" i="14"/>
  <c r="C37" i="14"/>
  <c r="D37" i="14"/>
  <c r="E37" i="14"/>
  <c r="F37" i="14"/>
  <c r="G37" i="14"/>
  <c r="H37" i="14"/>
  <c r="I37" i="14"/>
  <c r="J37" i="14"/>
  <c r="K37" i="14"/>
  <c r="L37" i="14"/>
  <c r="M37" i="14"/>
  <c r="N37" i="14"/>
  <c r="O37" i="14"/>
  <c r="P37" i="14"/>
  <c r="Q37" i="14"/>
  <c r="R37" i="14"/>
  <c r="S37" i="14"/>
  <c r="B38" i="14"/>
  <c r="C38" i="14"/>
  <c r="D38" i="14"/>
  <c r="E38" i="14"/>
  <c r="F38" i="14"/>
  <c r="G38" i="14"/>
  <c r="H38" i="14"/>
  <c r="I38" i="14"/>
  <c r="J38" i="14"/>
  <c r="K38" i="14"/>
  <c r="L38" i="14"/>
  <c r="M38" i="14"/>
  <c r="N38" i="14"/>
  <c r="O38" i="14"/>
  <c r="P38" i="14"/>
  <c r="Q38" i="14"/>
  <c r="R38" i="14"/>
  <c r="S38" i="14"/>
  <c r="B39" i="14"/>
  <c r="C39" i="14"/>
  <c r="D39" i="14"/>
  <c r="E39" i="14"/>
  <c r="F39" i="14"/>
  <c r="G39" i="14"/>
  <c r="H39" i="14"/>
  <c r="I39" i="14"/>
  <c r="J39" i="14"/>
  <c r="K39" i="14"/>
  <c r="L39" i="14"/>
  <c r="M39" i="14"/>
  <c r="N39" i="14"/>
  <c r="O39" i="14"/>
  <c r="P39" i="14"/>
  <c r="Q39" i="14"/>
  <c r="R39" i="14"/>
  <c r="S39" i="14"/>
  <c r="B40" i="14"/>
  <c r="C40" i="14"/>
  <c r="D40" i="14"/>
  <c r="E40" i="14"/>
  <c r="F40" i="14"/>
  <c r="G40" i="14"/>
  <c r="H40" i="14"/>
  <c r="I40" i="14"/>
  <c r="J40" i="14"/>
  <c r="K40" i="14"/>
  <c r="L40" i="14"/>
  <c r="M40" i="14"/>
  <c r="N40" i="14"/>
  <c r="O40" i="14"/>
  <c r="P40" i="14"/>
  <c r="Q40" i="14"/>
  <c r="R40" i="14"/>
  <c r="S40" i="14"/>
  <c r="B41" i="14"/>
  <c r="C41" i="14"/>
  <c r="D41" i="14"/>
  <c r="E41" i="14"/>
  <c r="F41" i="14"/>
  <c r="G41" i="14"/>
  <c r="H41" i="14"/>
  <c r="I41" i="14"/>
  <c r="J41" i="14"/>
  <c r="K41" i="14"/>
  <c r="L41" i="14"/>
  <c r="M41" i="14"/>
  <c r="N41" i="14"/>
  <c r="O41" i="14"/>
  <c r="P41" i="14"/>
  <c r="Q41" i="14"/>
  <c r="R41" i="14"/>
  <c r="S41" i="14"/>
  <c r="B42" i="14"/>
  <c r="C42" i="14"/>
  <c r="D42" i="14"/>
  <c r="E42" i="14"/>
  <c r="F42" i="14"/>
  <c r="G42" i="14"/>
  <c r="H42" i="14"/>
  <c r="I42" i="14"/>
  <c r="J42" i="14"/>
  <c r="K42" i="14"/>
  <c r="L42" i="14"/>
  <c r="M42" i="14"/>
  <c r="N42" i="14"/>
  <c r="O42" i="14"/>
  <c r="P42" i="14"/>
  <c r="Q42" i="14"/>
  <c r="R42" i="14"/>
  <c r="S42" i="14"/>
  <c r="B43" i="14"/>
  <c r="C43" i="14"/>
  <c r="D43" i="14"/>
  <c r="E43" i="14"/>
  <c r="F43" i="14"/>
  <c r="G43" i="14"/>
  <c r="H43" i="14"/>
  <c r="I43" i="14"/>
  <c r="J43" i="14"/>
  <c r="K43" i="14"/>
  <c r="L43" i="14"/>
  <c r="M43" i="14"/>
  <c r="N43" i="14"/>
  <c r="O43" i="14"/>
  <c r="P43" i="14"/>
  <c r="Q43" i="14"/>
  <c r="R43" i="14"/>
  <c r="S43" i="14"/>
  <c r="B44" i="14"/>
  <c r="C44" i="14"/>
  <c r="D44" i="14"/>
  <c r="E44" i="14"/>
  <c r="F44" i="14"/>
  <c r="G44" i="14"/>
  <c r="H44" i="14"/>
  <c r="I44" i="14"/>
  <c r="J44" i="14"/>
  <c r="K44" i="14"/>
  <c r="L44" i="14"/>
  <c r="M44" i="14"/>
  <c r="N44" i="14"/>
  <c r="O44" i="14"/>
  <c r="P44" i="14"/>
  <c r="Q44" i="14"/>
  <c r="R44" i="14"/>
  <c r="S44" i="14"/>
  <c r="B45" i="14"/>
  <c r="C45" i="14"/>
  <c r="D45" i="14"/>
  <c r="E45" i="14"/>
  <c r="F45" i="14"/>
  <c r="G45" i="14"/>
  <c r="H45" i="14"/>
  <c r="I45" i="14"/>
  <c r="J45" i="14"/>
  <c r="K45" i="14"/>
  <c r="L45" i="14"/>
  <c r="M45" i="14"/>
  <c r="N45" i="14"/>
  <c r="O45" i="14"/>
  <c r="P45" i="14"/>
  <c r="Q45" i="14"/>
  <c r="R45" i="14"/>
  <c r="S45" i="14"/>
  <c r="B46" i="14"/>
  <c r="C46" i="14"/>
  <c r="D46" i="14"/>
  <c r="E46" i="14"/>
  <c r="F46" i="14"/>
  <c r="G46" i="14"/>
  <c r="H46" i="14"/>
  <c r="I46" i="14"/>
  <c r="J46" i="14"/>
  <c r="K46" i="14"/>
  <c r="L46" i="14"/>
  <c r="M46" i="14"/>
  <c r="N46" i="14"/>
  <c r="O46" i="14"/>
  <c r="P46" i="14"/>
  <c r="Q46" i="14"/>
  <c r="R46" i="14"/>
  <c r="S46" i="14"/>
  <c r="B47" i="14"/>
  <c r="C47" i="14"/>
  <c r="D47" i="14"/>
  <c r="E47" i="14"/>
  <c r="F47" i="14"/>
  <c r="G47" i="14"/>
  <c r="H47" i="14"/>
  <c r="I47" i="14"/>
  <c r="J47" i="14"/>
  <c r="K47" i="14"/>
  <c r="L47" i="14"/>
  <c r="M47" i="14"/>
  <c r="N47" i="14"/>
  <c r="O47" i="14"/>
  <c r="P47" i="14"/>
  <c r="Q47" i="14"/>
  <c r="R47" i="14"/>
  <c r="S47" i="14"/>
  <c r="B48" i="14"/>
  <c r="C48" i="14"/>
  <c r="D48" i="14"/>
  <c r="E48" i="14"/>
  <c r="F48" i="14"/>
  <c r="G48" i="14"/>
  <c r="H48" i="14"/>
  <c r="I48" i="14"/>
  <c r="J48" i="14"/>
  <c r="K48" i="14"/>
  <c r="L48" i="14"/>
  <c r="M48" i="14"/>
  <c r="N48" i="14"/>
  <c r="O48" i="14"/>
  <c r="P48" i="14"/>
  <c r="Q48" i="14"/>
  <c r="R48" i="14"/>
  <c r="S48" i="14"/>
  <c r="B49" i="14"/>
  <c r="C49" i="14"/>
  <c r="D49" i="14"/>
  <c r="E49" i="14"/>
  <c r="F49" i="14"/>
  <c r="G49" i="14"/>
  <c r="H49" i="14"/>
  <c r="I49" i="14"/>
  <c r="J49" i="14"/>
  <c r="K49" i="14"/>
  <c r="L49" i="14"/>
  <c r="M49" i="14"/>
  <c r="N49" i="14"/>
  <c r="O49" i="14"/>
  <c r="P49" i="14"/>
  <c r="Q49" i="14"/>
  <c r="R49" i="14"/>
  <c r="S49" i="14"/>
  <c r="B50" i="14"/>
  <c r="C50" i="14"/>
  <c r="D50" i="14"/>
  <c r="E50" i="14"/>
  <c r="F50" i="14"/>
  <c r="G50" i="14"/>
  <c r="H50" i="14"/>
  <c r="I50" i="14"/>
  <c r="J50" i="14"/>
  <c r="K50" i="14"/>
  <c r="L50" i="14"/>
  <c r="M50" i="14"/>
  <c r="N50" i="14"/>
  <c r="O50" i="14"/>
  <c r="P50" i="14"/>
  <c r="Q50" i="14"/>
  <c r="R50" i="14"/>
  <c r="S50" i="14"/>
  <c r="B51" i="14"/>
  <c r="C51" i="14"/>
  <c r="D51" i="14"/>
  <c r="E51" i="14"/>
  <c r="F51" i="14"/>
  <c r="G51" i="14"/>
  <c r="H51" i="14"/>
  <c r="I51" i="14"/>
  <c r="J51" i="14"/>
  <c r="K51" i="14"/>
  <c r="L51" i="14"/>
  <c r="M51" i="14"/>
  <c r="N51" i="14"/>
  <c r="O51" i="14"/>
  <c r="P51" i="14"/>
  <c r="Q51" i="14"/>
  <c r="R51" i="14"/>
  <c r="S51" i="14"/>
  <c r="B52" i="14"/>
  <c r="C52" i="14"/>
  <c r="D52" i="14"/>
  <c r="E52" i="14"/>
  <c r="F52" i="14"/>
  <c r="G52" i="14"/>
  <c r="H52" i="14"/>
  <c r="I52" i="14"/>
  <c r="J52" i="14"/>
  <c r="K52" i="14"/>
  <c r="L52" i="14"/>
  <c r="M52" i="14"/>
  <c r="N52" i="14"/>
  <c r="O52" i="14"/>
  <c r="P52" i="14"/>
  <c r="Q52" i="14"/>
  <c r="R52" i="14"/>
  <c r="S52" i="14"/>
  <c r="B53" i="14"/>
  <c r="C53" i="14"/>
  <c r="D53" i="14"/>
  <c r="E53" i="14"/>
  <c r="F53" i="14"/>
  <c r="G53" i="14"/>
  <c r="H53" i="14"/>
  <c r="I53" i="14"/>
  <c r="J53" i="14"/>
  <c r="K53" i="14"/>
  <c r="L53" i="14"/>
  <c r="M53" i="14"/>
  <c r="N53" i="14"/>
  <c r="O53" i="14"/>
  <c r="P53" i="14"/>
  <c r="Q53" i="14"/>
  <c r="R53" i="14"/>
  <c r="S53" i="14"/>
  <c r="B54" i="14"/>
  <c r="C54" i="14"/>
  <c r="D54" i="14"/>
  <c r="E54" i="14"/>
  <c r="F54" i="14"/>
  <c r="G54" i="14"/>
  <c r="H54" i="14"/>
  <c r="I54" i="14"/>
  <c r="J54" i="14"/>
  <c r="K54" i="14"/>
  <c r="L54" i="14"/>
  <c r="M54" i="14"/>
  <c r="N54" i="14"/>
  <c r="O54" i="14"/>
  <c r="P54" i="14"/>
  <c r="Q54" i="14"/>
  <c r="R54" i="14"/>
  <c r="S54" i="14"/>
  <c r="B55" i="14"/>
  <c r="C55" i="14"/>
  <c r="D55" i="14"/>
  <c r="E55" i="14"/>
  <c r="F55" i="14"/>
  <c r="G55" i="14"/>
  <c r="H55" i="14"/>
  <c r="I55" i="14"/>
  <c r="J55" i="14"/>
  <c r="K55" i="14"/>
  <c r="L55" i="14"/>
  <c r="M55" i="14"/>
  <c r="N55" i="14"/>
  <c r="O55" i="14"/>
  <c r="P55" i="14"/>
  <c r="Q55" i="14"/>
  <c r="R55" i="14"/>
  <c r="S55" i="14"/>
  <c r="B56" i="14"/>
  <c r="C56" i="14"/>
  <c r="D56" i="14"/>
  <c r="E56" i="14"/>
  <c r="F56" i="14"/>
  <c r="G56" i="14"/>
  <c r="H56" i="14"/>
  <c r="I56" i="14"/>
  <c r="J56" i="14"/>
  <c r="K56" i="14"/>
  <c r="L56" i="14"/>
  <c r="M56" i="14"/>
  <c r="N56" i="14"/>
  <c r="O56" i="14"/>
  <c r="P56" i="14"/>
  <c r="Q56" i="14"/>
  <c r="R56" i="14"/>
  <c r="S56" i="14"/>
  <c r="B57" i="14"/>
  <c r="C57" i="14"/>
  <c r="D57" i="14"/>
  <c r="E57" i="14"/>
  <c r="F57" i="14"/>
  <c r="G57" i="14"/>
  <c r="H57" i="14"/>
  <c r="I57" i="14"/>
  <c r="J57" i="14"/>
  <c r="K57" i="14"/>
  <c r="L57" i="14"/>
  <c r="M57" i="14"/>
  <c r="N57" i="14"/>
  <c r="O57" i="14"/>
  <c r="P57" i="14"/>
  <c r="Q57" i="14"/>
  <c r="R57" i="14"/>
  <c r="S57" i="14"/>
  <c r="B58" i="14"/>
  <c r="C58" i="14"/>
  <c r="D58" i="14"/>
  <c r="E58" i="14"/>
  <c r="F58" i="14"/>
  <c r="G58" i="14"/>
  <c r="H58" i="14"/>
  <c r="I58" i="14"/>
  <c r="J58" i="14"/>
  <c r="K58" i="14"/>
  <c r="L58" i="14"/>
  <c r="M58" i="14"/>
  <c r="N58" i="14"/>
  <c r="O58" i="14"/>
  <c r="P58" i="14"/>
  <c r="Q58" i="14"/>
  <c r="R58" i="14"/>
  <c r="S58" i="14"/>
  <c r="B59" i="14"/>
  <c r="C59" i="14"/>
  <c r="D59" i="14"/>
  <c r="E59" i="14"/>
  <c r="F59" i="14"/>
  <c r="G59" i="14"/>
  <c r="H59" i="14"/>
  <c r="I59" i="14"/>
  <c r="J59" i="14"/>
  <c r="K59" i="14"/>
  <c r="L59" i="14"/>
  <c r="M59" i="14"/>
  <c r="N59" i="14"/>
  <c r="O59" i="14"/>
  <c r="P59" i="14"/>
  <c r="Q59" i="14"/>
  <c r="R59" i="14"/>
  <c r="S59" i="14"/>
  <c r="B60" i="14"/>
  <c r="C60" i="14"/>
  <c r="D60" i="14"/>
  <c r="E60" i="14"/>
  <c r="F60" i="14"/>
  <c r="G60" i="14"/>
  <c r="H60" i="14"/>
  <c r="I60" i="14"/>
  <c r="J60" i="14"/>
  <c r="K60" i="14"/>
  <c r="L60" i="14"/>
  <c r="M60" i="14"/>
  <c r="N60" i="14"/>
  <c r="O60" i="14"/>
  <c r="P60" i="14"/>
  <c r="Q60" i="14"/>
  <c r="R60" i="14"/>
  <c r="S60" i="14"/>
  <c r="B61" i="14"/>
  <c r="C61" i="14"/>
  <c r="D61" i="14"/>
  <c r="E61" i="14"/>
  <c r="F61" i="14"/>
  <c r="G61" i="14"/>
  <c r="H61" i="14"/>
  <c r="I61" i="14"/>
  <c r="J61" i="14"/>
  <c r="K61" i="14"/>
  <c r="L61" i="14"/>
  <c r="M61" i="14"/>
  <c r="N61" i="14"/>
  <c r="O61" i="14"/>
  <c r="P61" i="14"/>
  <c r="Q61" i="14"/>
  <c r="R61" i="14"/>
  <c r="S61" i="14"/>
  <c r="B62" i="14"/>
  <c r="C62" i="14"/>
  <c r="D62" i="14"/>
  <c r="E62" i="14"/>
  <c r="F62" i="14"/>
  <c r="G62" i="14"/>
  <c r="H62" i="14"/>
  <c r="I62" i="14"/>
  <c r="J62" i="14"/>
  <c r="K62" i="14"/>
  <c r="L62" i="14"/>
  <c r="M62" i="14"/>
  <c r="N62" i="14"/>
  <c r="O62" i="14"/>
  <c r="P62" i="14"/>
  <c r="Q62" i="14"/>
  <c r="R62" i="14"/>
  <c r="S62" i="14"/>
  <c r="B63" i="14"/>
  <c r="C63" i="14"/>
  <c r="D63" i="14"/>
  <c r="E63" i="14"/>
  <c r="F63" i="14"/>
  <c r="G63" i="14"/>
  <c r="H63" i="14"/>
  <c r="I63" i="14"/>
  <c r="J63" i="14"/>
  <c r="K63" i="14"/>
  <c r="L63" i="14"/>
  <c r="M63" i="14"/>
  <c r="N63" i="14"/>
  <c r="O63" i="14"/>
  <c r="P63" i="14"/>
  <c r="Q63" i="14"/>
  <c r="R63" i="14"/>
  <c r="S63" i="14"/>
  <c r="B64" i="14"/>
  <c r="C64" i="14"/>
  <c r="D64" i="14"/>
  <c r="E64" i="14"/>
  <c r="F64" i="14"/>
  <c r="G64" i="14"/>
  <c r="H64" i="14"/>
  <c r="I64" i="14"/>
  <c r="J64" i="14"/>
  <c r="K64" i="14"/>
  <c r="L64" i="14"/>
  <c r="M64" i="14"/>
  <c r="N64" i="14"/>
  <c r="O64" i="14"/>
  <c r="P64" i="14"/>
  <c r="Q64" i="14"/>
  <c r="R64" i="14"/>
  <c r="S64" i="14"/>
  <c r="B65" i="14"/>
  <c r="C65" i="14"/>
  <c r="D65" i="14"/>
  <c r="E65" i="14"/>
  <c r="F65" i="14"/>
  <c r="G65" i="14"/>
  <c r="H65" i="14"/>
  <c r="I65" i="14"/>
  <c r="J65" i="14"/>
  <c r="K65" i="14"/>
  <c r="L65" i="14"/>
  <c r="M65" i="14"/>
  <c r="N65" i="14"/>
  <c r="O65" i="14"/>
  <c r="P65" i="14"/>
  <c r="Q65" i="14"/>
  <c r="R65" i="14"/>
  <c r="S65" i="14"/>
  <c r="B66" i="14"/>
  <c r="C66" i="14"/>
  <c r="D66" i="14"/>
  <c r="E66" i="14"/>
  <c r="F66" i="14"/>
  <c r="G66" i="14"/>
  <c r="H66" i="14"/>
  <c r="I66" i="14"/>
  <c r="J66" i="14"/>
  <c r="K66" i="14"/>
  <c r="L66" i="14"/>
  <c r="M66" i="14"/>
  <c r="N66" i="14"/>
  <c r="O66" i="14"/>
  <c r="P66" i="14"/>
  <c r="Q66" i="14"/>
  <c r="R66" i="14"/>
  <c r="S66" i="14"/>
  <c r="B67" i="14"/>
  <c r="C67" i="14"/>
  <c r="D67" i="14"/>
  <c r="E67" i="14"/>
  <c r="F67" i="14"/>
  <c r="G67" i="14"/>
  <c r="H67" i="14"/>
  <c r="I67" i="14"/>
  <c r="J67" i="14"/>
  <c r="K67" i="14"/>
  <c r="L67" i="14"/>
  <c r="M67" i="14"/>
  <c r="N67" i="14"/>
  <c r="O67" i="14"/>
  <c r="P67" i="14"/>
  <c r="Q67" i="14"/>
  <c r="R67" i="14"/>
  <c r="S67" i="14"/>
  <c r="B68" i="14"/>
  <c r="C68" i="14"/>
  <c r="D68" i="14"/>
  <c r="E68" i="14"/>
  <c r="F68" i="14"/>
  <c r="G68" i="14"/>
  <c r="H68" i="14"/>
  <c r="I68" i="14"/>
  <c r="J68" i="14"/>
  <c r="K68" i="14"/>
  <c r="L68" i="14"/>
  <c r="M68" i="14"/>
  <c r="N68" i="14"/>
  <c r="O68" i="14"/>
  <c r="P68" i="14"/>
  <c r="Q68" i="14"/>
  <c r="R68" i="14"/>
  <c r="S68" i="14"/>
  <c r="B69" i="14"/>
  <c r="C69" i="14"/>
  <c r="D69" i="14"/>
  <c r="E69" i="14"/>
  <c r="F69" i="14"/>
  <c r="G69" i="14"/>
  <c r="H69" i="14"/>
  <c r="I69" i="14"/>
  <c r="J69" i="14"/>
  <c r="K69" i="14"/>
  <c r="L69" i="14"/>
  <c r="M69" i="14"/>
  <c r="N69" i="14"/>
  <c r="O69" i="14"/>
  <c r="P69" i="14"/>
  <c r="Q69" i="14"/>
  <c r="R69" i="14"/>
  <c r="S69" i="14"/>
  <c r="B70" i="14"/>
  <c r="C70" i="14"/>
  <c r="D70" i="14"/>
  <c r="E70" i="14"/>
  <c r="F70" i="14"/>
  <c r="G70" i="14"/>
  <c r="H70" i="14"/>
  <c r="I70" i="14"/>
  <c r="J70" i="14"/>
  <c r="K70" i="14"/>
  <c r="L70" i="14"/>
  <c r="M70" i="14"/>
  <c r="N70" i="14"/>
  <c r="O70" i="14"/>
  <c r="P70" i="14"/>
  <c r="Q70" i="14"/>
  <c r="R70" i="14"/>
  <c r="S70" i="14"/>
  <c r="B71" i="14"/>
  <c r="C71" i="14"/>
  <c r="D71" i="14"/>
  <c r="E71" i="14"/>
  <c r="F71" i="14"/>
  <c r="G71" i="14"/>
  <c r="H71" i="14"/>
  <c r="I71" i="14"/>
  <c r="J71" i="14"/>
  <c r="K71" i="14"/>
  <c r="L71" i="14"/>
  <c r="M71" i="14"/>
  <c r="N71" i="14"/>
  <c r="O71" i="14"/>
  <c r="P71" i="14"/>
  <c r="Q71" i="14"/>
  <c r="R71" i="14"/>
  <c r="S71" i="14"/>
  <c r="B72" i="14"/>
  <c r="C72" i="14"/>
  <c r="D72" i="14"/>
  <c r="E72" i="14"/>
  <c r="F72" i="14"/>
  <c r="G72" i="14"/>
  <c r="H72" i="14"/>
  <c r="I72" i="14"/>
  <c r="J72" i="14"/>
  <c r="K72" i="14"/>
  <c r="L72" i="14"/>
  <c r="M72" i="14"/>
  <c r="N72" i="14"/>
  <c r="O72" i="14"/>
  <c r="P72" i="14"/>
  <c r="Q72" i="14"/>
  <c r="R72" i="14"/>
  <c r="S72" i="14"/>
  <c r="B73" i="14"/>
  <c r="C73" i="14"/>
  <c r="D73" i="14"/>
  <c r="E73" i="14"/>
  <c r="F73" i="14"/>
  <c r="G73" i="14"/>
  <c r="H73" i="14"/>
  <c r="I73" i="14"/>
  <c r="J73" i="14"/>
  <c r="K73" i="14"/>
  <c r="L73" i="14"/>
  <c r="M73" i="14"/>
  <c r="N73" i="14"/>
  <c r="O73" i="14"/>
  <c r="P73" i="14"/>
  <c r="Q73" i="14"/>
  <c r="R73" i="14"/>
  <c r="S73" i="14"/>
  <c r="B74" i="14"/>
  <c r="C74" i="14"/>
  <c r="D74" i="14"/>
  <c r="E74" i="14"/>
  <c r="F74" i="14"/>
  <c r="G74" i="14"/>
  <c r="H74" i="14"/>
  <c r="I74" i="14"/>
  <c r="J74" i="14"/>
  <c r="K74" i="14"/>
  <c r="L74" i="14"/>
  <c r="M74" i="14"/>
  <c r="N74" i="14"/>
  <c r="O74" i="14"/>
  <c r="P74" i="14"/>
  <c r="Q74" i="14"/>
  <c r="R74" i="14"/>
  <c r="S74" i="14"/>
  <c r="B75" i="14"/>
  <c r="C75" i="14"/>
  <c r="D75" i="14"/>
  <c r="E75" i="14"/>
  <c r="F75" i="14"/>
  <c r="G75" i="14"/>
  <c r="H75" i="14"/>
  <c r="I75" i="14"/>
  <c r="J75" i="14"/>
  <c r="K75" i="14"/>
  <c r="L75" i="14"/>
  <c r="M75" i="14"/>
  <c r="N75" i="14"/>
  <c r="O75" i="14"/>
  <c r="P75" i="14"/>
  <c r="Q75" i="14"/>
  <c r="R75" i="14"/>
  <c r="S75" i="14"/>
  <c r="B76" i="14"/>
  <c r="C76" i="14"/>
  <c r="D76" i="14"/>
  <c r="E76" i="14"/>
  <c r="F76" i="14"/>
  <c r="G76" i="14"/>
  <c r="H76" i="14"/>
  <c r="I76" i="14"/>
  <c r="J76" i="14"/>
  <c r="K76" i="14"/>
  <c r="L76" i="14"/>
  <c r="M76" i="14"/>
  <c r="N76" i="14"/>
  <c r="O76" i="14"/>
  <c r="P76" i="14"/>
  <c r="Q76" i="14"/>
  <c r="R76" i="14"/>
  <c r="S76" i="14"/>
  <c r="B77" i="14"/>
  <c r="C77" i="14"/>
  <c r="D77" i="14"/>
  <c r="E77" i="14"/>
  <c r="F77" i="14"/>
  <c r="G77" i="14"/>
  <c r="H77" i="14"/>
  <c r="I77" i="14"/>
  <c r="J77" i="14"/>
  <c r="K77" i="14"/>
  <c r="L77" i="14"/>
  <c r="M77" i="14"/>
  <c r="N77" i="14"/>
  <c r="O77" i="14"/>
  <c r="P77" i="14"/>
  <c r="Q77" i="14"/>
  <c r="R77" i="14"/>
  <c r="S77" i="14"/>
  <c r="B78" i="14"/>
  <c r="C78" i="14"/>
  <c r="D78" i="14"/>
  <c r="E78" i="14"/>
  <c r="F78" i="14"/>
  <c r="G78" i="14"/>
  <c r="H78" i="14"/>
  <c r="I78" i="14"/>
  <c r="J78" i="14"/>
  <c r="K78" i="14"/>
  <c r="L78" i="14"/>
  <c r="M78" i="14"/>
  <c r="N78" i="14"/>
  <c r="O78" i="14"/>
  <c r="P78" i="14"/>
  <c r="Q78" i="14"/>
  <c r="R78" i="14"/>
  <c r="S78" i="14"/>
  <c r="B79" i="14"/>
  <c r="C79" i="14"/>
  <c r="D79" i="14"/>
  <c r="E79" i="14"/>
  <c r="F79" i="14"/>
  <c r="G79" i="14"/>
  <c r="H79" i="14"/>
  <c r="I79" i="14"/>
  <c r="J79" i="14"/>
  <c r="K79" i="14"/>
  <c r="L79" i="14"/>
  <c r="M79" i="14"/>
  <c r="N79" i="14"/>
  <c r="O79" i="14"/>
  <c r="P79" i="14"/>
  <c r="Q79" i="14"/>
  <c r="R79" i="14"/>
  <c r="S79" i="14"/>
  <c r="B80" i="14"/>
  <c r="C80" i="14"/>
  <c r="D80" i="14"/>
  <c r="E80" i="14"/>
  <c r="F80" i="14"/>
  <c r="G80" i="14"/>
  <c r="H80" i="14"/>
  <c r="I80" i="14"/>
  <c r="J80" i="14"/>
  <c r="K80" i="14"/>
  <c r="L80" i="14"/>
  <c r="M80" i="14"/>
  <c r="N80" i="14"/>
  <c r="O80" i="14"/>
  <c r="P80" i="14"/>
  <c r="Q80" i="14"/>
  <c r="R80" i="14"/>
  <c r="S80" i="14"/>
  <c r="B81" i="14"/>
  <c r="C81" i="14"/>
  <c r="D81" i="14"/>
  <c r="E81" i="14"/>
  <c r="F81" i="14"/>
  <c r="G81" i="14"/>
  <c r="H81" i="14"/>
  <c r="I81" i="14"/>
  <c r="J81" i="14"/>
  <c r="K81" i="14"/>
  <c r="L81" i="14"/>
  <c r="M81" i="14"/>
  <c r="N81" i="14"/>
  <c r="O81" i="14"/>
  <c r="P81" i="14"/>
  <c r="Q81" i="14"/>
  <c r="R81" i="14"/>
  <c r="S81" i="14"/>
  <c r="B82" i="14"/>
  <c r="C82" i="14"/>
  <c r="D82" i="14"/>
  <c r="E82" i="14"/>
  <c r="F82" i="14"/>
  <c r="G82" i="14"/>
  <c r="H82" i="14"/>
  <c r="I82" i="14"/>
  <c r="J82" i="14"/>
  <c r="K82" i="14"/>
  <c r="L82" i="14"/>
  <c r="M82" i="14"/>
  <c r="N82" i="14"/>
  <c r="O82" i="14"/>
  <c r="P82" i="14"/>
  <c r="Q82" i="14"/>
  <c r="R82" i="14"/>
  <c r="S82" i="14"/>
  <c r="B83" i="14"/>
  <c r="C83" i="14"/>
  <c r="D83" i="14"/>
  <c r="E83" i="14"/>
  <c r="F83" i="14"/>
  <c r="G83" i="14"/>
  <c r="H83" i="14"/>
  <c r="I83" i="14"/>
  <c r="J83" i="14"/>
  <c r="K83" i="14"/>
  <c r="L83" i="14"/>
  <c r="M83" i="14"/>
  <c r="N83" i="14"/>
  <c r="O83" i="14"/>
  <c r="P83" i="14"/>
  <c r="Q83" i="14"/>
  <c r="R83" i="14"/>
  <c r="S83" i="14"/>
  <c r="B84" i="14"/>
  <c r="C84" i="14"/>
  <c r="D84" i="14"/>
  <c r="E84" i="14"/>
  <c r="F84" i="14"/>
  <c r="G84" i="14"/>
  <c r="H84" i="14"/>
  <c r="I84" i="14"/>
  <c r="J84" i="14"/>
  <c r="K84" i="14"/>
  <c r="L84" i="14"/>
  <c r="M84" i="14"/>
  <c r="N84" i="14"/>
  <c r="O84" i="14"/>
  <c r="P84" i="14"/>
  <c r="Q84" i="14"/>
  <c r="R84" i="14"/>
  <c r="S84" i="14"/>
  <c r="B85" i="14"/>
  <c r="C85" i="14"/>
  <c r="D85" i="14"/>
  <c r="E85" i="14"/>
  <c r="F85" i="14"/>
  <c r="G85" i="14"/>
  <c r="H85" i="14"/>
  <c r="I85" i="14"/>
  <c r="J85" i="14"/>
  <c r="K85" i="14"/>
  <c r="L85" i="14"/>
  <c r="M85" i="14"/>
  <c r="N85" i="14"/>
  <c r="O85" i="14"/>
  <c r="P85" i="14"/>
  <c r="Q85" i="14"/>
  <c r="R85" i="14"/>
  <c r="S85" i="14"/>
  <c r="B86" i="14"/>
  <c r="C86" i="14"/>
  <c r="D86" i="14"/>
  <c r="E86" i="14"/>
  <c r="F86" i="14"/>
  <c r="G86" i="14"/>
  <c r="H86" i="14"/>
  <c r="I86" i="14"/>
  <c r="J86" i="14"/>
  <c r="K86" i="14"/>
  <c r="L86" i="14"/>
  <c r="M86" i="14"/>
  <c r="N86" i="14"/>
  <c r="O86" i="14"/>
  <c r="P86" i="14"/>
  <c r="Q86" i="14"/>
  <c r="R86" i="14"/>
  <c r="S86" i="14"/>
  <c r="B87" i="14"/>
  <c r="C87" i="14"/>
  <c r="D87" i="14"/>
  <c r="E87" i="14"/>
  <c r="F87" i="14"/>
  <c r="G87" i="14"/>
  <c r="H87" i="14"/>
  <c r="I87" i="14"/>
  <c r="J87" i="14"/>
  <c r="K87" i="14"/>
  <c r="L87" i="14"/>
  <c r="M87" i="14"/>
  <c r="N87" i="14"/>
  <c r="O87" i="14"/>
  <c r="P87" i="14"/>
  <c r="Q87" i="14"/>
  <c r="R87" i="14"/>
  <c r="S87" i="14"/>
  <c r="B88" i="14"/>
  <c r="C88" i="14"/>
  <c r="D88" i="14"/>
  <c r="E88" i="14"/>
  <c r="F88" i="14"/>
  <c r="G88" i="14"/>
  <c r="H88" i="14"/>
  <c r="I88" i="14"/>
  <c r="J88" i="14"/>
  <c r="K88" i="14"/>
  <c r="L88" i="14"/>
  <c r="M88" i="14"/>
  <c r="N88" i="14"/>
  <c r="O88" i="14"/>
  <c r="P88" i="14"/>
  <c r="Q88" i="14"/>
  <c r="R88" i="14"/>
  <c r="S88" i="14"/>
  <c r="B89" i="14"/>
  <c r="C89" i="14"/>
  <c r="D89" i="14"/>
  <c r="E89" i="14"/>
  <c r="F89" i="14"/>
  <c r="G89" i="14"/>
  <c r="H89" i="14"/>
  <c r="I89" i="14"/>
  <c r="J89" i="14"/>
  <c r="K89" i="14"/>
  <c r="L89" i="14"/>
  <c r="M89" i="14"/>
  <c r="N89" i="14"/>
  <c r="O89" i="14"/>
  <c r="P89" i="14"/>
  <c r="Q89" i="14"/>
  <c r="R89" i="14"/>
  <c r="S89" i="14"/>
  <c r="B90" i="14"/>
  <c r="C90" i="14"/>
  <c r="D90" i="14"/>
  <c r="E90" i="14"/>
  <c r="F90" i="14"/>
  <c r="G90" i="14"/>
  <c r="H90" i="14"/>
  <c r="I90" i="14"/>
  <c r="J90" i="14"/>
  <c r="K90" i="14"/>
  <c r="L90" i="14"/>
  <c r="M90" i="14"/>
  <c r="N90" i="14"/>
  <c r="O90" i="14"/>
  <c r="P90" i="14"/>
  <c r="Q90" i="14"/>
  <c r="R90" i="14"/>
  <c r="S90" i="14"/>
  <c r="B91" i="14"/>
  <c r="C91" i="14"/>
  <c r="D91" i="14"/>
  <c r="E91" i="14"/>
  <c r="F91" i="14"/>
  <c r="G91" i="14"/>
  <c r="H91" i="14"/>
  <c r="I91" i="14"/>
  <c r="J91" i="14"/>
  <c r="K91" i="14"/>
  <c r="L91" i="14"/>
  <c r="M91" i="14"/>
  <c r="N91" i="14"/>
  <c r="O91" i="14"/>
  <c r="P91" i="14"/>
  <c r="Q91" i="14"/>
  <c r="R91" i="14"/>
  <c r="S91" i="14"/>
  <c r="B92" i="14"/>
  <c r="C92" i="14"/>
  <c r="D92" i="14"/>
  <c r="E92" i="14"/>
  <c r="F92" i="14"/>
  <c r="G92" i="14"/>
  <c r="H92" i="14"/>
  <c r="I92" i="14"/>
  <c r="J92" i="14"/>
  <c r="K92" i="14"/>
  <c r="L92" i="14"/>
  <c r="M92" i="14"/>
  <c r="N92" i="14"/>
  <c r="O92" i="14"/>
  <c r="P92" i="14"/>
  <c r="Q92" i="14"/>
  <c r="R92" i="14"/>
  <c r="S92" i="14"/>
  <c r="B93" i="14"/>
  <c r="C93" i="14"/>
  <c r="D93" i="14"/>
  <c r="E93" i="14"/>
  <c r="F93" i="14"/>
  <c r="G93" i="14"/>
  <c r="H93" i="14"/>
  <c r="I93" i="14"/>
  <c r="J93" i="14"/>
  <c r="K93" i="14"/>
  <c r="L93" i="14"/>
  <c r="M93" i="14"/>
  <c r="N93" i="14"/>
  <c r="O93" i="14"/>
  <c r="P93" i="14"/>
  <c r="Q93" i="14"/>
  <c r="R93" i="14"/>
  <c r="S93" i="14"/>
  <c r="B94" i="14"/>
  <c r="C94" i="14"/>
  <c r="D94" i="14"/>
  <c r="E94" i="14"/>
  <c r="F94" i="14"/>
  <c r="G94" i="14"/>
  <c r="H94" i="14"/>
  <c r="I94" i="14"/>
  <c r="J94" i="14"/>
  <c r="K94" i="14"/>
  <c r="L94" i="14"/>
  <c r="M94" i="14"/>
  <c r="N94" i="14"/>
  <c r="O94" i="14"/>
  <c r="P94" i="14"/>
  <c r="Q94" i="14"/>
  <c r="R94" i="14"/>
  <c r="S94" i="14"/>
  <c r="B95" i="14"/>
  <c r="C95" i="14"/>
  <c r="D95" i="14"/>
  <c r="E95" i="14"/>
  <c r="F95" i="14"/>
  <c r="G95" i="14"/>
  <c r="H95" i="14"/>
  <c r="I95" i="14"/>
  <c r="J95" i="14"/>
  <c r="K95" i="14"/>
  <c r="L95" i="14"/>
  <c r="M95" i="14"/>
  <c r="N95" i="14"/>
  <c r="O95" i="14"/>
  <c r="P95" i="14"/>
  <c r="Q95" i="14"/>
  <c r="R95" i="14"/>
  <c r="S95" i="14"/>
  <c r="B96" i="14"/>
  <c r="C96" i="14"/>
  <c r="D96" i="14"/>
  <c r="E96" i="14"/>
  <c r="F96" i="14"/>
  <c r="G96" i="14"/>
  <c r="H96" i="14"/>
  <c r="I96" i="14"/>
  <c r="J96" i="14"/>
  <c r="K96" i="14"/>
  <c r="L96" i="14"/>
  <c r="M96" i="14"/>
  <c r="N96" i="14"/>
  <c r="O96" i="14"/>
  <c r="P96" i="14"/>
  <c r="Q96" i="14"/>
  <c r="R96" i="14"/>
  <c r="S96" i="14"/>
  <c r="B97" i="14"/>
  <c r="C97" i="14"/>
  <c r="D97" i="14"/>
  <c r="E97" i="14"/>
  <c r="F97" i="14"/>
  <c r="G97" i="14"/>
  <c r="H97" i="14"/>
  <c r="I97" i="14"/>
  <c r="J97" i="14"/>
  <c r="K97" i="14"/>
  <c r="L97" i="14"/>
  <c r="M97" i="14"/>
  <c r="N97" i="14"/>
  <c r="O97" i="14"/>
  <c r="P97" i="14"/>
  <c r="Q97" i="14"/>
  <c r="R97" i="14"/>
  <c r="S97" i="14"/>
  <c r="B98" i="14"/>
  <c r="C98" i="14"/>
  <c r="D98" i="14"/>
  <c r="E98" i="14"/>
  <c r="F98" i="14"/>
  <c r="G98" i="14"/>
  <c r="H98" i="14"/>
  <c r="I98" i="14"/>
  <c r="J98" i="14"/>
  <c r="K98" i="14"/>
  <c r="L98" i="14"/>
  <c r="M98" i="14"/>
  <c r="N98" i="14"/>
  <c r="O98" i="14"/>
  <c r="P98" i="14"/>
  <c r="Q98" i="14"/>
  <c r="R98" i="14"/>
  <c r="S98" i="14"/>
  <c r="B99" i="14"/>
  <c r="C99" i="14"/>
  <c r="D99" i="14"/>
  <c r="E99" i="14"/>
  <c r="F99" i="14"/>
  <c r="G99" i="14"/>
  <c r="H99" i="14"/>
  <c r="I99" i="14"/>
  <c r="J99" i="14"/>
  <c r="K99" i="14"/>
  <c r="L99" i="14"/>
  <c r="M99" i="14"/>
  <c r="N99" i="14"/>
  <c r="O99" i="14"/>
  <c r="P99" i="14"/>
  <c r="Q99" i="14"/>
  <c r="R99" i="14"/>
  <c r="S99" i="14"/>
  <c r="B100" i="14"/>
  <c r="C100" i="14"/>
  <c r="D100" i="14"/>
  <c r="E100" i="14"/>
  <c r="F100" i="14"/>
  <c r="G100" i="14"/>
  <c r="H100" i="14"/>
  <c r="I100" i="14"/>
  <c r="J100" i="14"/>
  <c r="K100" i="14"/>
  <c r="L100" i="14"/>
  <c r="M100" i="14"/>
  <c r="N100" i="14"/>
  <c r="O100" i="14"/>
  <c r="P100" i="14"/>
  <c r="Q100" i="14"/>
  <c r="R100" i="14"/>
  <c r="S100" i="14"/>
  <c r="B101" i="14"/>
  <c r="C101" i="14"/>
  <c r="D101" i="14"/>
  <c r="E101" i="14"/>
  <c r="F101" i="14"/>
  <c r="G101" i="14"/>
  <c r="H101" i="14"/>
  <c r="I101" i="14"/>
  <c r="J101" i="14"/>
  <c r="K101" i="14"/>
  <c r="L101" i="14"/>
  <c r="M101" i="14"/>
  <c r="N101" i="14"/>
  <c r="O101" i="14"/>
  <c r="P101" i="14"/>
  <c r="Q101" i="14"/>
  <c r="R101" i="14"/>
  <c r="S101" i="14"/>
  <c r="B102" i="14"/>
  <c r="C102" i="14"/>
  <c r="D102" i="14"/>
  <c r="E102" i="14"/>
  <c r="F102" i="14"/>
  <c r="G102" i="14"/>
  <c r="H102" i="14"/>
  <c r="I102" i="14"/>
  <c r="J102" i="14"/>
  <c r="K102" i="14"/>
  <c r="L102" i="14"/>
  <c r="M102" i="14"/>
  <c r="N102" i="14"/>
  <c r="O102" i="14"/>
  <c r="P102" i="14"/>
  <c r="Q102" i="14"/>
  <c r="R102" i="14"/>
  <c r="S102" i="14"/>
  <c r="B103" i="14"/>
  <c r="C103" i="14"/>
  <c r="D103" i="14"/>
  <c r="E103" i="14"/>
  <c r="F103" i="14"/>
  <c r="G103" i="14"/>
  <c r="H103" i="14"/>
  <c r="I103" i="14"/>
  <c r="J103" i="14"/>
  <c r="K103" i="14"/>
  <c r="L103" i="14"/>
  <c r="M103" i="14"/>
  <c r="N103" i="14"/>
  <c r="O103" i="14"/>
  <c r="P103" i="14"/>
  <c r="Q103" i="14"/>
  <c r="R103" i="14"/>
  <c r="S103" i="14"/>
  <c r="B104" i="14"/>
  <c r="C104" i="14"/>
  <c r="D104" i="14"/>
  <c r="E104" i="14"/>
  <c r="F104" i="14"/>
  <c r="G104" i="14"/>
  <c r="H104" i="14"/>
  <c r="I104" i="14"/>
  <c r="J104" i="14"/>
  <c r="K104" i="14"/>
  <c r="L104" i="14"/>
  <c r="M104" i="14"/>
  <c r="N104" i="14"/>
  <c r="O104" i="14"/>
  <c r="P104" i="14"/>
  <c r="Q104" i="14"/>
  <c r="R104" i="14"/>
  <c r="S104" i="14"/>
  <c r="B105" i="14"/>
  <c r="C105" i="14"/>
  <c r="D105" i="14"/>
  <c r="E105" i="14"/>
  <c r="F105" i="14"/>
  <c r="G105" i="14"/>
  <c r="H105" i="14"/>
  <c r="I105" i="14"/>
  <c r="J105" i="14"/>
  <c r="K105" i="14"/>
  <c r="L105" i="14"/>
  <c r="M105" i="14"/>
  <c r="N105" i="14"/>
  <c r="O105" i="14"/>
  <c r="P105" i="14"/>
  <c r="Q105" i="14"/>
  <c r="R105" i="14"/>
  <c r="S105" i="14"/>
  <c r="B106" i="14"/>
  <c r="C106" i="14"/>
  <c r="D106" i="14"/>
  <c r="E106" i="14"/>
  <c r="F106" i="14"/>
  <c r="G106" i="14"/>
  <c r="H106" i="14"/>
  <c r="I106" i="14"/>
  <c r="J106" i="14"/>
  <c r="K106" i="14"/>
  <c r="L106" i="14"/>
  <c r="M106" i="14"/>
  <c r="N106" i="14"/>
  <c r="O106" i="14"/>
  <c r="P106" i="14"/>
  <c r="Q106" i="14"/>
  <c r="R106" i="14"/>
  <c r="S106" i="14"/>
  <c r="B107" i="14"/>
  <c r="C107" i="14"/>
  <c r="D107" i="14"/>
  <c r="E107" i="14"/>
  <c r="F107" i="14"/>
  <c r="G107" i="14"/>
  <c r="H107" i="14"/>
  <c r="I107" i="14"/>
  <c r="J107" i="14"/>
  <c r="K107" i="14"/>
  <c r="L107" i="14"/>
  <c r="M107" i="14"/>
  <c r="N107" i="14"/>
  <c r="O107" i="14"/>
  <c r="P107" i="14"/>
  <c r="Q107" i="14"/>
  <c r="R107" i="14"/>
  <c r="S107" i="14"/>
  <c r="B108" i="14"/>
  <c r="C108" i="14"/>
  <c r="D108" i="14"/>
  <c r="E108" i="14"/>
  <c r="F108" i="14"/>
  <c r="G108" i="14"/>
  <c r="H108" i="14"/>
  <c r="I108" i="14"/>
  <c r="J108" i="14"/>
  <c r="K108" i="14"/>
  <c r="L108" i="14"/>
  <c r="M108" i="14"/>
  <c r="N108" i="14"/>
  <c r="O108" i="14"/>
  <c r="P108" i="14"/>
  <c r="Q108" i="14"/>
  <c r="R108" i="14"/>
  <c r="S108" i="14"/>
  <c r="B109" i="14"/>
  <c r="C109" i="14"/>
  <c r="D109" i="14"/>
  <c r="E109" i="14"/>
  <c r="F109" i="14"/>
  <c r="G109" i="14"/>
  <c r="H109" i="14"/>
  <c r="I109" i="14"/>
  <c r="J109" i="14"/>
  <c r="K109" i="14"/>
  <c r="L109" i="14"/>
  <c r="M109" i="14"/>
  <c r="N109" i="14"/>
  <c r="O109" i="14"/>
  <c r="P109" i="14"/>
  <c r="Q109" i="14"/>
  <c r="R109" i="14"/>
  <c r="S109" i="14"/>
  <c r="B110" i="14"/>
  <c r="C110" i="14"/>
  <c r="D110" i="14"/>
  <c r="E110" i="14"/>
  <c r="F110" i="14"/>
  <c r="G110" i="14"/>
  <c r="H110" i="14"/>
  <c r="I110" i="14"/>
  <c r="J110" i="14"/>
  <c r="K110" i="14"/>
  <c r="L110" i="14"/>
  <c r="M110" i="14"/>
  <c r="N110" i="14"/>
  <c r="O110" i="14"/>
  <c r="P110" i="14"/>
  <c r="Q110" i="14"/>
  <c r="R110" i="14"/>
  <c r="S110" i="14"/>
  <c r="B111" i="14"/>
  <c r="C111" i="14"/>
  <c r="D111" i="14"/>
  <c r="E111" i="14"/>
  <c r="F111" i="14"/>
  <c r="G111" i="14"/>
  <c r="H111" i="14"/>
  <c r="I111" i="14"/>
  <c r="J111" i="14"/>
  <c r="K111" i="14"/>
  <c r="L111" i="14"/>
  <c r="M111" i="14"/>
  <c r="N111" i="14"/>
  <c r="O111" i="14"/>
  <c r="P111" i="14"/>
  <c r="Q111" i="14"/>
  <c r="R111" i="14"/>
  <c r="S111" i="14"/>
  <c r="B112" i="14"/>
  <c r="C112" i="14"/>
  <c r="D112" i="14"/>
  <c r="E112" i="14"/>
  <c r="F112" i="14"/>
  <c r="G112" i="14"/>
  <c r="H112" i="14"/>
  <c r="I112" i="14"/>
  <c r="J112" i="14"/>
  <c r="K112" i="14"/>
  <c r="L112" i="14"/>
  <c r="M112" i="14"/>
  <c r="N112" i="14"/>
  <c r="O112" i="14"/>
  <c r="P112" i="14"/>
  <c r="Q112" i="14"/>
  <c r="R112" i="14"/>
  <c r="S112" i="14"/>
  <c r="B113" i="14"/>
  <c r="C113" i="14"/>
  <c r="D113" i="14"/>
  <c r="E113" i="14"/>
  <c r="F113" i="14"/>
  <c r="G113" i="14"/>
  <c r="H113" i="14"/>
  <c r="I113" i="14"/>
  <c r="J113" i="14"/>
  <c r="K113" i="14"/>
  <c r="L113" i="14"/>
  <c r="M113" i="14"/>
  <c r="N113" i="14"/>
  <c r="O113" i="14"/>
  <c r="P113" i="14"/>
  <c r="Q113" i="14"/>
  <c r="R113" i="14"/>
  <c r="S113" i="14"/>
  <c r="B114" i="14"/>
  <c r="C114" i="14"/>
  <c r="D114" i="14"/>
  <c r="E114" i="14"/>
  <c r="F114" i="14"/>
  <c r="G114" i="14"/>
  <c r="H114" i="14"/>
  <c r="I114" i="14"/>
  <c r="J114" i="14"/>
  <c r="K114" i="14"/>
  <c r="L114" i="14"/>
  <c r="M114" i="14"/>
  <c r="N114" i="14"/>
  <c r="O114" i="14"/>
  <c r="P114" i="14"/>
  <c r="Q114" i="14"/>
  <c r="R114" i="14"/>
  <c r="S114" i="14"/>
  <c r="B115" i="14"/>
  <c r="C115" i="14"/>
  <c r="D115" i="14"/>
  <c r="E115" i="14"/>
  <c r="F115" i="14"/>
  <c r="G115" i="14"/>
  <c r="H115" i="14"/>
  <c r="I115" i="14"/>
  <c r="J115" i="14"/>
  <c r="K115" i="14"/>
  <c r="L115" i="14"/>
  <c r="M115" i="14"/>
  <c r="N115" i="14"/>
  <c r="O115" i="14"/>
  <c r="P115" i="14"/>
  <c r="Q115" i="14"/>
  <c r="R115" i="14"/>
  <c r="S115" i="14"/>
  <c r="B116" i="14"/>
  <c r="C116" i="14"/>
  <c r="D116" i="14"/>
  <c r="E116" i="14"/>
  <c r="F116" i="14"/>
  <c r="G116" i="14"/>
  <c r="H116" i="14"/>
  <c r="I116" i="14"/>
  <c r="J116" i="14"/>
  <c r="K116" i="14"/>
  <c r="L116" i="14"/>
  <c r="M116" i="14"/>
  <c r="N116" i="14"/>
  <c r="O116" i="14"/>
  <c r="P116" i="14"/>
  <c r="Q116" i="14"/>
  <c r="R116" i="14"/>
  <c r="S116" i="14"/>
  <c r="B117" i="14"/>
  <c r="C117" i="14"/>
  <c r="D117" i="14"/>
  <c r="E117" i="14"/>
  <c r="F117" i="14"/>
  <c r="G117" i="14"/>
  <c r="H117" i="14"/>
  <c r="I117" i="14"/>
  <c r="J117" i="14"/>
  <c r="K117" i="14"/>
  <c r="L117" i="14"/>
  <c r="M117" i="14"/>
  <c r="N117" i="14"/>
  <c r="O117" i="14"/>
  <c r="P117" i="14"/>
  <c r="Q117" i="14"/>
  <c r="R117" i="14"/>
  <c r="S117" i="14"/>
  <c r="B118" i="14"/>
  <c r="C118" i="14"/>
  <c r="D118" i="14"/>
  <c r="E118" i="14"/>
  <c r="F118" i="14"/>
  <c r="G118" i="14"/>
  <c r="H118" i="14"/>
  <c r="I118" i="14"/>
  <c r="J118" i="14"/>
  <c r="K118" i="14"/>
  <c r="L118" i="14"/>
  <c r="M118" i="14"/>
  <c r="N118" i="14"/>
  <c r="O118" i="14"/>
  <c r="P118" i="14"/>
  <c r="Q118" i="14"/>
  <c r="R118" i="14"/>
  <c r="S118" i="14"/>
  <c r="B119" i="14"/>
  <c r="C119" i="14"/>
  <c r="D119" i="14"/>
  <c r="E119" i="14"/>
  <c r="F119" i="14"/>
  <c r="G119" i="14"/>
  <c r="H119" i="14"/>
  <c r="I119" i="14"/>
  <c r="J119" i="14"/>
  <c r="K119" i="14"/>
  <c r="L119" i="14"/>
  <c r="M119" i="14"/>
  <c r="N119" i="14"/>
  <c r="O119" i="14"/>
  <c r="P119" i="14"/>
  <c r="Q119" i="14"/>
  <c r="R119" i="14"/>
  <c r="S119" i="14"/>
  <c r="B120" i="14"/>
  <c r="C120" i="14"/>
  <c r="D120" i="14"/>
  <c r="E120" i="14"/>
  <c r="F120" i="14"/>
  <c r="G120" i="14"/>
  <c r="H120" i="14"/>
  <c r="I120" i="14"/>
  <c r="J120" i="14"/>
  <c r="K120" i="14"/>
  <c r="L120" i="14"/>
  <c r="M120" i="14"/>
  <c r="N120" i="14"/>
  <c r="O120" i="14"/>
  <c r="P120" i="14"/>
  <c r="Q120" i="14"/>
  <c r="R120" i="14"/>
  <c r="S120" i="14"/>
  <c r="B121" i="14"/>
  <c r="C121" i="14"/>
  <c r="D121" i="14"/>
  <c r="E121" i="14"/>
  <c r="F121" i="14"/>
  <c r="G121" i="14"/>
  <c r="H121" i="14"/>
  <c r="I121" i="14"/>
  <c r="J121" i="14"/>
  <c r="K121" i="14"/>
  <c r="L121" i="14"/>
  <c r="M121" i="14"/>
  <c r="N121" i="14"/>
  <c r="O121" i="14"/>
  <c r="P121" i="14"/>
  <c r="Q121" i="14"/>
  <c r="R121" i="14"/>
  <c r="S121" i="14"/>
  <c r="B122" i="14"/>
  <c r="C122" i="14"/>
  <c r="D122" i="14"/>
  <c r="E122" i="14"/>
  <c r="F122" i="14"/>
  <c r="G122" i="14"/>
  <c r="H122" i="14"/>
  <c r="I122" i="14"/>
  <c r="J122" i="14"/>
  <c r="K122" i="14"/>
  <c r="L122" i="14"/>
  <c r="M122" i="14"/>
  <c r="N122" i="14"/>
  <c r="O122" i="14"/>
  <c r="P122" i="14"/>
  <c r="Q122" i="14"/>
  <c r="R122" i="14"/>
  <c r="S122" i="14"/>
  <c r="B123" i="14"/>
  <c r="C123" i="14"/>
  <c r="D123" i="14"/>
  <c r="E123" i="14"/>
  <c r="F123" i="14"/>
  <c r="G123" i="14"/>
  <c r="H123" i="14"/>
  <c r="I123" i="14"/>
  <c r="J123" i="14"/>
  <c r="K123" i="14"/>
  <c r="L123" i="14"/>
  <c r="M123" i="14"/>
  <c r="N123" i="14"/>
  <c r="O123" i="14"/>
  <c r="P123" i="14"/>
  <c r="Q123" i="14"/>
  <c r="R123" i="14"/>
  <c r="S123" i="14"/>
  <c r="B124" i="14"/>
  <c r="C124" i="14"/>
  <c r="D124" i="14"/>
  <c r="E124" i="14"/>
  <c r="F124" i="14"/>
  <c r="G124" i="14"/>
  <c r="H124" i="14"/>
  <c r="I124" i="14"/>
  <c r="J124" i="14"/>
  <c r="K124" i="14"/>
  <c r="L124" i="14"/>
  <c r="M124" i="14"/>
  <c r="N124" i="14"/>
  <c r="O124" i="14"/>
  <c r="P124" i="14"/>
  <c r="Q124" i="14"/>
  <c r="R124" i="14"/>
  <c r="S124" i="14"/>
  <c r="B125" i="14"/>
  <c r="C125" i="14"/>
  <c r="D125" i="14"/>
  <c r="E125" i="14"/>
  <c r="F125" i="14"/>
  <c r="G125" i="14"/>
  <c r="H125" i="14"/>
  <c r="I125" i="14"/>
  <c r="J125" i="14"/>
  <c r="K125" i="14"/>
  <c r="L125" i="14"/>
  <c r="M125" i="14"/>
  <c r="N125" i="14"/>
  <c r="O125" i="14"/>
  <c r="P125" i="14"/>
  <c r="Q125" i="14"/>
  <c r="R125" i="14"/>
  <c r="S125" i="14"/>
  <c r="B126" i="14"/>
  <c r="C126" i="14"/>
  <c r="D126" i="14"/>
  <c r="E126" i="14"/>
  <c r="F126" i="14"/>
  <c r="G126" i="14"/>
  <c r="H126" i="14"/>
  <c r="I126" i="14"/>
  <c r="J126" i="14"/>
  <c r="K126" i="14"/>
  <c r="L126" i="14"/>
  <c r="M126" i="14"/>
  <c r="N126" i="14"/>
  <c r="O126" i="14"/>
  <c r="P126" i="14"/>
  <c r="Q126" i="14"/>
  <c r="R126" i="14"/>
  <c r="S126" i="14"/>
  <c r="B127" i="14"/>
  <c r="C127" i="14"/>
  <c r="D127" i="14"/>
  <c r="E127" i="14"/>
  <c r="F127" i="14"/>
  <c r="G127" i="14"/>
  <c r="H127" i="14"/>
  <c r="I127" i="14"/>
  <c r="J127" i="14"/>
  <c r="K127" i="14"/>
  <c r="L127" i="14"/>
  <c r="M127" i="14"/>
  <c r="N127" i="14"/>
  <c r="O127" i="14"/>
  <c r="P127" i="14"/>
  <c r="Q127" i="14"/>
  <c r="R127" i="14"/>
  <c r="S127" i="14"/>
  <c r="B128" i="14"/>
  <c r="C128" i="14"/>
  <c r="D128" i="14"/>
  <c r="E128" i="14"/>
  <c r="F128" i="14"/>
  <c r="G128" i="14"/>
  <c r="H128" i="14"/>
  <c r="I128" i="14"/>
  <c r="J128" i="14"/>
  <c r="K128" i="14"/>
  <c r="L128" i="14"/>
  <c r="M128" i="14"/>
  <c r="N128" i="14"/>
  <c r="O128" i="14"/>
  <c r="P128" i="14"/>
  <c r="Q128" i="14"/>
  <c r="R128" i="14"/>
  <c r="S128" i="14"/>
  <c r="B129" i="14"/>
  <c r="C129" i="14"/>
  <c r="D129" i="14"/>
  <c r="E129" i="14"/>
  <c r="F129" i="14"/>
  <c r="G129" i="14"/>
  <c r="H129" i="14"/>
  <c r="I129" i="14"/>
  <c r="J129" i="14"/>
  <c r="K129" i="14"/>
  <c r="L129" i="14"/>
  <c r="M129" i="14"/>
  <c r="N129" i="14"/>
  <c r="O129" i="14"/>
  <c r="P129" i="14"/>
  <c r="Q129" i="14"/>
  <c r="R129" i="14"/>
  <c r="S129" i="14"/>
  <c r="B130" i="14"/>
  <c r="C130" i="14"/>
  <c r="D130" i="14"/>
  <c r="E130" i="14"/>
  <c r="F130" i="14"/>
  <c r="G130" i="14"/>
  <c r="H130" i="14"/>
  <c r="I130" i="14"/>
  <c r="J130" i="14"/>
  <c r="K130" i="14"/>
  <c r="L130" i="14"/>
  <c r="M130" i="14"/>
  <c r="N130" i="14"/>
  <c r="O130" i="14"/>
  <c r="P130" i="14"/>
  <c r="Q130" i="14"/>
  <c r="R130" i="14"/>
  <c r="S130" i="14"/>
  <c r="B131" i="14"/>
  <c r="C131" i="14"/>
  <c r="D131" i="14"/>
  <c r="E131" i="14"/>
  <c r="F131" i="14"/>
  <c r="G131" i="14"/>
  <c r="H131" i="14"/>
  <c r="I131" i="14"/>
  <c r="J131" i="14"/>
  <c r="K131" i="14"/>
  <c r="L131" i="14"/>
  <c r="M131" i="14"/>
  <c r="N131" i="14"/>
  <c r="O131" i="14"/>
  <c r="P131" i="14"/>
  <c r="Q131" i="14"/>
  <c r="R131" i="14"/>
  <c r="S131" i="14"/>
  <c r="B132" i="14"/>
  <c r="C132" i="14"/>
  <c r="D132" i="14"/>
  <c r="E132" i="14"/>
  <c r="F132" i="14"/>
  <c r="G132" i="14"/>
  <c r="H132" i="14"/>
  <c r="I132" i="14"/>
  <c r="J132" i="14"/>
  <c r="K132" i="14"/>
  <c r="L132" i="14"/>
  <c r="M132" i="14"/>
  <c r="N132" i="14"/>
  <c r="O132" i="14"/>
  <c r="P132" i="14"/>
  <c r="Q132" i="14"/>
  <c r="R132" i="14"/>
  <c r="S132" i="14"/>
  <c r="B133" i="14"/>
  <c r="C133" i="14"/>
  <c r="D133" i="14"/>
  <c r="E133" i="14"/>
  <c r="F133" i="14"/>
  <c r="G133" i="14"/>
  <c r="H133" i="14"/>
  <c r="I133" i="14"/>
  <c r="J133" i="14"/>
  <c r="K133" i="14"/>
  <c r="L133" i="14"/>
  <c r="M133" i="14"/>
  <c r="N133" i="14"/>
  <c r="O133" i="14"/>
  <c r="P133" i="14"/>
  <c r="Q133" i="14"/>
  <c r="R133" i="14"/>
  <c r="S133" i="14"/>
  <c r="B134" i="14"/>
  <c r="C134" i="14"/>
  <c r="D134" i="14"/>
  <c r="E134" i="14"/>
  <c r="F134" i="14"/>
  <c r="G134" i="14"/>
  <c r="H134" i="14"/>
  <c r="I134" i="14"/>
  <c r="J134" i="14"/>
  <c r="K134" i="14"/>
  <c r="L134" i="14"/>
  <c r="M134" i="14"/>
  <c r="N134" i="14"/>
  <c r="O134" i="14"/>
  <c r="P134" i="14"/>
  <c r="Q134" i="14"/>
  <c r="R134" i="14"/>
  <c r="S134" i="14"/>
  <c r="B135" i="14"/>
  <c r="C135" i="14"/>
  <c r="D135" i="14"/>
  <c r="E135" i="14"/>
  <c r="F135" i="14"/>
  <c r="G135" i="14"/>
  <c r="H135" i="14"/>
  <c r="I135" i="14"/>
  <c r="J135" i="14"/>
  <c r="K135" i="14"/>
  <c r="L135" i="14"/>
  <c r="M135" i="14"/>
  <c r="N135" i="14"/>
  <c r="O135" i="14"/>
  <c r="P135" i="14"/>
  <c r="Q135" i="14"/>
  <c r="R135" i="14"/>
  <c r="S135" i="14"/>
  <c r="B136" i="14"/>
  <c r="C136" i="14"/>
  <c r="D136" i="14"/>
  <c r="E136" i="14"/>
  <c r="F136" i="14"/>
  <c r="G136" i="14"/>
  <c r="H136" i="14"/>
  <c r="I136" i="14"/>
  <c r="J136" i="14"/>
  <c r="K136" i="14"/>
  <c r="L136" i="14"/>
  <c r="M136" i="14"/>
  <c r="N136" i="14"/>
  <c r="O136" i="14"/>
  <c r="P136" i="14"/>
  <c r="Q136" i="14"/>
  <c r="R136" i="14"/>
  <c r="S136" i="14"/>
  <c r="B137" i="14"/>
  <c r="C137" i="14"/>
  <c r="D137" i="14"/>
  <c r="E137" i="14"/>
  <c r="F137" i="14"/>
  <c r="G137" i="14"/>
  <c r="H137" i="14"/>
  <c r="I137" i="14"/>
  <c r="J137" i="14"/>
  <c r="K137" i="14"/>
  <c r="L137" i="14"/>
  <c r="M137" i="14"/>
  <c r="N137" i="14"/>
  <c r="O137" i="14"/>
  <c r="P137" i="14"/>
  <c r="Q137" i="14"/>
  <c r="R137" i="14"/>
  <c r="S137" i="14"/>
  <c r="B138" i="14"/>
  <c r="C138" i="14"/>
  <c r="D138" i="14"/>
  <c r="E138" i="14"/>
  <c r="F138" i="14"/>
  <c r="G138" i="14"/>
  <c r="H138" i="14"/>
  <c r="I138" i="14"/>
  <c r="J138" i="14"/>
  <c r="K138" i="14"/>
  <c r="L138" i="14"/>
  <c r="M138" i="14"/>
  <c r="N138" i="14"/>
  <c r="O138" i="14"/>
  <c r="P138" i="14"/>
  <c r="Q138" i="14"/>
  <c r="R138" i="14"/>
  <c r="S138" i="14"/>
  <c r="B139" i="14"/>
  <c r="C139" i="14"/>
  <c r="D139" i="14"/>
  <c r="E139" i="14"/>
  <c r="F139" i="14"/>
  <c r="G139" i="14"/>
  <c r="H139" i="14"/>
  <c r="I139" i="14"/>
  <c r="J139" i="14"/>
  <c r="K139" i="14"/>
  <c r="L139" i="14"/>
  <c r="M139" i="14"/>
  <c r="N139" i="14"/>
  <c r="O139" i="14"/>
  <c r="P139" i="14"/>
  <c r="Q139" i="14"/>
  <c r="R139" i="14"/>
  <c r="S139" i="14"/>
  <c r="B140" i="14"/>
  <c r="C140" i="14"/>
  <c r="D140" i="14"/>
  <c r="E140" i="14"/>
  <c r="F140" i="14"/>
  <c r="G140" i="14"/>
  <c r="H140" i="14"/>
  <c r="I140" i="14"/>
  <c r="J140" i="14"/>
  <c r="K140" i="14"/>
  <c r="L140" i="14"/>
  <c r="M140" i="14"/>
  <c r="N140" i="14"/>
  <c r="O140" i="14"/>
  <c r="P140" i="14"/>
  <c r="Q140" i="14"/>
  <c r="R140" i="14"/>
  <c r="S140" i="14"/>
  <c r="B141" i="14"/>
  <c r="C141" i="14"/>
  <c r="D141" i="14"/>
  <c r="E141" i="14"/>
  <c r="F141" i="14"/>
  <c r="G141" i="14"/>
  <c r="H141" i="14"/>
  <c r="I141" i="14"/>
  <c r="J141" i="14"/>
  <c r="K141" i="14"/>
  <c r="L141" i="14"/>
  <c r="M141" i="14"/>
  <c r="N141" i="14"/>
  <c r="O141" i="14"/>
  <c r="P141" i="14"/>
  <c r="Q141" i="14"/>
  <c r="R141" i="14"/>
  <c r="S141" i="14"/>
  <c r="B142" i="14"/>
  <c r="C142" i="14"/>
  <c r="D142" i="14"/>
  <c r="E142" i="14"/>
  <c r="F142" i="14"/>
  <c r="G142" i="14"/>
  <c r="H142" i="14"/>
  <c r="I142" i="14"/>
  <c r="J142" i="14"/>
  <c r="K142" i="14"/>
  <c r="L142" i="14"/>
  <c r="M142" i="14"/>
  <c r="N142" i="14"/>
  <c r="O142" i="14"/>
  <c r="P142" i="14"/>
  <c r="Q142" i="14"/>
  <c r="R142" i="14"/>
  <c r="S142" i="14"/>
  <c r="B143" i="14"/>
  <c r="C143" i="14"/>
  <c r="D143" i="14"/>
  <c r="E143" i="14"/>
  <c r="F143" i="14"/>
  <c r="G143" i="14"/>
  <c r="H143" i="14"/>
  <c r="I143" i="14"/>
  <c r="J143" i="14"/>
  <c r="K143" i="14"/>
  <c r="L143" i="14"/>
  <c r="M143" i="14"/>
  <c r="N143" i="14"/>
  <c r="O143" i="14"/>
  <c r="P143" i="14"/>
  <c r="Q143" i="14"/>
  <c r="R143" i="14"/>
  <c r="S143" i="14"/>
  <c r="B144" i="14"/>
  <c r="C144" i="14"/>
  <c r="D144" i="14"/>
  <c r="E144" i="14"/>
  <c r="F144" i="14"/>
  <c r="G144" i="14"/>
  <c r="H144" i="14"/>
  <c r="I144" i="14"/>
  <c r="J144" i="14"/>
  <c r="K144" i="14"/>
  <c r="L144" i="14"/>
  <c r="M144" i="14"/>
  <c r="N144" i="14"/>
  <c r="O144" i="14"/>
  <c r="P144" i="14"/>
  <c r="Q144" i="14"/>
  <c r="R144" i="14"/>
  <c r="S144" i="14"/>
  <c r="B145" i="14"/>
  <c r="C145" i="14"/>
  <c r="D145" i="14"/>
  <c r="E145" i="14"/>
  <c r="F145" i="14"/>
  <c r="G145" i="14"/>
  <c r="H145" i="14"/>
  <c r="I145" i="14"/>
  <c r="J145" i="14"/>
  <c r="K145" i="14"/>
  <c r="L145" i="14"/>
  <c r="M145" i="14"/>
  <c r="N145" i="14"/>
  <c r="O145" i="14"/>
  <c r="P145" i="14"/>
  <c r="Q145" i="14"/>
  <c r="R145" i="14"/>
  <c r="S145" i="14"/>
  <c r="B146" i="14"/>
  <c r="C146" i="14"/>
  <c r="D146" i="14"/>
  <c r="E146" i="14"/>
  <c r="F146" i="14"/>
  <c r="G146" i="14"/>
  <c r="H146" i="14"/>
  <c r="I146" i="14"/>
  <c r="J146" i="14"/>
  <c r="K146" i="14"/>
  <c r="L146" i="14"/>
  <c r="M146" i="14"/>
  <c r="N146" i="14"/>
  <c r="O146" i="14"/>
  <c r="P146" i="14"/>
  <c r="Q146" i="14"/>
  <c r="R146" i="14"/>
  <c r="S146" i="14"/>
  <c r="B147" i="14"/>
  <c r="C147" i="14"/>
  <c r="D147" i="14"/>
  <c r="E147" i="14"/>
  <c r="F147" i="14"/>
  <c r="G147" i="14"/>
  <c r="H147" i="14"/>
  <c r="I147" i="14"/>
  <c r="J147" i="14"/>
  <c r="K147" i="14"/>
  <c r="L147" i="14"/>
  <c r="M147" i="14"/>
  <c r="N147" i="14"/>
  <c r="O147" i="14"/>
  <c r="P147" i="14"/>
  <c r="Q147" i="14"/>
  <c r="R147" i="14"/>
  <c r="S147" i="14"/>
  <c r="B148" i="14"/>
  <c r="C148" i="14"/>
  <c r="D148" i="14"/>
  <c r="E148" i="14"/>
  <c r="F148" i="14"/>
  <c r="G148" i="14"/>
  <c r="H148" i="14"/>
  <c r="I148" i="14"/>
  <c r="J148" i="14"/>
  <c r="K148" i="14"/>
  <c r="L148" i="14"/>
  <c r="M148" i="14"/>
  <c r="N148" i="14"/>
  <c r="O148" i="14"/>
  <c r="P148" i="14"/>
  <c r="Q148" i="14"/>
  <c r="R148" i="14"/>
  <c r="S148" i="14"/>
  <c r="B149" i="14"/>
  <c r="C149" i="14"/>
  <c r="D149" i="14"/>
  <c r="E149" i="14"/>
  <c r="F149" i="14"/>
  <c r="G149" i="14"/>
  <c r="H149" i="14"/>
  <c r="I149" i="14"/>
  <c r="J149" i="14"/>
  <c r="K149" i="14"/>
  <c r="L149" i="14"/>
  <c r="M149" i="14"/>
  <c r="N149" i="14"/>
  <c r="O149" i="14"/>
  <c r="P149" i="14"/>
  <c r="Q149" i="14"/>
  <c r="R149" i="14"/>
  <c r="S149" i="14"/>
  <c r="B150" i="14"/>
  <c r="C150" i="14"/>
  <c r="D150" i="14"/>
  <c r="E150" i="14"/>
  <c r="F150" i="14"/>
  <c r="G150" i="14"/>
  <c r="H150" i="14"/>
  <c r="I150" i="14"/>
  <c r="J150" i="14"/>
  <c r="K150" i="14"/>
  <c r="L150" i="14"/>
  <c r="M150" i="14"/>
  <c r="N150" i="14"/>
  <c r="O150" i="14"/>
  <c r="P150" i="14"/>
  <c r="Q150" i="14"/>
  <c r="R150" i="14"/>
  <c r="S150" i="14"/>
  <c r="B151" i="14"/>
  <c r="C151" i="14"/>
  <c r="D151" i="14"/>
  <c r="E151" i="14"/>
  <c r="F151" i="14"/>
  <c r="G151" i="14"/>
  <c r="H151" i="14"/>
  <c r="I151" i="14"/>
  <c r="J151" i="14"/>
  <c r="K151" i="14"/>
  <c r="L151" i="14"/>
  <c r="M151" i="14"/>
  <c r="N151" i="14"/>
  <c r="O151" i="14"/>
  <c r="P151" i="14"/>
  <c r="Q151" i="14"/>
  <c r="R151" i="14"/>
  <c r="S151" i="14"/>
  <c r="B152" i="14"/>
  <c r="C152" i="14"/>
  <c r="D152" i="14"/>
  <c r="E152" i="14"/>
  <c r="F152" i="14"/>
  <c r="G152" i="14"/>
  <c r="H152" i="14"/>
  <c r="I152" i="14"/>
  <c r="J152" i="14"/>
  <c r="K152" i="14"/>
  <c r="L152" i="14"/>
  <c r="M152" i="14"/>
  <c r="N152" i="14"/>
  <c r="O152" i="14"/>
  <c r="P152" i="14"/>
  <c r="Q152" i="14"/>
  <c r="R152" i="14"/>
  <c r="S152" i="14"/>
  <c r="B153" i="14"/>
  <c r="C153" i="14"/>
  <c r="D153" i="14"/>
  <c r="E153" i="14"/>
  <c r="F153" i="14"/>
  <c r="G153" i="14"/>
  <c r="H153" i="14"/>
  <c r="I153" i="14"/>
  <c r="J153" i="14"/>
  <c r="K153" i="14"/>
  <c r="L153" i="14"/>
  <c r="M153" i="14"/>
  <c r="N153" i="14"/>
  <c r="O153" i="14"/>
  <c r="P153" i="14"/>
  <c r="Q153" i="14"/>
  <c r="R153" i="14"/>
  <c r="S153" i="14"/>
  <c r="B154" i="14"/>
  <c r="C154" i="14"/>
  <c r="D154" i="14"/>
  <c r="E154" i="14"/>
  <c r="F154" i="14"/>
  <c r="G154" i="14"/>
  <c r="H154" i="14"/>
  <c r="I154" i="14"/>
  <c r="J154" i="14"/>
  <c r="K154" i="14"/>
  <c r="L154" i="14"/>
  <c r="M154" i="14"/>
  <c r="N154" i="14"/>
  <c r="O154" i="14"/>
  <c r="P154" i="14"/>
  <c r="Q154" i="14"/>
  <c r="R154" i="14"/>
  <c r="S154" i="14"/>
  <c r="B155" i="14"/>
  <c r="C155" i="14"/>
  <c r="D155" i="14"/>
  <c r="E155" i="14"/>
  <c r="F155" i="14"/>
  <c r="G155" i="14"/>
  <c r="H155" i="14"/>
  <c r="I155" i="14"/>
  <c r="J155" i="14"/>
  <c r="K155" i="14"/>
  <c r="L155" i="14"/>
  <c r="M155" i="14"/>
  <c r="N155" i="14"/>
  <c r="O155" i="14"/>
  <c r="P155" i="14"/>
  <c r="Q155" i="14"/>
  <c r="R155" i="14"/>
  <c r="S155" i="14"/>
  <c r="B156" i="14"/>
  <c r="C156" i="14"/>
  <c r="D156" i="14"/>
  <c r="E156" i="14"/>
  <c r="F156" i="14"/>
  <c r="G156" i="14"/>
  <c r="H156" i="14"/>
  <c r="I156" i="14"/>
  <c r="J156" i="14"/>
  <c r="K156" i="14"/>
  <c r="L156" i="14"/>
  <c r="M156" i="14"/>
  <c r="N156" i="14"/>
  <c r="O156" i="14"/>
  <c r="P156" i="14"/>
  <c r="Q156" i="14"/>
  <c r="R156" i="14"/>
  <c r="S156" i="14"/>
  <c r="B157" i="14"/>
  <c r="C157" i="14"/>
  <c r="D157" i="14"/>
  <c r="E157" i="14"/>
  <c r="F157" i="14"/>
  <c r="G157" i="14"/>
  <c r="H157" i="14"/>
  <c r="I157" i="14"/>
  <c r="J157" i="14"/>
  <c r="K157" i="14"/>
  <c r="L157" i="14"/>
  <c r="M157" i="14"/>
  <c r="N157" i="14"/>
  <c r="O157" i="14"/>
  <c r="P157" i="14"/>
  <c r="Q157" i="14"/>
  <c r="R157" i="14"/>
  <c r="S157" i="14"/>
  <c r="B158" i="14"/>
  <c r="C158" i="14"/>
  <c r="D158" i="14"/>
  <c r="E158" i="14"/>
  <c r="F158" i="14"/>
  <c r="G158" i="14"/>
  <c r="H158" i="14"/>
  <c r="I158" i="14"/>
  <c r="J158" i="14"/>
  <c r="K158" i="14"/>
  <c r="L158" i="14"/>
  <c r="M158" i="14"/>
  <c r="N158" i="14"/>
  <c r="O158" i="14"/>
  <c r="P158" i="14"/>
  <c r="Q158" i="14"/>
  <c r="R158" i="14"/>
  <c r="S158" i="14"/>
  <c r="B159" i="14"/>
  <c r="C159" i="14"/>
  <c r="D159" i="14"/>
  <c r="E159" i="14"/>
  <c r="F159" i="14"/>
  <c r="G159" i="14"/>
  <c r="H159" i="14"/>
  <c r="I159" i="14"/>
  <c r="J159" i="14"/>
  <c r="K159" i="14"/>
  <c r="L159" i="14"/>
  <c r="M159" i="14"/>
  <c r="N159" i="14"/>
  <c r="O159" i="14"/>
  <c r="P159" i="14"/>
  <c r="Q159" i="14"/>
  <c r="R159" i="14"/>
  <c r="S159" i="14"/>
  <c r="B160" i="14"/>
  <c r="C160" i="14"/>
  <c r="D160" i="14"/>
  <c r="E160" i="14"/>
  <c r="F160" i="14"/>
  <c r="G160" i="14"/>
  <c r="H160" i="14"/>
  <c r="I160" i="14"/>
  <c r="J160" i="14"/>
  <c r="K160" i="14"/>
  <c r="L160" i="14"/>
  <c r="M160" i="14"/>
  <c r="N160" i="14"/>
  <c r="O160" i="14"/>
  <c r="P160" i="14"/>
  <c r="Q160" i="14"/>
  <c r="R160" i="14"/>
  <c r="S160" i="14"/>
  <c r="B161" i="14"/>
  <c r="C161" i="14"/>
  <c r="D161" i="14"/>
  <c r="E161" i="14"/>
  <c r="F161" i="14"/>
  <c r="G161" i="14"/>
  <c r="H161" i="14"/>
  <c r="I161" i="14"/>
  <c r="J161" i="14"/>
  <c r="K161" i="14"/>
  <c r="L161" i="14"/>
  <c r="M161" i="14"/>
  <c r="N161" i="14"/>
  <c r="O161" i="14"/>
  <c r="P161" i="14"/>
  <c r="Q161" i="14"/>
  <c r="R161" i="14"/>
  <c r="S161" i="14"/>
  <c r="B162" i="14"/>
  <c r="C162" i="14"/>
  <c r="D162" i="14"/>
  <c r="E162" i="14"/>
  <c r="F162" i="14"/>
  <c r="G162" i="14"/>
  <c r="H162" i="14"/>
  <c r="I162" i="14"/>
  <c r="J162" i="14"/>
  <c r="K162" i="14"/>
  <c r="L162" i="14"/>
  <c r="M162" i="14"/>
  <c r="N162" i="14"/>
  <c r="O162" i="14"/>
  <c r="P162" i="14"/>
  <c r="Q162" i="14"/>
  <c r="R162" i="14"/>
  <c r="S162" i="14"/>
  <c r="B163" i="14"/>
  <c r="C163" i="14"/>
  <c r="D163" i="14"/>
  <c r="E163" i="14"/>
  <c r="F163" i="14"/>
  <c r="G163" i="14"/>
  <c r="H163" i="14"/>
  <c r="I163" i="14"/>
  <c r="J163" i="14"/>
  <c r="K163" i="14"/>
  <c r="L163" i="14"/>
  <c r="M163" i="14"/>
  <c r="N163" i="14"/>
  <c r="O163" i="14"/>
  <c r="P163" i="14"/>
  <c r="Q163" i="14"/>
  <c r="R163" i="14"/>
  <c r="S163" i="14"/>
  <c r="B164" i="14"/>
  <c r="C164" i="14"/>
  <c r="D164" i="14"/>
  <c r="E164" i="14"/>
  <c r="F164" i="14"/>
  <c r="G164" i="14"/>
  <c r="H164" i="14"/>
  <c r="I164" i="14"/>
  <c r="J164" i="14"/>
  <c r="K164" i="14"/>
  <c r="L164" i="14"/>
  <c r="M164" i="14"/>
  <c r="N164" i="14"/>
  <c r="O164" i="14"/>
  <c r="P164" i="14"/>
  <c r="Q164" i="14"/>
  <c r="R164" i="14"/>
  <c r="S164" i="14"/>
  <c r="B165" i="14"/>
  <c r="C165" i="14"/>
  <c r="D165" i="14"/>
  <c r="E165" i="14"/>
  <c r="F165" i="14"/>
  <c r="G165" i="14"/>
  <c r="H165" i="14"/>
  <c r="I165" i="14"/>
  <c r="J165" i="14"/>
  <c r="K165" i="14"/>
  <c r="L165" i="14"/>
  <c r="M165" i="14"/>
  <c r="N165" i="14"/>
  <c r="O165" i="14"/>
  <c r="P165" i="14"/>
  <c r="Q165" i="14"/>
  <c r="R165" i="14"/>
  <c r="S165" i="14"/>
  <c r="B166" i="14"/>
  <c r="C166" i="14"/>
  <c r="D166" i="14"/>
  <c r="E166" i="14"/>
  <c r="F166" i="14"/>
  <c r="G166" i="14"/>
  <c r="H166" i="14"/>
  <c r="I166" i="14"/>
  <c r="J166" i="14"/>
  <c r="K166" i="14"/>
  <c r="L166" i="14"/>
  <c r="M166" i="14"/>
  <c r="N166" i="14"/>
  <c r="O166" i="14"/>
  <c r="P166" i="14"/>
  <c r="Q166" i="14"/>
  <c r="R166" i="14"/>
  <c r="S166" i="14"/>
  <c r="B167" i="14"/>
  <c r="C167" i="14"/>
  <c r="D167" i="14"/>
  <c r="E167" i="14"/>
  <c r="F167" i="14"/>
  <c r="G167" i="14"/>
  <c r="H167" i="14"/>
  <c r="I167" i="14"/>
  <c r="J167" i="14"/>
  <c r="K167" i="14"/>
  <c r="L167" i="14"/>
  <c r="M167" i="14"/>
  <c r="N167" i="14"/>
  <c r="O167" i="14"/>
  <c r="P167" i="14"/>
  <c r="Q167" i="14"/>
  <c r="R167" i="14"/>
  <c r="S167" i="14"/>
  <c r="B168" i="14"/>
  <c r="C168" i="14"/>
  <c r="D168" i="14"/>
  <c r="E168" i="14"/>
  <c r="F168" i="14"/>
  <c r="G168" i="14"/>
  <c r="H168" i="14"/>
  <c r="I168" i="14"/>
  <c r="J168" i="14"/>
  <c r="K168" i="14"/>
  <c r="L168" i="14"/>
  <c r="M168" i="14"/>
  <c r="N168" i="14"/>
  <c r="O168" i="14"/>
  <c r="P168" i="14"/>
  <c r="Q168" i="14"/>
  <c r="R168" i="14"/>
  <c r="S168" i="14"/>
  <c r="B169" i="14"/>
  <c r="C169" i="14"/>
  <c r="D169" i="14"/>
  <c r="E169" i="14"/>
  <c r="F169" i="14"/>
  <c r="G169" i="14"/>
  <c r="H169" i="14"/>
  <c r="I169" i="14"/>
  <c r="J169" i="14"/>
  <c r="K169" i="14"/>
  <c r="L169" i="14"/>
  <c r="M169" i="14"/>
  <c r="N169" i="14"/>
  <c r="O169" i="14"/>
  <c r="P169" i="14"/>
  <c r="Q169" i="14"/>
  <c r="R169" i="14"/>
  <c r="S169" i="14"/>
  <c r="B170" i="14"/>
  <c r="C170" i="14"/>
  <c r="D170" i="14"/>
  <c r="E170" i="14"/>
  <c r="F170" i="14"/>
  <c r="G170" i="14"/>
  <c r="H170" i="14"/>
  <c r="I170" i="14"/>
  <c r="J170" i="14"/>
  <c r="K170" i="14"/>
  <c r="L170" i="14"/>
  <c r="M170" i="14"/>
  <c r="N170" i="14"/>
  <c r="O170" i="14"/>
  <c r="P170" i="14"/>
  <c r="Q170" i="14"/>
  <c r="R170" i="14"/>
  <c r="S170" i="14"/>
  <c r="B171" i="14"/>
  <c r="C171" i="14"/>
  <c r="D171" i="14"/>
  <c r="E171" i="14"/>
  <c r="F171" i="14"/>
  <c r="G171" i="14"/>
  <c r="H171" i="14"/>
  <c r="I171" i="14"/>
  <c r="J171" i="14"/>
  <c r="K171" i="14"/>
  <c r="L171" i="14"/>
  <c r="M171" i="14"/>
  <c r="N171" i="14"/>
  <c r="O171" i="14"/>
  <c r="P171" i="14"/>
  <c r="Q171" i="14"/>
  <c r="R171" i="14"/>
  <c r="S171" i="14"/>
  <c r="B172" i="14"/>
  <c r="C172" i="14"/>
  <c r="D172" i="14"/>
  <c r="E172" i="14"/>
  <c r="F172" i="14"/>
  <c r="G172" i="14"/>
  <c r="H172" i="14"/>
  <c r="I172" i="14"/>
  <c r="J172" i="14"/>
  <c r="K172" i="14"/>
  <c r="L172" i="14"/>
  <c r="M172" i="14"/>
  <c r="N172" i="14"/>
  <c r="O172" i="14"/>
  <c r="P172" i="14"/>
  <c r="Q172" i="14"/>
  <c r="R172" i="14"/>
  <c r="S172" i="14"/>
  <c r="B173" i="14"/>
  <c r="C173" i="14"/>
  <c r="D173" i="14"/>
  <c r="E173" i="14"/>
  <c r="F173" i="14"/>
  <c r="G173" i="14"/>
  <c r="H173" i="14"/>
  <c r="I173" i="14"/>
  <c r="J173" i="14"/>
  <c r="K173" i="14"/>
  <c r="L173" i="14"/>
  <c r="M173" i="14"/>
  <c r="N173" i="14"/>
  <c r="O173" i="14"/>
  <c r="P173" i="14"/>
  <c r="Q173" i="14"/>
  <c r="R173" i="14"/>
  <c r="S173" i="14"/>
  <c r="B174" i="14"/>
  <c r="C174" i="14"/>
  <c r="D174" i="14"/>
  <c r="E174" i="14"/>
  <c r="F174" i="14"/>
  <c r="G174" i="14"/>
  <c r="H174" i="14"/>
  <c r="I174" i="14"/>
  <c r="J174" i="14"/>
  <c r="K174" i="14"/>
  <c r="L174" i="14"/>
  <c r="M174" i="14"/>
  <c r="N174" i="14"/>
  <c r="O174" i="14"/>
  <c r="P174" i="14"/>
  <c r="Q174" i="14"/>
  <c r="R174" i="14"/>
  <c r="S174" i="14"/>
  <c r="B175" i="14"/>
  <c r="C175" i="14"/>
  <c r="D175" i="14"/>
  <c r="E175" i="14"/>
  <c r="F175" i="14"/>
  <c r="G175" i="14"/>
  <c r="H175" i="14"/>
  <c r="I175" i="14"/>
  <c r="J175" i="14"/>
  <c r="K175" i="14"/>
  <c r="L175" i="14"/>
  <c r="M175" i="14"/>
  <c r="N175" i="14"/>
  <c r="O175" i="14"/>
  <c r="P175" i="14"/>
  <c r="Q175" i="14"/>
  <c r="R175" i="14"/>
  <c r="S175" i="14"/>
  <c r="B176" i="14"/>
  <c r="C176" i="14"/>
  <c r="D176" i="14"/>
  <c r="E176" i="14"/>
  <c r="F176" i="14"/>
  <c r="G176" i="14"/>
  <c r="H176" i="14"/>
  <c r="I176" i="14"/>
  <c r="J176" i="14"/>
  <c r="K176" i="14"/>
  <c r="L176" i="14"/>
  <c r="M176" i="14"/>
  <c r="N176" i="14"/>
  <c r="O176" i="14"/>
  <c r="P176" i="14"/>
  <c r="Q176" i="14"/>
  <c r="R176" i="14"/>
  <c r="S176" i="14"/>
  <c r="B177" i="14"/>
  <c r="C177" i="14"/>
  <c r="D177" i="14"/>
  <c r="E177" i="14"/>
  <c r="F177" i="14"/>
  <c r="G177" i="14"/>
  <c r="H177" i="14"/>
  <c r="I177" i="14"/>
  <c r="J177" i="14"/>
  <c r="K177" i="14"/>
  <c r="L177" i="14"/>
  <c r="M177" i="14"/>
  <c r="N177" i="14"/>
  <c r="O177" i="14"/>
  <c r="P177" i="14"/>
  <c r="Q177" i="14"/>
  <c r="R177" i="14"/>
  <c r="S177" i="14"/>
  <c r="B178" i="14"/>
  <c r="C178" i="14"/>
  <c r="D178" i="14"/>
  <c r="E178" i="14"/>
  <c r="F178" i="14"/>
  <c r="G178" i="14"/>
  <c r="H178" i="14"/>
  <c r="I178" i="14"/>
  <c r="J178" i="14"/>
  <c r="K178" i="14"/>
  <c r="L178" i="14"/>
  <c r="M178" i="14"/>
  <c r="N178" i="14"/>
  <c r="O178" i="14"/>
  <c r="P178" i="14"/>
  <c r="Q178" i="14"/>
  <c r="R178" i="14"/>
  <c r="S178" i="14"/>
  <c r="B179" i="14"/>
  <c r="C179" i="14"/>
  <c r="D179" i="14"/>
  <c r="E179" i="14"/>
  <c r="F179" i="14"/>
  <c r="G179" i="14"/>
  <c r="H179" i="14"/>
  <c r="I179" i="14"/>
  <c r="J179" i="14"/>
  <c r="K179" i="14"/>
  <c r="L179" i="14"/>
  <c r="M179" i="14"/>
  <c r="N179" i="14"/>
  <c r="O179" i="14"/>
  <c r="P179" i="14"/>
  <c r="Q179" i="14"/>
  <c r="R179" i="14"/>
  <c r="S179" i="14"/>
  <c r="B180" i="14"/>
  <c r="C180" i="14"/>
  <c r="D180" i="14"/>
  <c r="E180" i="14"/>
  <c r="F180" i="14"/>
  <c r="G180" i="14"/>
  <c r="H180" i="14"/>
  <c r="I180" i="14"/>
  <c r="J180" i="14"/>
  <c r="K180" i="14"/>
  <c r="L180" i="14"/>
  <c r="M180" i="14"/>
  <c r="N180" i="14"/>
  <c r="O180" i="14"/>
  <c r="P180" i="14"/>
  <c r="Q180" i="14"/>
  <c r="R180" i="14"/>
  <c r="S180" i="14"/>
  <c r="B181" i="14"/>
  <c r="C181" i="14"/>
  <c r="D181" i="14"/>
  <c r="E181" i="14"/>
  <c r="F181" i="14"/>
  <c r="G181" i="14"/>
  <c r="H181" i="14"/>
  <c r="I181" i="14"/>
  <c r="J181" i="14"/>
  <c r="K181" i="14"/>
  <c r="L181" i="14"/>
  <c r="M181" i="14"/>
  <c r="N181" i="14"/>
  <c r="O181" i="14"/>
  <c r="P181" i="14"/>
  <c r="Q181" i="14"/>
  <c r="R181" i="14"/>
  <c r="S181" i="14"/>
  <c r="B182" i="14"/>
  <c r="C182" i="14"/>
  <c r="D182" i="14"/>
  <c r="E182" i="14"/>
  <c r="F182" i="14"/>
  <c r="G182" i="14"/>
  <c r="H182" i="14"/>
  <c r="I182" i="14"/>
  <c r="J182" i="14"/>
  <c r="K182" i="14"/>
  <c r="L182" i="14"/>
  <c r="M182" i="14"/>
  <c r="N182" i="14"/>
  <c r="O182" i="14"/>
  <c r="P182" i="14"/>
  <c r="Q182" i="14"/>
  <c r="R182" i="14"/>
  <c r="S182" i="14"/>
  <c r="B183" i="14"/>
  <c r="C183" i="14"/>
  <c r="D183" i="14"/>
  <c r="E183" i="14"/>
  <c r="F183" i="14"/>
  <c r="G183" i="14"/>
  <c r="H183" i="14"/>
  <c r="I183" i="14"/>
  <c r="J183" i="14"/>
  <c r="K183" i="14"/>
  <c r="L183" i="14"/>
  <c r="M183" i="14"/>
  <c r="N183" i="14"/>
  <c r="O183" i="14"/>
  <c r="P183" i="14"/>
  <c r="Q183" i="14"/>
  <c r="R183" i="14"/>
  <c r="S183" i="14"/>
  <c r="B184" i="14"/>
  <c r="C184" i="14"/>
  <c r="D184" i="14"/>
  <c r="E184" i="14"/>
  <c r="F184" i="14"/>
  <c r="G184" i="14"/>
  <c r="H184" i="14"/>
  <c r="I184" i="14"/>
  <c r="J184" i="14"/>
  <c r="K184" i="14"/>
  <c r="L184" i="14"/>
  <c r="M184" i="14"/>
  <c r="N184" i="14"/>
  <c r="O184" i="14"/>
  <c r="P184" i="14"/>
  <c r="Q184" i="14"/>
  <c r="R184" i="14"/>
  <c r="S184" i="14"/>
  <c r="B185" i="14"/>
  <c r="C185" i="14"/>
  <c r="D185" i="14"/>
  <c r="E185" i="14"/>
  <c r="F185" i="14"/>
  <c r="G185" i="14"/>
  <c r="H185" i="14"/>
  <c r="I185" i="14"/>
  <c r="J185" i="14"/>
  <c r="K185" i="14"/>
  <c r="L185" i="14"/>
  <c r="M185" i="14"/>
  <c r="N185" i="14"/>
  <c r="O185" i="14"/>
  <c r="P185" i="14"/>
  <c r="Q185" i="14"/>
  <c r="R185" i="14"/>
  <c r="S185" i="14"/>
  <c r="B186" i="14"/>
  <c r="C186" i="14"/>
  <c r="D186" i="14"/>
  <c r="E186" i="14"/>
  <c r="F186" i="14"/>
  <c r="G186" i="14"/>
  <c r="H186" i="14"/>
  <c r="I186" i="14"/>
  <c r="J186" i="14"/>
  <c r="K186" i="14"/>
  <c r="L186" i="14"/>
  <c r="M186" i="14"/>
  <c r="N186" i="14"/>
  <c r="O186" i="14"/>
  <c r="P186" i="14"/>
  <c r="Q186" i="14"/>
  <c r="R186" i="14"/>
  <c r="S186" i="14"/>
  <c r="B187" i="14"/>
  <c r="C187" i="14"/>
  <c r="D187" i="14"/>
  <c r="E187" i="14"/>
  <c r="F187" i="14"/>
  <c r="G187" i="14"/>
  <c r="H187" i="14"/>
  <c r="I187" i="14"/>
  <c r="J187" i="14"/>
  <c r="K187" i="14"/>
  <c r="L187" i="14"/>
  <c r="M187" i="14"/>
  <c r="N187" i="14"/>
  <c r="O187" i="14"/>
  <c r="P187" i="14"/>
  <c r="Q187" i="14"/>
  <c r="R187" i="14"/>
  <c r="S187" i="14"/>
  <c r="B188" i="14"/>
  <c r="C188" i="14"/>
  <c r="D188" i="14"/>
  <c r="E188" i="14"/>
  <c r="F188" i="14"/>
  <c r="G188" i="14"/>
  <c r="H188" i="14"/>
  <c r="I188" i="14"/>
  <c r="J188" i="14"/>
  <c r="K188" i="14"/>
  <c r="L188" i="14"/>
  <c r="M188" i="14"/>
  <c r="N188" i="14"/>
  <c r="O188" i="14"/>
  <c r="P188" i="14"/>
  <c r="Q188" i="14"/>
  <c r="R188" i="14"/>
  <c r="S188" i="14"/>
  <c r="B189" i="14"/>
  <c r="C189" i="14"/>
  <c r="D189" i="14"/>
  <c r="E189" i="14"/>
  <c r="F189" i="14"/>
  <c r="G189" i="14"/>
  <c r="H189" i="14"/>
  <c r="I189" i="14"/>
  <c r="J189" i="14"/>
  <c r="K189" i="14"/>
  <c r="L189" i="14"/>
  <c r="M189" i="14"/>
  <c r="N189" i="14"/>
  <c r="O189" i="14"/>
  <c r="P189" i="14"/>
  <c r="Q189" i="14"/>
  <c r="R189" i="14"/>
  <c r="S189" i="14"/>
  <c r="B190" i="14"/>
  <c r="C190" i="14"/>
  <c r="D190" i="14"/>
  <c r="E190" i="14"/>
  <c r="F190" i="14"/>
  <c r="G190" i="14"/>
  <c r="H190" i="14"/>
  <c r="I190" i="14"/>
  <c r="J190" i="14"/>
  <c r="K190" i="14"/>
  <c r="L190" i="14"/>
  <c r="M190" i="14"/>
  <c r="N190" i="14"/>
  <c r="O190" i="14"/>
  <c r="P190" i="14"/>
  <c r="Q190" i="14"/>
  <c r="R190" i="14"/>
  <c r="S190" i="14"/>
  <c r="B191" i="14"/>
  <c r="C191" i="14"/>
  <c r="D191" i="14"/>
  <c r="E191" i="14"/>
  <c r="F191" i="14"/>
  <c r="G191" i="14"/>
  <c r="H191" i="14"/>
  <c r="I191" i="14"/>
  <c r="J191" i="14"/>
  <c r="K191" i="14"/>
  <c r="L191" i="14"/>
  <c r="M191" i="14"/>
  <c r="N191" i="14"/>
  <c r="O191" i="14"/>
  <c r="P191" i="14"/>
  <c r="Q191" i="14"/>
  <c r="R191" i="14"/>
  <c r="S191" i="14"/>
  <c r="B192" i="14"/>
  <c r="C192" i="14"/>
  <c r="D192" i="14"/>
  <c r="E192" i="14"/>
  <c r="F192" i="14"/>
  <c r="G192" i="14"/>
  <c r="H192" i="14"/>
  <c r="I192" i="14"/>
  <c r="J192" i="14"/>
  <c r="K192" i="14"/>
  <c r="L192" i="14"/>
  <c r="M192" i="14"/>
  <c r="N192" i="14"/>
  <c r="O192" i="14"/>
  <c r="P192" i="14"/>
  <c r="Q192" i="14"/>
  <c r="R192" i="14"/>
  <c r="S192" i="14"/>
  <c r="B193" i="14"/>
  <c r="C193" i="14"/>
  <c r="D193" i="14"/>
  <c r="E193" i="14"/>
  <c r="F193" i="14"/>
  <c r="G193" i="14"/>
  <c r="H193" i="14"/>
  <c r="I193" i="14"/>
  <c r="J193" i="14"/>
  <c r="K193" i="14"/>
  <c r="L193" i="14"/>
  <c r="M193" i="14"/>
  <c r="N193" i="14"/>
  <c r="O193" i="14"/>
  <c r="P193" i="14"/>
  <c r="Q193" i="14"/>
  <c r="R193" i="14"/>
  <c r="S193" i="14"/>
  <c r="B194" i="14"/>
  <c r="C194" i="14"/>
  <c r="D194" i="14"/>
  <c r="E194" i="14"/>
  <c r="F194" i="14"/>
  <c r="G194" i="14"/>
  <c r="H194" i="14"/>
  <c r="I194" i="14"/>
  <c r="J194" i="14"/>
  <c r="K194" i="14"/>
  <c r="L194" i="14"/>
  <c r="M194" i="14"/>
  <c r="N194" i="14"/>
  <c r="O194" i="14"/>
  <c r="P194" i="14"/>
  <c r="Q194" i="14"/>
  <c r="R194" i="14"/>
  <c r="S194" i="14"/>
  <c r="B195" i="14"/>
  <c r="C195" i="14"/>
  <c r="D195" i="14"/>
  <c r="E195" i="14"/>
  <c r="F195" i="14"/>
  <c r="G195" i="14"/>
  <c r="H195" i="14"/>
  <c r="I195" i="14"/>
  <c r="J195" i="14"/>
  <c r="K195" i="14"/>
  <c r="L195" i="14"/>
  <c r="M195" i="14"/>
  <c r="N195" i="14"/>
  <c r="O195" i="14"/>
  <c r="P195" i="14"/>
  <c r="Q195" i="14"/>
  <c r="R195" i="14"/>
  <c r="S195" i="14"/>
  <c r="B196" i="14"/>
  <c r="C196" i="14"/>
  <c r="D196" i="14"/>
  <c r="E196" i="14"/>
  <c r="F196" i="14"/>
  <c r="G196" i="14"/>
  <c r="H196" i="14"/>
  <c r="I196" i="14"/>
  <c r="J196" i="14"/>
  <c r="K196" i="14"/>
  <c r="L196" i="14"/>
  <c r="M196" i="14"/>
  <c r="N196" i="14"/>
  <c r="O196" i="14"/>
  <c r="P196" i="14"/>
  <c r="Q196" i="14"/>
  <c r="R196" i="14"/>
  <c r="S196" i="14"/>
  <c r="B197" i="14"/>
  <c r="C197" i="14"/>
  <c r="D197" i="14"/>
  <c r="E197" i="14"/>
  <c r="F197" i="14"/>
  <c r="G197" i="14"/>
  <c r="H197" i="14"/>
  <c r="I197" i="14"/>
  <c r="J197" i="14"/>
  <c r="K197" i="14"/>
  <c r="L197" i="14"/>
  <c r="M197" i="14"/>
  <c r="N197" i="14"/>
  <c r="O197" i="14"/>
  <c r="P197" i="14"/>
  <c r="Q197" i="14"/>
  <c r="R197" i="14"/>
  <c r="S197" i="14"/>
  <c r="B198" i="14"/>
  <c r="C198" i="14"/>
  <c r="D198" i="14"/>
  <c r="E198" i="14"/>
  <c r="F198" i="14"/>
  <c r="G198" i="14"/>
  <c r="H198" i="14"/>
  <c r="I198" i="14"/>
  <c r="J198" i="14"/>
  <c r="K198" i="14"/>
  <c r="L198" i="14"/>
  <c r="M198" i="14"/>
  <c r="N198" i="14"/>
  <c r="O198" i="14"/>
  <c r="P198" i="14"/>
  <c r="Q198" i="14"/>
  <c r="R198" i="14"/>
  <c r="S198" i="14"/>
  <c r="B199" i="14"/>
  <c r="C199" i="14"/>
  <c r="D199" i="14"/>
  <c r="E199" i="14"/>
  <c r="F199" i="14"/>
  <c r="G199" i="14"/>
  <c r="H199" i="14"/>
  <c r="I199" i="14"/>
  <c r="J199" i="14"/>
  <c r="K199" i="14"/>
  <c r="L199" i="14"/>
  <c r="M199" i="14"/>
  <c r="N199" i="14"/>
  <c r="O199" i="14"/>
  <c r="P199" i="14"/>
  <c r="Q199" i="14"/>
  <c r="R199" i="14"/>
  <c r="S199" i="14"/>
  <c r="B200" i="14"/>
  <c r="C200" i="14"/>
  <c r="D200" i="14"/>
  <c r="E200" i="14"/>
  <c r="F200" i="14"/>
  <c r="G200" i="14"/>
  <c r="H200" i="14"/>
  <c r="I200" i="14"/>
  <c r="J200" i="14"/>
  <c r="K200" i="14"/>
  <c r="L200" i="14"/>
  <c r="M200" i="14"/>
  <c r="N200" i="14"/>
  <c r="O200" i="14"/>
  <c r="P200" i="14"/>
  <c r="Q200" i="14"/>
  <c r="R200" i="14"/>
  <c r="S200" i="14"/>
  <c r="B201" i="14"/>
  <c r="C201" i="14"/>
  <c r="D201" i="14"/>
  <c r="E201" i="14"/>
  <c r="F201" i="14"/>
  <c r="G201" i="14"/>
  <c r="H201" i="14"/>
  <c r="I201" i="14"/>
  <c r="J201" i="14"/>
  <c r="K201" i="14"/>
  <c r="L201" i="14"/>
  <c r="M201" i="14"/>
  <c r="N201" i="14"/>
  <c r="O201" i="14"/>
  <c r="P201" i="14"/>
  <c r="Q201" i="14"/>
  <c r="R201" i="14"/>
  <c r="S201" i="14"/>
  <c r="B202" i="14"/>
  <c r="C202" i="14"/>
  <c r="D202" i="14"/>
  <c r="E202" i="14"/>
  <c r="F202" i="14"/>
  <c r="G202" i="14"/>
  <c r="H202" i="14"/>
  <c r="I202" i="14"/>
  <c r="J202" i="14"/>
  <c r="K202" i="14"/>
  <c r="L202" i="14"/>
  <c r="M202" i="14"/>
  <c r="N202" i="14"/>
  <c r="O202" i="14"/>
  <c r="P202" i="14"/>
  <c r="Q202" i="14"/>
  <c r="R202" i="14"/>
  <c r="S202" i="14"/>
  <c r="B203" i="14"/>
  <c r="C203" i="14"/>
  <c r="D203" i="14"/>
  <c r="E203" i="14"/>
  <c r="F203" i="14"/>
  <c r="G203" i="14"/>
  <c r="H203" i="14"/>
  <c r="I203" i="14"/>
  <c r="J203" i="14"/>
  <c r="K203" i="14"/>
  <c r="L203" i="14"/>
  <c r="M203" i="14"/>
  <c r="N203" i="14"/>
  <c r="O203" i="14"/>
  <c r="P203" i="14"/>
  <c r="Q203" i="14"/>
  <c r="R203" i="14"/>
  <c r="S203" i="14"/>
  <c r="B204" i="14"/>
  <c r="C204" i="14"/>
  <c r="D204" i="14"/>
  <c r="E204" i="14"/>
  <c r="F204" i="14"/>
  <c r="G204" i="14"/>
  <c r="H204" i="14"/>
  <c r="I204" i="14"/>
  <c r="J204" i="14"/>
  <c r="K204" i="14"/>
  <c r="L204" i="14"/>
  <c r="M204" i="14"/>
  <c r="N204" i="14"/>
  <c r="O204" i="14"/>
  <c r="P204" i="14"/>
  <c r="Q204" i="14"/>
  <c r="R204" i="14"/>
  <c r="S204" i="14"/>
  <c r="B205" i="14"/>
  <c r="C205" i="14"/>
  <c r="D205" i="14"/>
  <c r="E205" i="14"/>
  <c r="F205" i="14"/>
  <c r="G205" i="14"/>
  <c r="H205" i="14"/>
  <c r="I205" i="14"/>
  <c r="J205" i="14"/>
  <c r="K205" i="14"/>
  <c r="L205" i="14"/>
  <c r="M205" i="14"/>
  <c r="N205" i="14"/>
  <c r="O205" i="14"/>
  <c r="P205" i="14"/>
  <c r="Q205" i="14"/>
  <c r="R205" i="14"/>
  <c r="S205" i="14"/>
  <c r="B206" i="14"/>
  <c r="C206" i="14"/>
  <c r="D206" i="14"/>
  <c r="E206" i="14"/>
  <c r="F206" i="14"/>
  <c r="G206" i="14"/>
  <c r="H206" i="14"/>
  <c r="I206" i="14"/>
  <c r="J206" i="14"/>
  <c r="K206" i="14"/>
  <c r="L206" i="14"/>
  <c r="M206" i="14"/>
  <c r="N206" i="14"/>
  <c r="O206" i="14"/>
  <c r="P206" i="14"/>
  <c r="Q206" i="14"/>
  <c r="R206" i="14"/>
  <c r="S206" i="14"/>
  <c r="B207" i="14"/>
  <c r="C207" i="14"/>
  <c r="D207" i="14"/>
  <c r="E207" i="14"/>
  <c r="F207" i="14"/>
  <c r="G207" i="14"/>
  <c r="H207" i="14"/>
  <c r="I207" i="14"/>
  <c r="J207" i="14"/>
  <c r="K207" i="14"/>
  <c r="L207" i="14"/>
  <c r="M207" i="14"/>
  <c r="N207" i="14"/>
  <c r="O207" i="14"/>
  <c r="P207" i="14"/>
  <c r="Q207" i="14"/>
  <c r="R207" i="14"/>
  <c r="S207" i="14"/>
  <c r="B208" i="14"/>
  <c r="C208" i="14"/>
  <c r="D208" i="14"/>
  <c r="E208" i="14"/>
  <c r="F208" i="14"/>
  <c r="G208" i="14"/>
  <c r="H208" i="14"/>
  <c r="I208" i="14"/>
  <c r="J208" i="14"/>
  <c r="K208" i="14"/>
  <c r="L208" i="14"/>
  <c r="M208" i="14"/>
  <c r="N208" i="14"/>
  <c r="O208" i="14"/>
  <c r="P208" i="14"/>
  <c r="Q208" i="14"/>
  <c r="R208" i="14"/>
  <c r="S208" i="14"/>
  <c r="B209" i="14"/>
  <c r="C209" i="14"/>
  <c r="D209" i="14"/>
  <c r="E209" i="14"/>
  <c r="F209" i="14"/>
  <c r="G209" i="14"/>
  <c r="H209" i="14"/>
  <c r="I209" i="14"/>
  <c r="J209" i="14"/>
  <c r="K209" i="14"/>
  <c r="L209" i="14"/>
  <c r="M209" i="14"/>
  <c r="N209" i="14"/>
  <c r="O209" i="14"/>
  <c r="P209" i="14"/>
  <c r="Q209" i="14"/>
  <c r="R209" i="14"/>
  <c r="S209" i="14"/>
  <c r="B210" i="14"/>
  <c r="C210" i="14"/>
  <c r="D210" i="14"/>
  <c r="E210" i="14"/>
  <c r="F210" i="14"/>
  <c r="G210" i="14"/>
  <c r="H210" i="14"/>
  <c r="I210" i="14"/>
  <c r="J210" i="14"/>
  <c r="K210" i="14"/>
  <c r="L210" i="14"/>
  <c r="M210" i="14"/>
  <c r="N210" i="14"/>
  <c r="O210" i="14"/>
  <c r="P210" i="14"/>
  <c r="Q210" i="14"/>
  <c r="R210" i="14"/>
  <c r="S210" i="14"/>
  <c r="B211" i="14"/>
  <c r="C211" i="14"/>
  <c r="D211" i="14"/>
  <c r="E211" i="14"/>
  <c r="F211" i="14"/>
  <c r="G211" i="14"/>
  <c r="H211" i="14"/>
  <c r="I211" i="14"/>
  <c r="J211" i="14"/>
  <c r="K211" i="14"/>
  <c r="L211" i="14"/>
  <c r="M211" i="14"/>
  <c r="N211" i="14"/>
  <c r="O211" i="14"/>
  <c r="P211" i="14"/>
  <c r="Q211" i="14"/>
  <c r="R211" i="14"/>
  <c r="S211" i="14"/>
  <c r="B212" i="14"/>
  <c r="C212" i="14"/>
  <c r="D212" i="14"/>
  <c r="E212" i="14"/>
  <c r="F212" i="14"/>
  <c r="G212" i="14"/>
  <c r="H212" i="14"/>
  <c r="I212" i="14"/>
  <c r="J212" i="14"/>
  <c r="K212" i="14"/>
  <c r="L212" i="14"/>
  <c r="M212" i="14"/>
  <c r="N212" i="14"/>
  <c r="O212" i="14"/>
  <c r="P212" i="14"/>
  <c r="Q212" i="14"/>
  <c r="R212" i="14"/>
  <c r="S212" i="14"/>
  <c r="B213" i="14"/>
  <c r="C213" i="14"/>
  <c r="D213" i="14"/>
  <c r="E213" i="14"/>
  <c r="F213" i="14"/>
  <c r="G213" i="14"/>
  <c r="H213" i="14"/>
  <c r="I213" i="14"/>
  <c r="J213" i="14"/>
  <c r="K213" i="14"/>
  <c r="L213" i="14"/>
  <c r="M213" i="14"/>
  <c r="N213" i="14"/>
  <c r="O213" i="14"/>
  <c r="P213" i="14"/>
  <c r="Q213" i="14"/>
  <c r="R213" i="14"/>
  <c r="S213" i="14"/>
  <c r="B214" i="14"/>
  <c r="C214" i="14"/>
  <c r="D214" i="14"/>
  <c r="E214" i="14"/>
  <c r="F214" i="14"/>
  <c r="G214" i="14"/>
  <c r="H214" i="14"/>
  <c r="I214" i="14"/>
  <c r="J214" i="14"/>
  <c r="K214" i="14"/>
  <c r="L214" i="14"/>
  <c r="M214" i="14"/>
  <c r="N214" i="14"/>
  <c r="O214" i="14"/>
  <c r="P214" i="14"/>
  <c r="Q214" i="14"/>
  <c r="R214" i="14"/>
  <c r="S214" i="14"/>
  <c r="B215" i="14"/>
  <c r="C215" i="14"/>
  <c r="D215" i="14"/>
  <c r="E215" i="14"/>
  <c r="F215" i="14"/>
  <c r="G215" i="14"/>
  <c r="H215" i="14"/>
  <c r="I215" i="14"/>
  <c r="J215" i="14"/>
  <c r="K215" i="14"/>
  <c r="L215" i="14"/>
  <c r="M215" i="14"/>
  <c r="N215" i="14"/>
  <c r="O215" i="14"/>
  <c r="P215" i="14"/>
  <c r="Q215" i="14"/>
  <c r="R215" i="14"/>
  <c r="S215" i="14"/>
  <c r="B216" i="14"/>
  <c r="C216" i="14"/>
  <c r="D216" i="14"/>
  <c r="E216" i="14"/>
  <c r="F216" i="14"/>
  <c r="G216" i="14"/>
  <c r="H216" i="14"/>
  <c r="I216" i="14"/>
  <c r="J216" i="14"/>
  <c r="K216" i="14"/>
  <c r="L216" i="14"/>
  <c r="M216" i="14"/>
  <c r="N216" i="14"/>
  <c r="O216" i="14"/>
  <c r="P216" i="14"/>
  <c r="Q216" i="14"/>
  <c r="R216" i="14"/>
  <c r="S216" i="14"/>
  <c r="B217" i="14"/>
  <c r="C217" i="14"/>
  <c r="D217" i="14"/>
  <c r="E217" i="14"/>
  <c r="F217" i="14"/>
  <c r="G217" i="14"/>
  <c r="H217" i="14"/>
  <c r="I217" i="14"/>
  <c r="J217" i="14"/>
  <c r="K217" i="14"/>
  <c r="L217" i="14"/>
  <c r="M217" i="14"/>
  <c r="N217" i="14"/>
  <c r="O217" i="14"/>
  <c r="P217" i="14"/>
  <c r="Q217" i="14"/>
  <c r="R217" i="14"/>
  <c r="S217" i="14"/>
  <c r="B218" i="14"/>
  <c r="C218" i="14"/>
  <c r="D218" i="14"/>
  <c r="E218" i="14"/>
  <c r="F218" i="14"/>
  <c r="G218" i="14"/>
  <c r="H218" i="14"/>
  <c r="I218" i="14"/>
  <c r="J218" i="14"/>
  <c r="K218" i="14"/>
  <c r="L218" i="14"/>
  <c r="M218" i="14"/>
  <c r="N218" i="14"/>
  <c r="O218" i="14"/>
  <c r="P218" i="14"/>
  <c r="Q218" i="14"/>
  <c r="R218" i="14"/>
  <c r="S218" i="14"/>
  <c r="B219" i="14"/>
  <c r="C219" i="14"/>
  <c r="D219" i="14"/>
  <c r="E219" i="14"/>
  <c r="F219" i="14"/>
  <c r="G219" i="14"/>
  <c r="H219" i="14"/>
  <c r="I219" i="14"/>
  <c r="J219" i="14"/>
  <c r="K219" i="14"/>
  <c r="L219" i="14"/>
  <c r="M219" i="14"/>
  <c r="N219" i="14"/>
  <c r="O219" i="14"/>
  <c r="P219" i="14"/>
  <c r="Q219" i="14"/>
  <c r="R219" i="14"/>
  <c r="S219" i="14"/>
  <c r="B220" i="14"/>
  <c r="C220" i="14"/>
  <c r="D220" i="14"/>
  <c r="E220" i="14"/>
  <c r="F220" i="14"/>
  <c r="G220" i="14"/>
  <c r="H220" i="14"/>
  <c r="I220" i="14"/>
  <c r="J220" i="14"/>
  <c r="K220" i="14"/>
  <c r="L220" i="14"/>
  <c r="M220" i="14"/>
  <c r="N220" i="14"/>
  <c r="O220" i="14"/>
  <c r="P220" i="14"/>
  <c r="Q220" i="14"/>
  <c r="R220" i="14"/>
  <c r="S220" i="14"/>
  <c r="B221" i="14"/>
  <c r="C221" i="14"/>
  <c r="D221" i="14"/>
  <c r="E221" i="14"/>
  <c r="F221" i="14"/>
  <c r="G221" i="14"/>
  <c r="H221" i="14"/>
  <c r="I221" i="14"/>
  <c r="J221" i="14"/>
  <c r="K221" i="14"/>
  <c r="L221" i="14"/>
  <c r="M221" i="14"/>
  <c r="N221" i="14"/>
  <c r="O221" i="14"/>
  <c r="P221" i="14"/>
  <c r="Q221" i="14"/>
  <c r="R221" i="14"/>
  <c r="S221" i="14"/>
  <c r="B222" i="14"/>
  <c r="C222" i="14"/>
  <c r="D222" i="14"/>
  <c r="E222" i="14"/>
  <c r="F222" i="14"/>
  <c r="G222" i="14"/>
  <c r="H222" i="14"/>
  <c r="I222" i="14"/>
  <c r="J222" i="14"/>
  <c r="K222" i="14"/>
  <c r="L222" i="14"/>
  <c r="M222" i="14"/>
  <c r="N222" i="14"/>
  <c r="O222" i="14"/>
  <c r="P222" i="14"/>
  <c r="Q222" i="14"/>
  <c r="R222" i="14"/>
  <c r="S222" i="14"/>
  <c r="B223" i="14"/>
  <c r="C223" i="14"/>
  <c r="D223" i="14"/>
  <c r="E223" i="14"/>
  <c r="F223" i="14"/>
  <c r="G223" i="14"/>
  <c r="H223" i="14"/>
  <c r="I223" i="14"/>
  <c r="J223" i="14"/>
  <c r="K223" i="14"/>
  <c r="L223" i="14"/>
  <c r="M223" i="14"/>
  <c r="N223" i="14"/>
  <c r="O223" i="14"/>
  <c r="P223" i="14"/>
  <c r="Q223" i="14"/>
  <c r="R223" i="14"/>
  <c r="S223" i="14"/>
  <c r="B224" i="14"/>
  <c r="C224" i="14"/>
  <c r="D224" i="14"/>
  <c r="E224" i="14"/>
  <c r="F224" i="14"/>
  <c r="G224" i="14"/>
  <c r="H224" i="14"/>
  <c r="I224" i="14"/>
  <c r="J224" i="14"/>
  <c r="K224" i="14"/>
  <c r="L224" i="14"/>
  <c r="M224" i="14"/>
  <c r="N224" i="14"/>
  <c r="O224" i="14"/>
  <c r="P224" i="14"/>
  <c r="Q224" i="14"/>
  <c r="R224" i="14"/>
  <c r="S224" i="14"/>
  <c r="B225" i="14"/>
  <c r="C225" i="14"/>
  <c r="D225" i="14"/>
  <c r="E225" i="14"/>
  <c r="F225" i="14"/>
  <c r="G225" i="14"/>
  <c r="H225" i="14"/>
  <c r="I225" i="14"/>
  <c r="J225" i="14"/>
  <c r="K225" i="14"/>
  <c r="L225" i="14"/>
  <c r="M225" i="14"/>
  <c r="N225" i="14"/>
  <c r="O225" i="14"/>
  <c r="P225" i="14"/>
  <c r="Q225" i="14"/>
  <c r="R225" i="14"/>
  <c r="S225" i="14"/>
  <c r="B226" i="14"/>
  <c r="C226" i="14"/>
  <c r="D226" i="14"/>
  <c r="E226" i="14"/>
  <c r="F226" i="14"/>
  <c r="G226" i="14"/>
  <c r="H226" i="14"/>
  <c r="I226" i="14"/>
  <c r="J226" i="14"/>
  <c r="K226" i="14"/>
  <c r="L226" i="14"/>
  <c r="M226" i="14"/>
  <c r="N226" i="14"/>
  <c r="O226" i="14"/>
  <c r="P226" i="14"/>
  <c r="Q226" i="14"/>
  <c r="R226" i="14"/>
  <c r="S226" i="14"/>
  <c r="B227" i="14"/>
  <c r="C227" i="14"/>
  <c r="D227" i="14"/>
  <c r="E227" i="14"/>
  <c r="F227" i="14"/>
  <c r="G227" i="14"/>
  <c r="H227" i="14"/>
  <c r="I227" i="14"/>
  <c r="J227" i="14"/>
  <c r="K227" i="14"/>
  <c r="L227" i="14"/>
  <c r="M227" i="14"/>
  <c r="N227" i="14"/>
  <c r="O227" i="14"/>
  <c r="P227" i="14"/>
  <c r="Q227" i="14"/>
  <c r="R227" i="14"/>
  <c r="S227" i="14"/>
  <c r="B228" i="14"/>
  <c r="C228" i="14"/>
  <c r="D228" i="14"/>
  <c r="E228" i="14"/>
  <c r="F228" i="14"/>
  <c r="G228" i="14"/>
  <c r="H228" i="14"/>
  <c r="I228" i="14"/>
  <c r="J228" i="14"/>
  <c r="K228" i="14"/>
  <c r="L228" i="14"/>
  <c r="M228" i="14"/>
  <c r="N228" i="14"/>
  <c r="O228" i="14"/>
  <c r="P228" i="14"/>
  <c r="Q228" i="14"/>
  <c r="R228" i="14"/>
  <c r="S228" i="14"/>
  <c r="B229" i="14"/>
  <c r="C229" i="14"/>
  <c r="D229" i="14"/>
  <c r="E229" i="14"/>
  <c r="F229" i="14"/>
  <c r="G229" i="14"/>
  <c r="H229" i="14"/>
  <c r="I229" i="14"/>
  <c r="J229" i="14"/>
  <c r="K229" i="14"/>
  <c r="L229" i="14"/>
  <c r="M229" i="14"/>
  <c r="N229" i="14"/>
  <c r="O229" i="14"/>
  <c r="P229" i="14"/>
  <c r="Q229" i="14"/>
  <c r="R229" i="14"/>
  <c r="S229" i="14"/>
  <c r="B230" i="14"/>
  <c r="C230" i="14"/>
  <c r="D230" i="14"/>
  <c r="E230" i="14"/>
  <c r="F230" i="14"/>
  <c r="G230" i="14"/>
  <c r="H230" i="14"/>
  <c r="I230" i="14"/>
  <c r="J230" i="14"/>
  <c r="K230" i="14"/>
  <c r="L230" i="14"/>
  <c r="M230" i="14"/>
  <c r="N230" i="14"/>
  <c r="O230" i="14"/>
  <c r="P230" i="14"/>
  <c r="Q230" i="14"/>
  <c r="R230" i="14"/>
  <c r="S230" i="14"/>
  <c r="B231" i="14"/>
  <c r="C231" i="14"/>
  <c r="D231" i="14"/>
  <c r="E231" i="14"/>
  <c r="F231" i="14"/>
  <c r="G231" i="14"/>
  <c r="H231" i="14"/>
  <c r="I231" i="14"/>
  <c r="J231" i="14"/>
  <c r="K231" i="14"/>
  <c r="L231" i="14"/>
  <c r="M231" i="14"/>
  <c r="N231" i="14"/>
  <c r="O231" i="14"/>
  <c r="P231" i="14"/>
  <c r="Q231" i="14"/>
  <c r="R231" i="14"/>
  <c r="S231" i="14"/>
  <c r="B232" i="14"/>
  <c r="C232" i="14"/>
  <c r="D232" i="14"/>
  <c r="E232" i="14"/>
  <c r="F232" i="14"/>
  <c r="G232" i="14"/>
  <c r="H232" i="14"/>
  <c r="I232" i="14"/>
  <c r="J232" i="14"/>
  <c r="K232" i="14"/>
  <c r="L232" i="14"/>
  <c r="M232" i="14"/>
  <c r="N232" i="14"/>
  <c r="O232" i="14"/>
  <c r="P232" i="14"/>
  <c r="Q232" i="14"/>
  <c r="R232" i="14"/>
  <c r="S232" i="14"/>
  <c r="B233" i="14"/>
  <c r="C233" i="14"/>
  <c r="D233" i="14"/>
  <c r="E233" i="14"/>
  <c r="F233" i="14"/>
  <c r="G233" i="14"/>
  <c r="H233" i="14"/>
  <c r="I233" i="14"/>
  <c r="J233" i="14"/>
  <c r="K233" i="14"/>
  <c r="L233" i="14"/>
  <c r="M233" i="14"/>
  <c r="N233" i="14"/>
  <c r="O233" i="14"/>
  <c r="P233" i="14"/>
  <c r="Q233" i="14"/>
  <c r="R233" i="14"/>
  <c r="S233" i="14"/>
  <c r="B234" i="14"/>
  <c r="C234" i="14"/>
  <c r="D234" i="14"/>
  <c r="E234" i="14"/>
  <c r="F234" i="14"/>
  <c r="G234" i="14"/>
  <c r="H234" i="14"/>
  <c r="I234" i="14"/>
  <c r="J234" i="14"/>
  <c r="K234" i="14"/>
  <c r="L234" i="14"/>
  <c r="M234" i="14"/>
  <c r="N234" i="14"/>
  <c r="O234" i="14"/>
  <c r="P234" i="14"/>
  <c r="Q234" i="14"/>
  <c r="R234" i="14"/>
  <c r="S234" i="14"/>
  <c r="B235" i="14"/>
  <c r="C235" i="14"/>
  <c r="D235" i="14"/>
  <c r="E235" i="14"/>
  <c r="F235" i="14"/>
  <c r="G235" i="14"/>
  <c r="H235" i="14"/>
  <c r="I235" i="14"/>
  <c r="J235" i="14"/>
  <c r="K235" i="14"/>
  <c r="L235" i="14"/>
  <c r="M235" i="14"/>
  <c r="N235" i="14"/>
  <c r="O235" i="14"/>
  <c r="P235" i="14"/>
  <c r="Q235" i="14"/>
  <c r="R235" i="14"/>
  <c r="S235" i="14"/>
  <c r="B236" i="14"/>
  <c r="C236" i="14"/>
  <c r="D236" i="14"/>
  <c r="E236" i="14"/>
  <c r="F236" i="14"/>
  <c r="G236" i="14"/>
  <c r="H236" i="14"/>
  <c r="I236" i="14"/>
  <c r="J236" i="14"/>
  <c r="K236" i="14"/>
  <c r="L236" i="14"/>
  <c r="M236" i="14"/>
  <c r="N236" i="14"/>
  <c r="O236" i="14"/>
  <c r="P236" i="14"/>
  <c r="Q236" i="14"/>
  <c r="R236" i="14"/>
  <c r="S236" i="14"/>
  <c r="B237" i="14"/>
  <c r="C237" i="14"/>
  <c r="D237" i="14"/>
  <c r="E237" i="14"/>
  <c r="F237" i="14"/>
  <c r="G237" i="14"/>
  <c r="H237" i="14"/>
  <c r="I237" i="14"/>
  <c r="J237" i="14"/>
  <c r="K237" i="14"/>
  <c r="L237" i="14"/>
  <c r="M237" i="14"/>
  <c r="N237" i="14"/>
  <c r="O237" i="14"/>
  <c r="P237" i="14"/>
  <c r="Q237" i="14"/>
  <c r="R237" i="14"/>
  <c r="S237" i="14"/>
  <c r="B238" i="14"/>
  <c r="C238" i="14"/>
  <c r="D238" i="14"/>
  <c r="E238" i="14"/>
  <c r="F238" i="14"/>
  <c r="G238" i="14"/>
  <c r="H238" i="14"/>
  <c r="I238" i="14"/>
  <c r="J238" i="14"/>
  <c r="K238" i="14"/>
  <c r="L238" i="14"/>
  <c r="M238" i="14"/>
  <c r="N238" i="14"/>
  <c r="O238" i="14"/>
  <c r="P238" i="14"/>
  <c r="Q238" i="14"/>
  <c r="R238" i="14"/>
  <c r="S238" i="14"/>
  <c r="B239" i="14"/>
  <c r="C239" i="14"/>
  <c r="D239" i="14"/>
  <c r="E239" i="14"/>
  <c r="F239" i="14"/>
  <c r="G239" i="14"/>
  <c r="H239" i="14"/>
  <c r="I239" i="14"/>
  <c r="J239" i="14"/>
  <c r="K239" i="14"/>
  <c r="L239" i="14"/>
  <c r="M239" i="14"/>
  <c r="N239" i="14"/>
  <c r="O239" i="14"/>
  <c r="P239" i="14"/>
  <c r="Q239" i="14"/>
  <c r="R239" i="14"/>
  <c r="S239" i="14"/>
  <c r="B240" i="14"/>
  <c r="C240" i="14"/>
  <c r="D240" i="14"/>
  <c r="E240" i="14"/>
  <c r="F240" i="14"/>
  <c r="G240" i="14"/>
  <c r="H240" i="14"/>
  <c r="I240" i="14"/>
  <c r="J240" i="14"/>
  <c r="K240" i="14"/>
  <c r="L240" i="14"/>
  <c r="M240" i="14"/>
  <c r="N240" i="14"/>
  <c r="O240" i="14"/>
  <c r="P240" i="14"/>
  <c r="Q240" i="14"/>
  <c r="R240" i="14"/>
  <c r="S240" i="14"/>
  <c r="B241" i="14"/>
  <c r="C241" i="14"/>
  <c r="D241" i="14"/>
  <c r="E241" i="14"/>
  <c r="F241" i="14"/>
  <c r="G241" i="14"/>
  <c r="H241" i="14"/>
  <c r="I241" i="14"/>
  <c r="J241" i="14"/>
  <c r="K241" i="14"/>
  <c r="L241" i="14"/>
  <c r="M241" i="14"/>
  <c r="N241" i="14"/>
  <c r="O241" i="14"/>
  <c r="P241" i="14"/>
  <c r="Q241" i="14"/>
  <c r="R241" i="14"/>
  <c r="S241" i="14"/>
  <c r="B242" i="14"/>
  <c r="C242" i="14"/>
  <c r="D242" i="14"/>
  <c r="E242" i="14"/>
  <c r="F242" i="14"/>
  <c r="G242" i="14"/>
  <c r="H242" i="14"/>
  <c r="I242" i="14"/>
  <c r="J242" i="14"/>
  <c r="K242" i="14"/>
  <c r="L242" i="14"/>
  <c r="M242" i="14"/>
  <c r="N242" i="14"/>
  <c r="O242" i="14"/>
  <c r="P242" i="14"/>
  <c r="Q242" i="14"/>
  <c r="R242" i="14"/>
  <c r="S242" i="14"/>
  <c r="B243" i="14"/>
  <c r="C243" i="14"/>
  <c r="D243" i="14"/>
  <c r="E243" i="14"/>
  <c r="F243" i="14"/>
  <c r="G243" i="14"/>
  <c r="H243" i="14"/>
  <c r="I243" i="14"/>
  <c r="J243" i="14"/>
  <c r="K243" i="14"/>
  <c r="L243" i="14"/>
  <c r="M243" i="14"/>
  <c r="N243" i="14"/>
  <c r="O243" i="14"/>
  <c r="P243" i="14"/>
  <c r="Q243" i="14"/>
  <c r="R243" i="14"/>
  <c r="S243" i="14"/>
  <c r="B244" i="14"/>
  <c r="C244" i="14"/>
  <c r="D244" i="14"/>
  <c r="E244" i="14"/>
  <c r="F244" i="14"/>
  <c r="G244" i="14"/>
  <c r="H244" i="14"/>
  <c r="I244" i="14"/>
  <c r="J244" i="14"/>
  <c r="K244" i="14"/>
  <c r="L244" i="14"/>
  <c r="M244" i="14"/>
  <c r="N244" i="14"/>
  <c r="O244" i="14"/>
  <c r="P244" i="14"/>
  <c r="Q244" i="14"/>
  <c r="R244" i="14"/>
  <c r="S244" i="14"/>
  <c r="B245" i="14"/>
  <c r="C245" i="14"/>
  <c r="D245" i="14"/>
  <c r="E245" i="14"/>
  <c r="F245" i="14"/>
  <c r="G245" i="14"/>
  <c r="H245" i="14"/>
  <c r="I245" i="14"/>
  <c r="J245" i="14"/>
  <c r="K245" i="14"/>
  <c r="L245" i="14"/>
  <c r="M245" i="14"/>
  <c r="N245" i="14"/>
  <c r="O245" i="14"/>
  <c r="P245" i="14"/>
  <c r="Q245" i="14"/>
  <c r="R245" i="14"/>
  <c r="S245" i="14"/>
  <c r="B246" i="14"/>
  <c r="C246" i="14"/>
  <c r="D246" i="14"/>
  <c r="E246" i="14"/>
  <c r="F246" i="14"/>
  <c r="G246" i="14"/>
  <c r="H246" i="14"/>
  <c r="I246" i="14"/>
  <c r="J246" i="14"/>
  <c r="K246" i="14"/>
  <c r="L246" i="14"/>
  <c r="M246" i="14"/>
  <c r="N246" i="14"/>
  <c r="O246" i="14"/>
  <c r="P246" i="14"/>
  <c r="Q246" i="14"/>
  <c r="R246" i="14"/>
  <c r="S246" i="14"/>
  <c r="B247" i="14"/>
  <c r="C247" i="14"/>
  <c r="D247" i="14"/>
  <c r="E247" i="14"/>
  <c r="F247" i="14"/>
  <c r="G247" i="14"/>
  <c r="H247" i="14"/>
  <c r="I247" i="14"/>
  <c r="J247" i="14"/>
  <c r="K247" i="14"/>
  <c r="L247" i="14"/>
  <c r="M247" i="14"/>
  <c r="N247" i="14"/>
  <c r="O247" i="14"/>
  <c r="P247" i="14"/>
  <c r="Q247" i="14"/>
  <c r="R247" i="14"/>
  <c r="S247" i="14"/>
  <c r="B248" i="14"/>
  <c r="C248" i="14"/>
  <c r="D248" i="14"/>
  <c r="E248" i="14"/>
  <c r="F248" i="14"/>
  <c r="G248" i="14"/>
  <c r="H248" i="14"/>
  <c r="I248" i="14"/>
  <c r="J248" i="14"/>
  <c r="K248" i="14"/>
  <c r="L248" i="14"/>
  <c r="M248" i="14"/>
  <c r="N248" i="14"/>
  <c r="O248" i="14"/>
  <c r="P248" i="14"/>
  <c r="Q248" i="14"/>
  <c r="R248" i="14"/>
  <c r="S248" i="14"/>
  <c r="B249" i="14"/>
  <c r="C249" i="14"/>
  <c r="D249" i="14"/>
  <c r="E249" i="14"/>
  <c r="F249" i="14"/>
  <c r="G249" i="14"/>
  <c r="H249" i="14"/>
  <c r="I249" i="14"/>
  <c r="J249" i="14"/>
  <c r="K249" i="14"/>
  <c r="L249" i="14"/>
  <c r="M249" i="14"/>
  <c r="N249" i="14"/>
  <c r="O249" i="14"/>
  <c r="P249" i="14"/>
  <c r="Q249" i="14"/>
  <c r="R249" i="14"/>
  <c r="S249" i="14"/>
  <c r="B250" i="14"/>
  <c r="C250" i="14"/>
  <c r="D250" i="14"/>
  <c r="E250" i="14"/>
  <c r="F250" i="14"/>
  <c r="G250" i="14"/>
  <c r="H250" i="14"/>
  <c r="I250" i="14"/>
  <c r="J250" i="14"/>
  <c r="K250" i="14"/>
  <c r="L250" i="14"/>
  <c r="M250" i="14"/>
  <c r="N250" i="14"/>
  <c r="O250" i="14"/>
  <c r="P250" i="14"/>
  <c r="Q250" i="14"/>
  <c r="R250" i="14"/>
  <c r="S250" i="14"/>
  <c r="B251" i="14"/>
  <c r="C251" i="14"/>
  <c r="D251" i="14"/>
  <c r="E251" i="14"/>
  <c r="F251" i="14"/>
  <c r="G251" i="14"/>
  <c r="H251" i="14"/>
  <c r="I251" i="14"/>
  <c r="J251" i="14"/>
  <c r="K251" i="14"/>
  <c r="L251" i="14"/>
  <c r="M251" i="14"/>
  <c r="N251" i="14"/>
  <c r="O251" i="14"/>
  <c r="P251" i="14"/>
  <c r="Q251" i="14"/>
  <c r="R251" i="14"/>
  <c r="S251" i="14"/>
  <c r="B252" i="14"/>
  <c r="C252" i="14"/>
  <c r="D252" i="14"/>
  <c r="E252" i="14"/>
  <c r="F252" i="14"/>
  <c r="G252" i="14"/>
  <c r="H252" i="14"/>
  <c r="I252" i="14"/>
  <c r="J252" i="14"/>
  <c r="K252" i="14"/>
  <c r="L252" i="14"/>
  <c r="M252" i="14"/>
  <c r="N252" i="14"/>
  <c r="O252" i="14"/>
  <c r="P252" i="14"/>
  <c r="Q252" i="14"/>
  <c r="R252" i="14"/>
  <c r="S252" i="14"/>
  <c r="B253" i="14"/>
  <c r="C253" i="14"/>
  <c r="D253" i="14"/>
  <c r="E253" i="14"/>
  <c r="F253" i="14"/>
  <c r="G253" i="14"/>
  <c r="H253" i="14"/>
  <c r="I253" i="14"/>
  <c r="J253" i="14"/>
  <c r="K253" i="14"/>
  <c r="L253" i="14"/>
  <c r="M253" i="14"/>
  <c r="N253" i="14"/>
  <c r="O253" i="14"/>
  <c r="P253" i="14"/>
  <c r="Q253" i="14"/>
  <c r="R253" i="14"/>
  <c r="S253" i="14"/>
  <c r="B254" i="14"/>
  <c r="C254" i="14"/>
  <c r="D254" i="14"/>
  <c r="E254" i="14"/>
  <c r="F254" i="14"/>
  <c r="G254" i="14"/>
  <c r="H254" i="14"/>
  <c r="I254" i="14"/>
  <c r="J254" i="14"/>
  <c r="K254" i="14"/>
  <c r="L254" i="14"/>
  <c r="M254" i="14"/>
  <c r="N254" i="14"/>
  <c r="O254" i="14"/>
  <c r="P254" i="14"/>
  <c r="Q254" i="14"/>
  <c r="R254" i="14"/>
  <c r="S254" i="14"/>
  <c r="B255" i="14"/>
  <c r="C255" i="14"/>
  <c r="D255" i="14"/>
  <c r="E255" i="14"/>
  <c r="F255" i="14"/>
  <c r="G255" i="14"/>
  <c r="H255" i="14"/>
  <c r="I255" i="14"/>
  <c r="J255" i="14"/>
  <c r="K255" i="14"/>
  <c r="L255" i="14"/>
  <c r="M255" i="14"/>
  <c r="N255" i="14"/>
  <c r="O255" i="14"/>
  <c r="P255" i="14"/>
  <c r="Q255" i="14"/>
  <c r="R255" i="14"/>
  <c r="S255" i="14"/>
  <c r="B256" i="14"/>
  <c r="C256" i="14"/>
  <c r="D256" i="14"/>
  <c r="E256" i="14"/>
  <c r="F256" i="14"/>
  <c r="G256" i="14"/>
  <c r="H256" i="14"/>
  <c r="I256" i="14"/>
  <c r="J256" i="14"/>
  <c r="K256" i="14"/>
  <c r="L256" i="14"/>
  <c r="M256" i="14"/>
  <c r="N256" i="14"/>
  <c r="O256" i="14"/>
  <c r="P256" i="14"/>
  <c r="Q256" i="14"/>
  <c r="R256" i="14"/>
  <c r="S256" i="14"/>
  <c r="B257" i="14"/>
  <c r="C257" i="14"/>
  <c r="D257" i="14"/>
  <c r="E257" i="14"/>
  <c r="F257" i="14"/>
  <c r="G257" i="14"/>
  <c r="H257" i="14"/>
  <c r="I257" i="14"/>
  <c r="J257" i="14"/>
  <c r="K257" i="14"/>
  <c r="L257" i="14"/>
  <c r="M257" i="14"/>
  <c r="N257" i="14"/>
  <c r="O257" i="14"/>
  <c r="P257" i="14"/>
  <c r="Q257" i="14"/>
  <c r="R257" i="14"/>
  <c r="S257" i="14"/>
  <c r="B258" i="14"/>
  <c r="C258" i="14"/>
  <c r="D258" i="14"/>
  <c r="E258" i="14"/>
  <c r="F258" i="14"/>
  <c r="G258" i="14"/>
  <c r="H258" i="14"/>
  <c r="I258" i="14"/>
  <c r="J258" i="14"/>
  <c r="K258" i="14"/>
  <c r="L258" i="14"/>
  <c r="M258" i="14"/>
  <c r="N258" i="14"/>
  <c r="O258" i="14"/>
  <c r="P258" i="14"/>
  <c r="Q258" i="14"/>
  <c r="R258" i="14"/>
  <c r="S258" i="14"/>
  <c r="B259" i="14"/>
  <c r="C259" i="14"/>
  <c r="D259" i="14"/>
  <c r="E259" i="14"/>
  <c r="F259" i="14"/>
  <c r="G259" i="14"/>
  <c r="H259" i="14"/>
  <c r="I259" i="14"/>
  <c r="J259" i="14"/>
  <c r="K259" i="14"/>
  <c r="L259" i="14"/>
  <c r="M259" i="14"/>
  <c r="N259" i="14"/>
  <c r="O259" i="14"/>
  <c r="P259" i="14"/>
  <c r="Q259" i="14"/>
  <c r="R259" i="14"/>
  <c r="S259" i="14"/>
  <c r="B260" i="14"/>
  <c r="C260" i="14"/>
  <c r="D260" i="14"/>
  <c r="E260" i="14"/>
  <c r="F260" i="14"/>
  <c r="G260" i="14"/>
  <c r="H260" i="14"/>
  <c r="I260" i="14"/>
  <c r="J260" i="14"/>
  <c r="K260" i="14"/>
  <c r="L260" i="14"/>
  <c r="M260" i="14"/>
  <c r="N260" i="14"/>
  <c r="O260" i="14"/>
  <c r="P260" i="14"/>
  <c r="Q260" i="14"/>
  <c r="R260" i="14"/>
  <c r="S260" i="14"/>
  <c r="B261" i="14"/>
  <c r="C261" i="14"/>
  <c r="D261" i="14"/>
  <c r="E261" i="14"/>
  <c r="F261" i="14"/>
  <c r="G261" i="14"/>
  <c r="H261" i="14"/>
  <c r="I261" i="14"/>
  <c r="J261" i="14"/>
  <c r="K261" i="14"/>
  <c r="L261" i="14"/>
  <c r="M261" i="14"/>
  <c r="N261" i="14"/>
  <c r="O261" i="14"/>
  <c r="P261" i="14"/>
  <c r="Q261" i="14"/>
  <c r="R261" i="14"/>
  <c r="S261" i="14"/>
  <c r="B262" i="14"/>
  <c r="C262" i="14"/>
  <c r="D262" i="14"/>
  <c r="E262" i="14"/>
  <c r="F262" i="14"/>
  <c r="G262" i="14"/>
  <c r="H262" i="14"/>
  <c r="I262" i="14"/>
  <c r="J262" i="14"/>
  <c r="K262" i="14"/>
  <c r="L262" i="14"/>
  <c r="M262" i="14"/>
  <c r="N262" i="14"/>
  <c r="O262" i="14"/>
  <c r="P262" i="14"/>
  <c r="Q262" i="14"/>
  <c r="R262" i="14"/>
  <c r="S262" i="14"/>
  <c r="B263" i="14"/>
  <c r="C263" i="14"/>
  <c r="D263" i="14"/>
  <c r="E263" i="14"/>
  <c r="F263" i="14"/>
  <c r="G263" i="14"/>
  <c r="H263" i="14"/>
  <c r="I263" i="14"/>
  <c r="J263" i="14"/>
  <c r="K263" i="14"/>
  <c r="L263" i="14"/>
  <c r="M263" i="14"/>
  <c r="N263" i="14"/>
  <c r="O263" i="14"/>
  <c r="P263" i="14"/>
  <c r="Q263" i="14"/>
  <c r="R263" i="14"/>
  <c r="S263" i="14"/>
  <c r="B264" i="14"/>
  <c r="C264" i="14"/>
  <c r="D264" i="14"/>
  <c r="E264" i="14"/>
  <c r="F264" i="14"/>
  <c r="G264" i="14"/>
  <c r="H264" i="14"/>
  <c r="I264" i="14"/>
  <c r="J264" i="14"/>
  <c r="K264" i="14"/>
  <c r="L264" i="14"/>
  <c r="M264" i="14"/>
  <c r="N264" i="14"/>
  <c r="O264" i="14"/>
  <c r="P264" i="14"/>
  <c r="Q264" i="14"/>
  <c r="R264" i="14"/>
  <c r="S264" i="14"/>
  <c r="B265" i="14"/>
  <c r="C265" i="14"/>
  <c r="D265" i="14"/>
  <c r="E265" i="14"/>
  <c r="F265" i="14"/>
  <c r="G265" i="14"/>
  <c r="H265" i="14"/>
  <c r="I265" i="14"/>
  <c r="J265" i="14"/>
  <c r="K265" i="14"/>
  <c r="L265" i="14"/>
  <c r="M265" i="14"/>
  <c r="N265" i="14"/>
  <c r="O265" i="14"/>
  <c r="P265" i="14"/>
  <c r="Q265" i="14"/>
  <c r="R265" i="14"/>
  <c r="S265" i="14"/>
  <c r="B266" i="14"/>
  <c r="C266" i="14"/>
  <c r="D266" i="14"/>
  <c r="E266" i="14"/>
  <c r="F266" i="14"/>
  <c r="G266" i="14"/>
  <c r="H266" i="14"/>
  <c r="I266" i="14"/>
  <c r="J266" i="14"/>
  <c r="K266" i="14"/>
  <c r="L266" i="14"/>
  <c r="M266" i="14"/>
  <c r="N266" i="14"/>
  <c r="O266" i="14"/>
  <c r="P266" i="14"/>
  <c r="Q266" i="14"/>
  <c r="R266" i="14"/>
  <c r="S266" i="14"/>
  <c r="B267" i="14"/>
  <c r="C267" i="14"/>
  <c r="D267" i="14"/>
  <c r="E267" i="14"/>
  <c r="F267" i="14"/>
  <c r="G267" i="14"/>
  <c r="H267" i="14"/>
  <c r="I267" i="14"/>
  <c r="J267" i="14"/>
  <c r="K267" i="14"/>
  <c r="L267" i="14"/>
  <c r="M267" i="14"/>
  <c r="N267" i="14"/>
  <c r="O267" i="14"/>
  <c r="P267" i="14"/>
  <c r="Q267" i="14"/>
  <c r="R267" i="14"/>
  <c r="S267" i="14"/>
  <c r="B268" i="14"/>
  <c r="C268" i="14"/>
  <c r="D268" i="14"/>
  <c r="E268" i="14"/>
  <c r="F268" i="14"/>
  <c r="G268" i="14"/>
  <c r="H268" i="14"/>
  <c r="I268" i="14"/>
  <c r="J268" i="14"/>
  <c r="K268" i="14"/>
  <c r="L268" i="14"/>
  <c r="M268" i="14"/>
  <c r="N268" i="14"/>
  <c r="O268" i="14"/>
  <c r="P268" i="14"/>
  <c r="Q268" i="14"/>
  <c r="R268" i="14"/>
  <c r="S268" i="14"/>
  <c r="B269" i="14"/>
  <c r="C269" i="14"/>
  <c r="D269" i="14"/>
  <c r="E269" i="14"/>
  <c r="F269" i="14"/>
  <c r="G269" i="14"/>
  <c r="H269" i="14"/>
  <c r="I269" i="14"/>
  <c r="J269" i="14"/>
  <c r="K269" i="14"/>
  <c r="L269" i="14"/>
  <c r="M269" i="14"/>
  <c r="N269" i="14"/>
  <c r="O269" i="14"/>
  <c r="P269" i="14"/>
  <c r="Q269" i="14"/>
  <c r="R269" i="14"/>
  <c r="S269" i="14"/>
  <c r="B270" i="14"/>
  <c r="C270" i="14"/>
  <c r="D270" i="14"/>
  <c r="E270" i="14"/>
  <c r="F270" i="14"/>
  <c r="G270" i="14"/>
  <c r="H270" i="14"/>
  <c r="I270" i="14"/>
  <c r="J270" i="14"/>
  <c r="K270" i="14"/>
  <c r="L270" i="14"/>
  <c r="M270" i="14"/>
  <c r="N270" i="14"/>
  <c r="O270" i="14"/>
  <c r="P270" i="14"/>
  <c r="Q270" i="14"/>
  <c r="R270" i="14"/>
  <c r="S270" i="14"/>
  <c r="B271" i="14"/>
  <c r="C271" i="14"/>
  <c r="D271" i="14"/>
  <c r="E271" i="14"/>
  <c r="F271" i="14"/>
  <c r="G271" i="14"/>
  <c r="H271" i="14"/>
  <c r="I271" i="14"/>
  <c r="J271" i="14"/>
  <c r="K271" i="14"/>
  <c r="L271" i="14"/>
  <c r="M271" i="14"/>
  <c r="N271" i="14"/>
  <c r="O271" i="14"/>
  <c r="P271" i="14"/>
  <c r="Q271" i="14"/>
  <c r="R271" i="14"/>
  <c r="S271" i="14"/>
  <c r="B272" i="14"/>
  <c r="C272" i="14"/>
  <c r="D272" i="14"/>
  <c r="E272" i="14"/>
  <c r="F272" i="14"/>
  <c r="G272" i="14"/>
  <c r="H272" i="14"/>
  <c r="I272" i="14"/>
  <c r="J272" i="14"/>
  <c r="K272" i="14"/>
  <c r="L272" i="14"/>
  <c r="M272" i="14"/>
  <c r="N272" i="14"/>
  <c r="O272" i="14"/>
  <c r="P272" i="14"/>
  <c r="Q272" i="14"/>
  <c r="R272" i="14"/>
  <c r="S272" i="14"/>
  <c r="B273" i="14"/>
  <c r="C273" i="14"/>
  <c r="D273" i="14"/>
  <c r="E273" i="14"/>
  <c r="F273" i="14"/>
  <c r="G273" i="14"/>
  <c r="H273" i="14"/>
  <c r="I273" i="14"/>
  <c r="J273" i="14"/>
  <c r="K273" i="14"/>
  <c r="L273" i="14"/>
  <c r="M273" i="14"/>
  <c r="N273" i="14"/>
  <c r="O273" i="14"/>
  <c r="P273" i="14"/>
  <c r="Q273" i="14"/>
  <c r="R273" i="14"/>
  <c r="S273" i="14"/>
  <c r="B274" i="14"/>
  <c r="C274" i="14"/>
  <c r="D274" i="14"/>
  <c r="E274" i="14"/>
  <c r="F274" i="14"/>
  <c r="G274" i="14"/>
  <c r="H274" i="14"/>
  <c r="I274" i="14"/>
  <c r="J274" i="14"/>
  <c r="K274" i="14"/>
  <c r="L274" i="14"/>
  <c r="M274" i="14"/>
  <c r="N274" i="14"/>
  <c r="O274" i="14"/>
  <c r="P274" i="14"/>
  <c r="Q274" i="14"/>
  <c r="R274" i="14"/>
  <c r="S274" i="14"/>
  <c r="B275" i="14"/>
  <c r="C275" i="14"/>
  <c r="D275" i="14"/>
  <c r="E275" i="14"/>
  <c r="F275" i="14"/>
  <c r="G275" i="14"/>
  <c r="H275" i="14"/>
  <c r="I275" i="14"/>
  <c r="J275" i="14"/>
  <c r="K275" i="14"/>
  <c r="L275" i="14"/>
  <c r="M275" i="14"/>
  <c r="N275" i="14"/>
  <c r="O275" i="14"/>
  <c r="P275" i="14"/>
  <c r="Q275" i="14"/>
  <c r="R275" i="14"/>
  <c r="S275" i="14"/>
  <c r="B276" i="14"/>
  <c r="C276" i="14"/>
  <c r="D276" i="14"/>
  <c r="E276" i="14"/>
  <c r="F276" i="14"/>
  <c r="G276" i="14"/>
  <c r="H276" i="14"/>
  <c r="I276" i="14"/>
  <c r="J276" i="14"/>
  <c r="K276" i="14"/>
  <c r="L276" i="14"/>
  <c r="M276" i="14"/>
  <c r="N276" i="14"/>
  <c r="O276" i="14"/>
  <c r="P276" i="14"/>
  <c r="Q276" i="14"/>
  <c r="R276" i="14"/>
  <c r="S276" i="14"/>
  <c r="B277" i="14"/>
  <c r="C277" i="14"/>
  <c r="D277" i="14"/>
  <c r="E277" i="14"/>
  <c r="F277" i="14"/>
  <c r="G277" i="14"/>
  <c r="H277" i="14"/>
  <c r="I277" i="14"/>
  <c r="J277" i="14"/>
  <c r="K277" i="14"/>
  <c r="L277" i="14"/>
  <c r="M277" i="14"/>
  <c r="N277" i="14"/>
  <c r="O277" i="14"/>
  <c r="P277" i="14"/>
  <c r="Q277" i="14"/>
  <c r="R277" i="14"/>
  <c r="S277" i="14"/>
  <c r="B278" i="14"/>
  <c r="C278" i="14"/>
  <c r="D278" i="14"/>
  <c r="E278" i="14"/>
  <c r="F278" i="14"/>
  <c r="G278" i="14"/>
  <c r="H278" i="14"/>
  <c r="I278" i="14"/>
  <c r="J278" i="14"/>
  <c r="K278" i="14"/>
  <c r="L278" i="14"/>
  <c r="M278" i="14"/>
  <c r="N278" i="14"/>
  <c r="O278" i="14"/>
  <c r="P278" i="14"/>
  <c r="Q278" i="14"/>
  <c r="R278" i="14"/>
  <c r="S278" i="14"/>
  <c r="B279" i="14"/>
  <c r="C279" i="14"/>
  <c r="D279" i="14"/>
  <c r="E279" i="14"/>
  <c r="F279" i="14"/>
  <c r="G279" i="14"/>
  <c r="H279" i="14"/>
  <c r="I279" i="14"/>
  <c r="J279" i="14"/>
  <c r="K279" i="14"/>
  <c r="L279" i="14"/>
  <c r="M279" i="14"/>
  <c r="N279" i="14"/>
  <c r="O279" i="14"/>
  <c r="P279" i="14"/>
  <c r="Q279" i="14"/>
  <c r="R279" i="14"/>
  <c r="S279" i="14"/>
  <c r="B280" i="14"/>
  <c r="C280" i="14"/>
  <c r="D280" i="14"/>
  <c r="E280" i="14"/>
  <c r="F280" i="14"/>
  <c r="G280" i="14"/>
  <c r="H280" i="14"/>
  <c r="I280" i="14"/>
  <c r="J280" i="14"/>
  <c r="K280" i="14"/>
  <c r="L280" i="14"/>
  <c r="M280" i="14"/>
  <c r="N280" i="14"/>
  <c r="O280" i="14"/>
  <c r="P280" i="14"/>
  <c r="Q280" i="14"/>
  <c r="R280" i="14"/>
  <c r="S280" i="14"/>
  <c r="B281" i="14"/>
  <c r="C281" i="14"/>
  <c r="D281" i="14"/>
  <c r="E281" i="14"/>
  <c r="F281" i="14"/>
  <c r="G281" i="14"/>
  <c r="H281" i="14"/>
  <c r="I281" i="14"/>
  <c r="J281" i="14"/>
  <c r="K281" i="14"/>
  <c r="L281" i="14"/>
  <c r="M281" i="14"/>
  <c r="N281" i="14"/>
  <c r="O281" i="14"/>
  <c r="P281" i="14"/>
  <c r="Q281" i="14"/>
  <c r="R281" i="14"/>
  <c r="S281" i="14"/>
  <c r="B282" i="14"/>
  <c r="C282" i="14"/>
  <c r="D282" i="14"/>
  <c r="E282" i="14"/>
  <c r="F282" i="14"/>
  <c r="G282" i="14"/>
  <c r="H282" i="14"/>
  <c r="I282" i="14"/>
  <c r="J282" i="14"/>
  <c r="K282" i="14"/>
  <c r="L282" i="14"/>
  <c r="M282" i="14"/>
  <c r="N282" i="14"/>
  <c r="O282" i="14"/>
  <c r="P282" i="14"/>
  <c r="Q282" i="14"/>
  <c r="R282" i="14"/>
  <c r="S282" i="14"/>
  <c r="B283" i="14"/>
  <c r="C283" i="14"/>
  <c r="D283" i="14"/>
  <c r="E283" i="14"/>
  <c r="F283" i="14"/>
  <c r="G283" i="14"/>
  <c r="H283" i="14"/>
  <c r="I283" i="14"/>
  <c r="J283" i="14"/>
  <c r="K283" i="14"/>
  <c r="L283" i="14"/>
  <c r="M283" i="14"/>
  <c r="N283" i="14"/>
  <c r="O283" i="14"/>
  <c r="P283" i="14"/>
  <c r="Q283" i="14"/>
  <c r="R283" i="14"/>
  <c r="S283" i="14"/>
  <c r="B284" i="14"/>
  <c r="C284" i="14"/>
  <c r="D284" i="14"/>
  <c r="E284" i="14"/>
  <c r="F284" i="14"/>
  <c r="G284" i="14"/>
  <c r="H284" i="14"/>
  <c r="I284" i="14"/>
  <c r="J284" i="14"/>
  <c r="K284" i="14"/>
  <c r="L284" i="14"/>
  <c r="M284" i="14"/>
  <c r="N284" i="14"/>
  <c r="O284" i="14"/>
  <c r="P284" i="14"/>
  <c r="Q284" i="14"/>
  <c r="R284" i="14"/>
  <c r="S284" i="14"/>
  <c r="B285" i="14"/>
  <c r="C285" i="14"/>
  <c r="D285" i="14"/>
  <c r="E285" i="14"/>
  <c r="F285" i="14"/>
  <c r="G285" i="14"/>
  <c r="H285" i="14"/>
  <c r="I285" i="14"/>
  <c r="J285" i="14"/>
  <c r="K285" i="14"/>
  <c r="L285" i="14"/>
  <c r="M285" i="14"/>
  <c r="N285" i="14"/>
  <c r="O285" i="14"/>
  <c r="P285" i="14"/>
  <c r="Q285" i="14"/>
  <c r="R285" i="14"/>
  <c r="S285" i="14"/>
  <c r="B286" i="14"/>
  <c r="C286" i="14"/>
  <c r="D286" i="14"/>
  <c r="E286" i="14"/>
  <c r="F286" i="14"/>
  <c r="G286" i="14"/>
  <c r="H286" i="14"/>
  <c r="I286" i="14"/>
  <c r="J286" i="14"/>
  <c r="K286" i="14"/>
  <c r="L286" i="14"/>
  <c r="M286" i="14"/>
  <c r="N286" i="14"/>
  <c r="O286" i="14"/>
  <c r="P286" i="14"/>
  <c r="Q286" i="14"/>
  <c r="R286" i="14"/>
  <c r="S286" i="14"/>
  <c r="B287" i="14"/>
  <c r="C287" i="14"/>
  <c r="D287" i="14"/>
  <c r="E287" i="14"/>
  <c r="F287" i="14"/>
  <c r="G287" i="14"/>
  <c r="H287" i="14"/>
  <c r="I287" i="14"/>
  <c r="J287" i="14"/>
  <c r="K287" i="14"/>
  <c r="L287" i="14"/>
  <c r="M287" i="14"/>
  <c r="N287" i="14"/>
  <c r="O287" i="14"/>
  <c r="P287" i="14"/>
  <c r="Q287" i="14"/>
  <c r="R287" i="14"/>
  <c r="S287" i="14"/>
  <c r="B288" i="14"/>
  <c r="C288" i="14"/>
  <c r="D288" i="14"/>
  <c r="E288" i="14"/>
  <c r="F288" i="14"/>
  <c r="G288" i="14"/>
  <c r="H288" i="14"/>
  <c r="I288" i="14"/>
  <c r="J288" i="14"/>
  <c r="K288" i="14"/>
  <c r="L288" i="14"/>
  <c r="M288" i="14"/>
  <c r="N288" i="14"/>
  <c r="O288" i="14"/>
  <c r="P288" i="14"/>
  <c r="Q288" i="14"/>
  <c r="R288" i="14"/>
  <c r="S288" i="14"/>
  <c r="B289" i="14"/>
  <c r="C289" i="14"/>
  <c r="D289" i="14"/>
  <c r="E289" i="14"/>
  <c r="F289" i="14"/>
  <c r="G289" i="14"/>
  <c r="H289" i="14"/>
  <c r="I289" i="14"/>
  <c r="J289" i="14"/>
  <c r="K289" i="14"/>
  <c r="L289" i="14"/>
  <c r="M289" i="14"/>
  <c r="N289" i="14"/>
  <c r="O289" i="14"/>
  <c r="P289" i="14"/>
  <c r="Q289" i="14"/>
  <c r="R289" i="14"/>
  <c r="S289" i="14"/>
  <c r="B290" i="14"/>
  <c r="C290" i="14"/>
  <c r="D290" i="14"/>
  <c r="E290" i="14"/>
  <c r="F290" i="14"/>
  <c r="G290" i="14"/>
  <c r="H290" i="14"/>
  <c r="I290" i="14"/>
  <c r="J290" i="14"/>
  <c r="K290" i="14"/>
  <c r="L290" i="14"/>
  <c r="M290" i="14"/>
  <c r="N290" i="14"/>
  <c r="O290" i="14"/>
  <c r="P290" i="14"/>
  <c r="Q290" i="14"/>
  <c r="R290" i="14"/>
  <c r="S290" i="14"/>
  <c r="B291" i="14"/>
  <c r="C291" i="14"/>
  <c r="D291" i="14"/>
  <c r="E291" i="14"/>
  <c r="F291" i="14"/>
  <c r="G291" i="14"/>
  <c r="H291" i="14"/>
  <c r="I291" i="14"/>
  <c r="J291" i="14"/>
  <c r="K291" i="14"/>
  <c r="L291" i="14"/>
  <c r="M291" i="14"/>
  <c r="N291" i="14"/>
  <c r="O291" i="14"/>
  <c r="P291" i="14"/>
  <c r="Q291" i="14"/>
  <c r="R291" i="14"/>
  <c r="S291" i="14"/>
  <c r="B292" i="14"/>
  <c r="C292" i="14"/>
  <c r="D292" i="14"/>
  <c r="E292" i="14"/>
  <c r="F292" i="14"/>
  <c r="G292" i="14"/>
  <c r="H292" i="14"/>
  <c r="I292" i="14"/>
  <c r="J292" i="14"/>
  <c r="K292" i="14"/>
  <c r="L292" i="14"/>
  <c r="M292" i="14"/>
  <c r="N292" i="14"/>
  <c r="O292" i="14"/>
  <c r="P292" i="14"/>
  <c r="Q292" i="14"/>
  <c r="R292" i="14"/>
  <c r="S292" i="14"/>
  <c r="B293" i="14"/>
  <c r="C293" i="14"/>
  <c r="D293" i="14"/>
  <c r="E293" i="14"/>
  <c r="F293" i="14"/>
  <c r="G293" i="14"/>
  <c r="H293" i="14"/>
  <c r="I293" i="14"/>
  <c r="J293" i="14"/>
  <c r="K293" i="14"/>
  <c r="L293" i="14"/>
  <c r="M293" i="14"/>
  <c r="N293" i="14"/>
  <c r="O293" i="14"/>
  <c r="P293" i="14"/>
  <c r="Q293" i="14"/>
  <c r="R293" i="14"/>
  <c r="S293" i="14"/>
  <c r="B294" i="14"/>
  <c r="C294" i="14"/>
  <c r="D294" i="14"/>
  <c r="E294" i="14"/>
  <c r="F294" i="14"/>
  <c r="G294" i="14"/>
  <c r="H294" i="14"/>
  <c r="I294" i="14"/>
  <c r="J294" i="14"/>
  <c r="K294" i="14"/>
  <c r="L294" i="14"/>
  <c r="M294" i="14"/>
  <c r="N294" i="14"/>
  <c r="O294" i="14"/>
  <c r="P294" i="14"/>
  <c r="Q294" i="14"/>
  <c r="R294" i="14"/>
  <c r="S294" i="14"/>
  <c r="B295" i="14"/>
  <c r="C295" i="14"/>
  <c r="D295" i="14"/>
  <c r="E295" i="14"/>
  <c r="F295" i="14"/>
  <c r="G295" i="14"/>
  <c r="H295" i="14"/>
  <c r="I295" i="14"/>
  <c r="J295" i="14"/>
  <c r="K295" i="14"/>
  <c r="L295" i="14"/>
  <c r="M295" i="14"/>
  <c r="N295" i="14"/>
  <c r="O295" i="14"/>
  <c r="P295" i="14"/>
  <c r="Q295" i="14"/>
  <c r="R295" i="14"/>
  <c r="S295" i="14"/>
  <c r="B296" i="14"/>
  <c r="C296" i="14"/>
  <c r="D296" i="14"/>
  <c r="E296" i="14"/>
  <c r="F296" i="14"/>
  <c r="G296" i="14"/>
  <c r="H296" i="14"/>
  <c r="I296" i="14"/>
  <c r="J296" i="14"/>
  <c r="K296" i="14"/>
  <c r="L296" i="14"/>
  <c r="M296" i="14"/>
  <c r="N296" i="14"/>
  <c r="O296" i="14"/>
  <c r="P296" i="14"/>
  <c r="Q296" i="14"/>
  <c r="R296" i="14"/>
  <c r="S296" i="14"/>
  <c r="B297" i="14"/>
  <c r="C297" i="14"/>
  <c r="D297" i="14"/>
  <c r="E297" i="14"/>
  <c r="F297" i="14"/>
  <c r="G297" i="14"/>
  <c r="H297" i="14"/>
  <c r="I297" i="14"/>
  <c r="J297" i="14"/>
  <c r="K297" i="14"/>
  <c r="L297" i="14"/>
  <c r="M297" i="14"/>
  <c r="N297" i="14"/>
  <c r="O297" i="14"/>
  <c r="P297" i="14"/>
  <c r="Q297" i="14"/>
  <c r="R297" i="14"/>
  <c r="S297" i="14"/>
  <c r="B298" i="14"/>
  <c r="C298" i="14"/>
  <c r="D298" i="14"/>
  <c r="E298" i="14"/>
  <c r="F298" i="14"/>
  <c r="G298" i="14"/>
  <c r="H298" i="14"/>
  <c r="I298" i="14"/>
  <c r="J298" i="14"/>
  <c r="K298" i="14"/>
  <c r="L298" i="14"/>
  <c r="M298" i="14"/>
  <c r="N298" i="14"/>
  <c r="O298" i="14"/>
  <c r="P298" i="14"/>
  <c r="Q298" i="14"/>
  <c r="R298" i="14"/>
  <c r="S298" i="14"/>
  <c r="B299" i="14"/>
  <c r="C299" i="14"/>
  <c r="D299" i="14"/>
  <c r="E299" i="14"/>
  <c r="F299" i="14"/>
  <c r="G299" i="14"/>
  <c r="H299" i="14"/>
  <c r="I299" i="14"/>
  <c r="J299" i="14"/>
  <c r="K299" i="14"/>
  <c r="L299" i="14"/>
  <c r="M299" i="14"/>
  <c r="N299" i="14"/>
  <c r="O299" i="14"/>
  <c r="P299" i="14"/>
  <c r="Q299" i="14"/>
  <c r="R299" i="14"/>
  <c r="S299" i="14"/>
  <c r="B300" i="14"/>
  <c r="C300" i="14"/>
  <c r="D300" i="14"/>
  <c r="E300" i="14"/>
  <c r="F300" i="14"/>
  <c r="G300" i="14"/>
  <c r="H300" i="14"/>
  <c r="I300" i="14"/>
  <c r="J300" i="14"/>
  <c r="K300" i="14"/>
  <c r="L300" i="14"/>
  <c r="M300" i="14"/>
  <c r="N300" i="14"/>
  <c r="O300" i="14"/>
  <c r="P300" i="14"/>
  <c r="Q300" i="14"/>
  <c r="R300" i="14"/>
  <c r="S300" i="14"/>
  <c r="B301" i="14"/>
  <c r="C301" i="14"/>
  <c r="D301" i="14"/>
  <c r="E301" i="14"/>
  <c r="F301" i="14"/>
  <c r="G301" i="14"/>
  <c r="H301" i="14"/>
  <c r="I301" i="14"/>
  <c r="J301" i="14"/>
  <c r="K301" i="14"/>
  <c r="L301" i="14"/>
  <c r="M301" i="14"/>
  <c r="N301" i="14"/>
  <c r="O301" i="14"/>
  <c r="P301" i="14"/>
  <c r="Q301" i="14"/>
  <c r="R301" i="14"/>
  <c r="S301" i="14"/>
  <c r="B302" i="14"/>
  <c r="C302" i="14"/>
  <c r="D302" i="14"/>
  <c r="E302" i="14"/>
  <c r="F302" i="14"/>
  <c r="G302" i="14"/>
  <c r="H302" i="14"/>
  <c r="I302" i="14"/>
  <c r="J302" i="14"/>
  <c r="K302" i="14"/>
  <c r="L302" i="14"/>
  <c r="M302" i="14"/>
  <c r="N302" i="14"/>
  <c r="O302" i="14"/>
  <c r="P302" i="14"/>
  <c r="Q302" i="14"/>
  <c r="R302" i="14"/>
  <c r="S302" i="14"/>
  <c r="B303" i="14"/>
  <c r="C303" i="14"/>
  <c r="D303" i="14"/>
  <c r="E303" i="14"/>
  <c r="F303" i="14"/>
  <c r="G303" i="14"/>
  <c r="H303" i="14"/>
  <c r="I303" i="14"/>
  <c r="J303" i="14"/>
  <c r="K303" i="14"/>
  <c r="L303" i="14"/>
  <c r="M303" i="14"/>
  <c r="N303" i="14"/>
  <c r="O303" i="14"/>
  <c r="P303" i="14"/>
  <c r="Q303" i="14"/>
  <c r="R303" i="14"/>
  <c r="S303" i="14"/>
  <c r="B304" i="14"/>
  <c r="C304" i="14"/>
  <c r="D304" i="14"/>
  <c r="E304" i="14"/>
  <c r="F304" i="14"/>
  <c r="G304" i="14"/>
  <c r="H304" i="14"/>
  <c r="I304" i="14"/>
  <c r="J304" i="14"/>
  <c r="K304" i="14"/>
  <c r="L304" i="14"/>
  <c r="M304" i="14"/>
  <c r="N304" i="14"/>
  <c r="O304" i="14"/>
  <c r="P304" i="14"/>
  <c r="Q304" i="14"/>
  <c r="R304" i="14"/>
  <c r="S304" i="14"/>
  <c r="B305" i="14"/>
  <c r="C305" i="14"/>
  <c r="D305" i="14"/>
  <c r="E305" i="14"/>
  <c r="F305" i="14"/>
  <c r="G305" i="14"/>
  <c r="H305" i="14"/>
  <c r="I305" i="14"/>
  <c r="J305" i="14"/>
  <c r="K305" i="14"/>
  <c r="L305" i="14"/>
  <c r="M305" i="14"/>
  <c r="N305" i="14"/>
  <c r="O305" i="14"/>
  <c r="P305" i="14"/>
  <c r="Q305" i="14"/>
  <c r="R305" i="14"/>
  <c r="S305" i="14"/>
  <c r="B306" i="14"/>
  <c r="C306" i="14"/>
  <c r="D306" i="14"/>
  <c r="E306" i="14"/>
  <c r="F306" i="14"/>
  <c r="G306" i="14"/>
  <c r="H306" i="14"/>
  <c r="I306" i="14"/>
  <c r="J306" i="14"/>
  <c r="K306" i="14"/>
  <c r="L306" i="14"/>
  <c r="M306" i="14"/>
  <c r="N306" i="14"/>
  <c r="O306" i="14"/>
  <c r="P306" i="14"/>
  <c r="Q306" i="14"/>
  <c r="R306" i="14"/>
  <c r="S306" i="14"/>
  <c r="B307" i="14"/>
  <c r="C307" i="14"/>
  <c r="D307" i="14"/>
  <c r="E307" i="14"/>
  <c r="F307" i="14"/>
  <c r="G307" i="14"/>
  <c r="H307" i="14"/>
  <c r="I307" i="14"/>
  <c r="J307" i="14"/>
  <c r="K307" i="14"/>
  <c r="L307" i="14"/>
  <c r="M307" i="14"/>
  <c r="N307" i="14"/>
  <c r="O307" i="14"/>
  <c r="P307" i="14"/>
  <c r="Q307" i="14"/>
  <c r="R307" i="14"/>
  <c r="S307" i="14"/>
  <c r="B308" i="14"/>
  <c r="C308" i="14"/>
  <c r="D308" i="14"/>
  <c r="E308" i="14"/>
  <c r="F308" i="14"/>
  <c r="G308" i="14"/>
  <c r="H308" i="14"/>
  <c r="I308" i="14"/>
  <c r="J308" i="14"/>
  <c r="K308" i="14"/>
  <c r="L308" i="14"/>
  <c r="M308" i="14"/>
  <c r="N308" i="14"/>
  <c r="O308" i="14"/>
  <c r="P308" i="14"/>
  <c r="Q308" i="14"/>
  <c r="R308" i="14"/>
  <c r="S308" i="14"/>
  <c r="B309" i="14"/>
  <c r="C309" i="14"/>
  <c r="D309" i="14"/>
  <c r="E309" i="14"/>
  <c r="F309" i="14"/>
  <c r="G309" i="14"/>
  <c r="H309" i="14"/>
  <c r="I309" i="14"/>
  <c r="J309" i="14"/>
  <c r="K309" i="14"/>
  <c r="L309" i="14"/>
  <c r="M309" i="14"/>
  <c r="N309" i="14"/>
  <c r="O309" i="14"/>
  <c r="P309" i="14"/>
  <c r="Q309" i="14"/>
  <c r="R309" i="14"/>
  <c r="S309" i="14"/>
  <c r="B310" i="14"/>
  <c r="C310" i="14"/>
  <c r="D310" i="14"/>
  <c r="E310" i="14"/>
  <c r="F310" i="14"/>
  <c r="G310" i="14"/>
  <c r="H310" i="14"/>
  <c r="I310" i="14"/>
  <c r="J310" i="14"/>
  <c r="K310" i="14"/>
  <c r="L310" i="14"/>
  <c r="M310" i="14"/>
  <c r="N310" i="14"/>
  <c r="O310" i="14"/>
  <c r="P310" i="14"/>
  <c r="Q310" i="14"/>
  <c r="R310" i="14"/>
  <c r="S310" i="14"/>
  <c r="B311" i="14"/>
  <c r="C311" i="14"/>
  <c r="D311" i="14"/>
  <c r="E311" i="14"/>
  <c r="F311" i="14"/>
  <c r="G311" i="14"/>
  <c r="H311" i="14"/>
  <c r="I311" i="14"/>
  <c r="J311" i="14"/>
  <c r="K311" i="14"/>
  <c r="L311" i="14"/>
  <c r="M311" i="14"/>
  <c r="N311" i="14"/>
  <c r="O311" i="14"/>
  <c r="P311" i="14"/>
  <c r="Q311" i="14"/>
  <c r="R311" i="14"/>
  <c r="S311" i="14"/>
  <c r="B312" i="14"/>
  <c r="C312" i="14"/>
  <c r="D312" i="14"/>
  <c r="E312" i="14"/>
  <c r="F312" i="14"/>
  <c r="G312" i="14"/>
  <c r="H312" i="14"/>
  <c r="I312" i="14"/>
  <c r="J312" i="14"/>
  <c r="K312" i="14"/>
  <c r="L312" i="14"/>
  <c r="M312" i="14"/>
  <c r="N312" i="14"/>
  <c r="O312" i="14"/>
  <c r="P312" i="14"/>
  <c r="Q312" i="14"/>
  <c r="R312" i="14"/>
  <c r="S312" i="14"/>
  <c r="B10" i="14"/>
  <c r="C10" i="14"/>
  <c r="D10" i="14"/>
  <c r="E10" i="14"/>
  <c r="F10" i="14"/>
  <c r="G10" i="14"/>
  <c r="H10" i="14"/>
  <c r="I10" i="14"/>
  <c r="J10" i="14"/>
  <c r="K10" i="14"/>
  <c r="L10" i="14"/>
  <c r="M10" i="14"/>
  <c r="N10" i="14"/>
  <c r="O10" i="14"/>
  <c r="P10" i="14"/>
  <c r="Q10" i="14"/>
  <c r="R10" i="14"/>
  <c r="S10" i="14"/>
  <c r="C9" i="14"/>
  <c r="D9" i="14"/>
  <c r="E9" i="14"/>
  <c r="F9" i="14"/>
  <c r="G9" i="14"/>
  <c r="H9" i="14"/>
  <c r="I9" i="14"/>
  <c r="J9" i="14"/>
  <c r="K9" i="14"/>
  <c r="L9" i="14"/>
  <c r="M9" i="14"/>
  <c r="N9" i="14"/>
  <c r="O9" i="14"/>
  <c r="P9" i="14"/>
  <c r="Q9" i="14"/>
  <c r="R9" i="14"/>
  <c r="S9" i="14"/>
  <c r="M361" i="13"/>
  <c r="M360" i="13"/>
  <c r="M359" i="13"/>
  <c r="M358" i="13"/>
  <c r="M357" i="13"/>
  <c r="M356" i="13"/>
  <c r="M355" i="13"/>
  <c r="M354" i="13"/>
  <c r="M353" i="13"/>
  <c r="M352" i="13"/>
  <c r="M351" i="13"/>
  <c r="M350" i="13"/>
  <c r="M349" i="13"/>
  <c r="M348" i="13"/>
  <c r="M347" i="13"/>
  <c r="M346" i="13"/>
  <c r="M345" i="13"/>
  <c r="M344" i="13"/>
  <c r="M343" i="13"/>
  <c r="M342" i="13"/>
  <c r="M341" i="13"/>
  <c r="M340" i="13"/>
  <c r="M339" i="13"/>
  <c r="M338" i="13"/>
  <c r="M337" i="13"/>
  <c r="M336" i="13"/>
  <c r="M335" i="13"/>
  <c r="M334" i="13"/>
  <c r="M333" i="13"/>
  <c r="M332" i="13"/>
  <c r="M331" i="13"/>
  <c r="M330" i="13"/>
  <c r="M329" i="13"/>
  <c r="M328" i="13"/>
  <c r="M327" i="13"/>
  <c r="M326" i="13"/>
  <c r="M325" i="13"/>
  <c r="M324" i="13"/>
  <c r="M323" i="13"/>
  <c r="M322" i="13"/>
  <c r="M321" i="13"/>
  <c r="M320" i="13"/>
  <c r="M319" i="13"/>
  <c r="M318" i="13"/>
  <c r="M317" i="13"/>
  <c r="M316" i="13"/>
  <c r="M315" i="13"/>
  <c r="M314" i="13"/>
  <c r="M313" i="13"/>
  <c r="M312" i="13"/>
  <c r="M311" i="13"/>
  <c r="M310" i="13"/>
  <c r="M309" i="13"/>
  <c r="M308" i="13"/>
  <c r="M307" i="13"/>
  <c r="M306" i="13"/>
  <c r="M305" i="13"/>
  <c r="M304" i="13"/>
  <c r="M303" i="13"/>
  <c r="M302" i="13"/>
  <c r="M301" i="13"/>
  <c r="M300" i="13"/>
  <c r="M299" i="13"/>
  <c r="M298" i="13"/>
  <c r="M297" i="13"/>
  <c r="M296" i="13"/>
  <c r="M295" i="13"/>
  <c r="M294" i="13"/>
  <c r="M293" i="13"/>
  <c r="M292" i="13"/>
  <c r="M291" i="13"/>
  <c r="M290" i="13"/>
  <c r="M289" i="13"/>
  <c r="M288" i="13"/>
  <c r="M287" i="13"/>
  <c r="M286" i="13"/>
  <c r="M285" i="13"/>
  <c r="M284" i="13"/>
  <c r="M283" i="13"/>
  <c r="M282" i="13"/>
  <c r="M281" i="13"/>
  <c r="M280" i="13"/>
  <c r="M279" i="13"/>
  <c r="M278" i="13"/>
  <c r="M277" i="13"/>
  <c r="M276" i="13"/>
  <c r="M275" i="13"/>
  <c r="M274" i="13"/>
  <c r="M273" i="13"/>
  <c r="M272" i="13"/>
  <c r="M271" i="13"/>
  <c r="M270" i="13"/>
  <c r="M269" i="13"/>
  <c r="M268" i="13"/>
  <c r="M267" i="13"/>
  <c r="M266" i="13"/>
  <c r="M265" i="13"/>
  <c r="M264" i="13"/>
  <c r="M263" i="13"/>
  <c r="M262" i="13"/>
  <c r="M261" i="13"/>
  <c r="M260" i="13"/>
  <c r="M259" i="13"/>
  <c r="M258" i="13"/>
  <c r="M257" i="13"/>
  <c r="M256" i="13"/>
  <c r="M255" i="13"/>
  <c r="M254" i="13"/>
  <c r="M253" i="13"/>
  <c r="M252" i="13"/>
  <c r="M251" i="13"/>
  <c r="M250" i="13"/>
  <c r="M249" i="13"/>
  <c r="M248" i="13"/>
  <c r="M247" i="13"/>
  <c r="M246" i="13"/>
  <c r="M245" i="13"/>
  <c r="M244" i="13"/>
  <c r="M243" i="13"/>
  <c r="M242" i="13"/>
  <c r="M241" i="13"/>
  <c r="M240" i="13"/>
  <c r="M239" i="13"/>
  <c r="M238" i="13"/>
  <c r="M237" i="13"/>
  <c r="M236" i="13"/>
  <c r="M235" i="13"/>
  <c r="M234" i="13"/>
  <c r="M233" i="13"/>
  <c r="M232" i="13"/>
  <c r="M231" i="13"/>
  <c r="M230" i="13"/>
  <c r="M229" i="13"/>
  <c r="M228" i="13"/>
  <c r="M227" i="13"/>
  <c r="M226" i="13"/>
  <c r="M225" i="13"/>
  <c r="M224" i="13"/>
  <c r="M223" i="13"/>
  <c r="M222" i="13"/>
  <c r="M221" i="13"/>
  <c r="M220" i="13"/>
  <c r="M219" i="13"/>
  <c r="M218" i="13"/>
  <c r="M217" i="13"/>
  <c r="M216" i="13"/>
  <c r="M215" i="13"/>
  <c r="M214" i="13"/>
  <c r="M213" i="13"/>
  <c r="M212" i="13"/>
  <c r="M211" i="13"/>
  <c r="M210" i="13"/>
  <c r="M209" i="13"/>
  <c r="M208" i="13"/>
  <c r="M207" i="13"/>
  <c r="M206" i="13"/>
  <c r="M205" i="13"/>
  <c r="M204" i="13"/>
  <c r="M203" i="13"/>
  <c r="M202" i="13"/>
  <c r="M201" i="13"/>
  <c r="M200" i="13"/>
  <c r="M199" i="13"/>
  <c r="M198" i="13"/>
  <c r="M197" i="13"/>
  <c r="M196" i="13"/>
  <c r="M195" i="13"/>
  <c r="M194" i="13"/>
  <c r="M193" i="13"/>
  <c r="M192" i="13"/>
  <c r="M191" i="13"/>
  <c r="M190" i="13"/>
  <c r="M189" i="13"/>
  <c r="M188" i="13"/>
  <c r="M187" i="13"/>
  <c r="M186" i="13"/>
  <c r="M185" i="13"/>
  <c r="M184" i="13"/>
  <c r="M183" i="13"/>
  <c r="M182" i="13"/>
  <c r="M181" i="13"/>
  <c r="M180" i="13"/>
  <c r="M179" i="13"/>
  <c r="M178" i="13"/>
  <c r="M177" i="13"/>
  <c r="M176" i="13"/>
  <c r="M175" i="13"/>
  <c r="M174" i="13"/>
  <c r="M173" i="13"/>
  <c r="M172" i="13"/>
  <c r="M171" i="13"/>
  <c r="M170" i="13"/>
  <c r="M169" i="13"/>
  <c r="M168" i="13"/>
  <c r="M167" i="13"/>
  <c r="M166" i="13"/>
  <c r="M165" i="13"/>
  <c r="M164" i="13"/>
  <c r="M163" i="13"/>
  <c r="M162" i="13"/>
  <c r="M161" i="13"/>
  <c r="M160" i="13"/>
  <c r="M159" i="13"/>
  <c r="M158" i="13"/>
  <c r="M157" i="13"/>
  <c r="M156" i="13"/>
  <c r="M155" i="13"/>
  <c r="M154" i="13"/>
  <c r="M153" i="13"/>
  <c r="M152" i="13"/>
  <c r="M151" i="13"/>
  <c r="M150" i="13"/>
  <c r="M149" i="13"/>
  <c r="M148" i="13"/>
  <c r="M147" i="13"/>
  <c r="M146" i="13"/>
  <c r="M145" i="13"/>
  <c r="M144" i="13"/>
  <c r="M143" i="13"/>
  <c r="M142" i="13"/>
  <c r="M141" i="13"/>
  <c r="M140" i="13"/>
  <c r="M139" i="13"/>
  <c r="M138" i="13"/>
  <c r="M137" i="13"/>
  <c r="M136" i="13"/>
  <c r="M135" i="13"/>
  <c r="M134" i="13"/>
  <c r="M133" i="13"/>
  <c r="M132" i="13"/>
  <c r="M131" i="13"/>
  <c r="M130" i="13"/>
  <c r="M129" i="13"/>
  <c r="M128" i="13"/>
  <c r="M127" i="13"/>
  <c r="M126" i="13"/>
  <c r="M125" i="13"/>
  <c r="M124" i="13"/>
  <c r="M123" i="13"/>
  <c r="M122" i="13"/>
  <c r="M121" i="13"/>
  <c r="M120" i="13"/>
  <c r="M119" i="13"/>
  <c r="M118" i="13"/>
  <c r="M117" i="13"/>
  <c r="M116" i="13"/>
  <c r="M115" i="13"/>
  <c r="M114" i="13"/>
  <c r="M113" i="13"/>
  <c r="M112" i="13"/>
  <c r="M111" i="13"/>
  <c r="M110" i="13"/>
  <c r="M109" i="13"/>
  <c r="M108" i="13"/>
  <c r="M107" i="13"/>
  <c r="M106" i="13"/>
  <c r="M105" i="13"/>
  <c r="M104" i="13"/>
  <c r="M103" i="13"/>
  <c r="M102" i="13"/>
  <c r="M101" i="13"/>
  <c r="M100" i="13"/>
  <c r="M99" i="13"/>
  <c r="M98" i="13"/>
  <c r="M97" i="13"/>
  <c r="M96" i="13"/>
  <c r="M95" i="13"/>
  <c r="M94" i="13"/>
  <c r="M93" i="13"/>
  <c r="M92" i="13"/>
  <c r="M91" i="13"/>
  <c r="M90" i="13"/>
  <c r="M89" i="13"/>
  <c r="M88" i="13"/>
  <c r="M87" i="13"/>
  <c r="M86" i="13"/>
  <c r="M85" i="13"/>
  <c r="M84" i="13"/>
  <c r="M83" i="13"/>
  <c r="M82" i="13"/>
  <c r="M81" i="13"/>
  <c r="M80" i="13"/>
  <c r="M79" i="13"/>
  <c r="M78" i="13"/>
  <c r="M77" i="13"/>
  <c r="M76" i="13"/>
  <c r="M75" i="13"/>
  <c r="M74" i="13"/>
  <c r="M73" i="13"/>
  <c r="M72" i="13"/>
  <c r="M71" i="13"/>
  <c r="M70" i="13"/>
  <c r="M69" i="13"/>
  <c r="M68" i="13"/>
  <c r="M67" i="13"/>
  <c r="M66" i="13"/>
  <c r="M65" i="13"/>
  <c r="M64" i="13"/>
  <c r="M63" i="13"/>
  <c r="M62" i="13"/>
  <c r="M61" i="13"/>
  <c r="M60" i="13"/>
  <c r="M59" i="13"/>
  <c r="M58" i="13"/>
  <c r="M57" i="13"/>
  <c r="M56" i="13"/>
  <c r="M55" i="13"/>
  <c r="M54" i="13"/>
  <c r="M53" i="13"/>
  <c r="M52" i="13"/>
  <c r="M51" i="13"/>
  <c r="M50" i="13"/>
  <c r="M49" i="13"/>
  <c r="M48" i="13"/>
  <c r="M47" i="13"/>
  <c r="M46" i="13"/>
  <c r="M45" i="13"/>
  <c r="M44" i="13"/>
  <c r="M43" i="13"/>
  <c r="M42" i="13"/>
  <c r="M41" i="13"/>
  <c r="M40" i="13"/>
  <c r="M39" i="13"/>
  <c r="M38" i="13"/>
  <c r="M37" i="13"/>
  <c r="M36" i="13"/>
  <c r="M35" i="13"/>
  <c r="M34" i="13"/>
  <c r="M33" i="13"/>
  <c r="M32" i="13"/>
  <c r="M31" i="13"/>
  <c r="M30" i="13"/>
  <c r="M29" i="13"/>
  <c r="M28" i="13"/>
  <c r="M27" i="13"/>
  <c r="M26" i="13"/>
  <c r="M25" i="13"/>
  <c r="M24" i="13"/>
  <c r="M23" i="13"/>
  <c r="M22" i="13"/>
  <c r="M21" i="13"/>
  <c r="M20" i="13"/>
  <c r="M19" i="13"/>
  <c r="M18" i="13"/>
  <c r="M17" i="13"/>
  <c r="M16" i="13"/>
  <c r="M15" i="13"/>
  <c r="M14" i="13"/>
  <c r="M13" i="13"/>
  <c r="M12" i="13"/>
  <c r="M11" i="13"/>
  <c r="M10" i="13"/>
  <c r="M9" i="13"/>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B46" i="12"/>
  <c r="C46" i="12"/>
  <c r="D46" i="12"/>
  <c r="E46" i="12"/>
  <c r="B47" i="12"/>
  <c r="C47" i="12"/>
  <c r="D47" i="12"/>
  <c r="E47" i="12"/>
  <c r="B48" i="12"/>
  <c r="C48" i="12"/>
  <c r="D48" i="12"/>
  <c r="E48" i="12"/>
  <c r="B49" i="12"/>
  <c r="C49" i="12"/>
  <c r="D49" i="12"/>
  <c r="E49" i="12"/>
  <c r="B50" i="12"/>
  <c r="C50" i="12"/>
  <c r="D50" i="12"/>
  <c r="E50" i="12"/>
  <c r="B51" i="12"/>
  <c r="C51" i="12"/>
  <c r="D51" i="12"/>
  <c r="E51" i="12"/>
  <c r="B52" i="12"/>
  <c r="C52" i="12"/>
  <c r="D52" i="12"/>
  <c r="E52" i="12"/>
  <c r="B53" i="12"/>
  <c r="C53" i="12"/>
  <c r="D53" i="12"/>
  <c r="E53" i="12"/>
  <c r="B54" i="12"/>
  <c r="C54" i="12"/>
  <c r="D54" i="12"/>
  <c r="E54" i="12"/>
  <c r="B55" i="12"/>
  <c r="C55" i="12"/>
  <c r="D55" i="12"/>
  <c r="E55" i="12"/>
  <c r="B56" i="12"/>
  <c r="C56" i="12"/>
  <c r="D56" i="12"/>
  <c r="E56" i="12"/>
  <c r="B57" i="12"/>
  <c r="C57" i="12"/>
  <c r="D57" i="12"/>
  <c r="E57" i="12"/>
  <c r="B58" i="12"/>
  <c r="C58" i="12"/>
  <c r="D58" i="12"/>
  <c r="E58" i="12"/>
  <c r="B59" i="12"/>
  <c r="C59" i="12"/>
  <c r="D59" i="12"/>
  <c r="E59" i="12"/>
  <c r="B60" i="12"/>
  <c r="C60" i="12"/>
  <c r="D60" i="12"/>
  <c r="E60" i="12"/>
  <c r="B61" i="12"/>
  <c r="C61" i="12"/>
  <c r="D61" i="12"/>
  <c r="E61" i="12"/>
  <c r="B62" i="12"/>
  <c r="C62" i="12"/>
  <c r="D62" i="12"/>
  <c r="E62" i="12"/>
  <c r="B63" i="12"/>
  <c r="C63" i="12"/>
  <c r="D63" i="12"/>
  <c r="E63" i="12"/>
  <c r="B64" i="12"/>
  <c r="C64" i="12"/>
  <c r="D64" i="12"/>
  <c r="E64" i="12"/>
  <c r="B65" i="12"/>
  <c r="C65" i="12"/>
  <c r="D65" i="12"/>
  <c r="E65" i="12"/>
  <c r="B66" i="12"/>
  <c r="C66" i="12"/>
  <c r="D66" i="12"/>
  <c r="E66" i="12"/>
  <c r="B67" i="12"/>
  <c r="C67" i="12"/>
  <c r="D67" i="12"/>
  <c r="E67" i="12"/>
  <c r="B68" i="12"/>
  <c r="C68" i="12"/>
  <c r="D68" i="12"/>
  <c r="E68" i="12"/>
  <c r="B69" i="12"/>
  <c r="C69" i="12"/>
  <c r="D69" i="12"/>
  <c r="E69" i="12"/>
  <c r="B70" i="12"/>
  <c r="C70" i="12"/>
  <c r="D70" i="12"/>
  <c r="E70" i="12"/>
  <c r="B71" i="12"/>
  <c r="C71" i="12"/>
  <c r="D71" i="12"/>
  <c r="E71" i="12"/>
  <c r="B72" i="12"/>
  <c r="C72" i="12"/>
  <c r="D72" i="12"/>
  <c r="E72" i="12"/>
  <c r="B73" i="12"/>
  <c r="C73" i="12"/>
  <c r="D73" i="12"/>
  <c r="E73" i="12"/>
  <c r="B74" i="12"/>
  <c r="C74" i="12"/>
  <c r="D74" i="12"/>
  <c r="E74" i="12"/>
  <c r="B75" i="12"/>
  <c r="C75" i="12"/>
  <c r="D75" i="12"/>
  <c r="E75" i="12"/>
  <c r="B76" i="12"/>
  <c r="C76" i="12"/>
  <c r="D76" i="12"/>
  <c r="E76" i="12"/>
  <c r="B77" i="12"/>
  <c r="C77" i="12"/>
  <c r="D77" i="12"/>
  <c r="E77" i="12"/>
  <c r="B78" i="12"/>
  <c r="C78" i="12"/>
  <c r="D78" i="12"/>
  <c r="E78" i="12"/>
  <c r="B79" i="12"/>
  <c r="C79" i="12"/>
  <c r="D79" i="12"/>
  <c r="E79" i="12"/>
  <c r="B80" i="12"/>
  <c r="C80" i="12"/>
  <c r="D80" i="12"/>
  <c r="E80" i="12"/>
  <c r="B81" i="12"/>
  <c r="C81" i="12"/>
  <c r="D81" i="12"/>
  <c r="E81" i="12"/>
  <c r="B82" i="12"/>
  <c r="C82" i="12"/>
  <c r="D82" i="12"/>
  <c r="E82" i="12"/>
  <c r="B83" i="12"/>
  <c r="C83" i="12"/>
  <c r="D83" i="12"/>
  <c r="E83" i="12"/>
  <c r="B84" i="12"/>
  <c r="C84" i="12"/>
  <c r="D84" i="12"/>
  <c r="E84" i="12"/>
  <c r="B85" i="12"/>
  <c r="C85" i="12"/>
  <c r="D85" i="12"/>
  <c r="E85" i="12"/>
  <c r="B86" i="12"/>
  <c r="C86" i="12"/>
  <c r="D86" i="12"/>
  <c r="E86" i="12"/>
  <c r="B87" i="12"/>
  <c r="C87" i="12"/>
  <c r="D87" i="12"/>
  <c r="E87" i="12"/>
  <c r="B88" i="12"/>
  <c r="C88" i="12"/>
  <c r="D88" i="12"/>
  <c r="E88" i="12"/>
  <c r="B89" i="12"/>
  <c r="C89" i="12"/>
  <c r="D89" i="12"/>
  <c r="E89" i="12"/>
  <c r="B90" i="12"/>
  <c r="C90" i="12"/>
  <c r="D90" i="12"/>
  <c r="E90" i="12"/>
  <c r="B91" i="12"/>
  <c r="C91" i="12"/>
  <c r="D91" i="12"/>
  <c r="E91" i="12"/>
  <c r="B92" i="12"/>
  <c r="C92" i="12"/>
  <c r="D92" i="12"/>
  <c r="E92" i="12"/>
  <c r="B93" i="12"/>
  <c r="C93" i="12"/>
  <c r="D93" i="12"/>
  <c r="E93" i="12"/>
  <c r="B94" i="12"/>
  <c r="C94" i="12"/>
  <c r="D94" i="12"/>
  <c r="E94" i="12"/>
  <c r="B95" i="12"/>
  <c r="C95" i="12"/>
  <c r="D95" i="12"/>
  <c r="E95" i="12"/>
  <c r="B96" i="12"/>
  <c r="C96" i="12"/>
  <c r="D96" i="12"/>
  <c r="E96" i="12"/>
  <c r="B97" i="12"/>
  <c r="C97" i="12"/>
  <c r="D97" i="12"/>
  <c r="E97" i="12"/>
  <c r="B98" i="12"/>
  <c r="C98" i="12"/>
  <c r="D98" i="12"/>
  <c r="E98" i="12"/>
  <c r="B99" i="12"/>
  <c r="C99" i="12"/>
  <c r="D99" i="12"/>
  <c r="E99" i="12"/>
  <c r="B100" i="12"/>
  <c r="C100" i="12"/>
  <c r="D100" i="12"/>
  <c r="E100" i="12"/>
  <c r="B101" i="12"/>
  <c r="C101" i="12"/>
  <c r="D101" i="12"/>
  <c r="E101" i="12"/>
  <c r="B102" i="12"/>
  <c r="C102" i="12"/>
  <c r="D102" i="12"/>
  <c r="E102" i="12"/>
  <c r="B103" i="12"/>
  <c r="C103" i="12"/>
  <c r="D103" i="12"/>
  <c r="E103" i="12"/>
  <c r="B104" i="12"/>
  <c r="C104" i="12"/>
  <c r="D104" i="12"/>
  <c r="E104" i="12"/>
  <c r="B105" i="12"/>
  <c r="C105" i="12"/>
  <c r="D105" i="12"/>
  <c r="E105" i="12"/>
  <c r="B106" i="12"/>
  <c r="C106" i="12"/>
  <c r="D106" i="12"/>
  <c r="E106" i="12"/>
  <c r="B107" i="12"/>
  <c r="C107" i="12"/>
  <c r="D107" i="12"/>
  <c r="E107" i="12"/>
  <c r="B108" i="12"/>
  <c r="C108" i="12"/>
  <c r="D108" i="12"/>
  <c r="E108" i="12"/>
  <c r="B109" i="12"/>
  <c r="C109" i="12"/>
  <c r="D109" i="12"/>
  <c r="E109" i="12"/>
  <c r="B110" i="12"/>
  <c r="C110" i="12"/>
  <c r="D110" i="12"/>
  <c r="E110" i="12"/>
  <c r="B111" i="12"/>
  <c r="C111" i="12"/>
  <c r="D111" i="12"/>
  <c r="E111" i="12"/>
  <c r="B112" i="12"/>
  <c r="C112" i="12"/>
  <c r="D112" i="12"/>
  <c r="E112" i="12"/>
  <c r="B113" i="12"/>
  <c r="C113" i="12"/>
  <c r="D113" i="12"/>
  <c r="E113" i="12"/>
  <c r="B114" i="12"/>
  <c r="C114" i="12"/>
  <c r="D114" i="12"/>
  <c r="E114" i="12"/>
  <c r="B115" i="12"/>
  <c r="C115" i="12"/>
  <c r="D115" i="12"/>
  <c r="E115" i="12"/>
  <c r="B116" i="12"/>
  <c r="C116" i="12"/>
  <c r="D116" i="12"/>
  <c r="E116" i="12"/>
  <c r="B117" i="12"/>
  <c r="C117" i="12"/>
  <c r="D117" i="12"/>
  <c r="E117" i="12"/>
  <c r="B118" i="12"/>
  <c r="C118" i="12"/>
  <c r="D118" i="12"/>
  <c r="E118" i="12"/>
  <c r="B119" i="12"/>
  <c r="C119" i="12"/>
  <c r="D119" i="12"/>
  <c r="E119" i="12"/>
  <c r="B120" i="12"/>
  <c r="C120" i="12"/>
  <c r="D120" i="12"/>
  <c r="E120" i="12"/>
  <c r="B121" i="12"/>
  <c r="C121" i="12"/>
  <c r="D121" i="12"/>
  <c r="E121" i="12"/>
  <c r="B122" i="12"/>
  <c r="C122" i="12"/>
  <c r="D122" i="12"/>
  <c r="E122" i="12"/>
  <c r="B123" i="12"/>
  <c r="C123" i="12"/>
  <c r="D123" i="12"/>
  <c r="E123" i="12"/>
  <c r="B124" i="12"/>
  <c r="C124" i="12"/>
  <c r="D124" i="12"/>
  <c r="E124" i="12"/>
  <c r="B125" i="12"/>
  <c r="C125" i="12"/>
  <c r="D125" i="12"/>
  <c r="E125" i="12"/>
  <c r="B126" i="12"/>
  <c r="C126" i="12"/>
  <c r="D126" i="12"/>
  <c r="E126" i="12"/>
  <c r="B127" i="12"/>
  <c r="C127" i="12"/>
  <c r="D127" i="12"/>
  <c r="E127" i="12"/>
  <c r="B128" i="12"/>
  <c r="C128" i="12"/>
  <c r="D128" i="12"/>
  <c r="E128" i="12"/>
  <c r="B129" i="12"/>
  <c r="C129" i="12"/>
  <c r="D129" i="12"/>
  <c r="E129" i="12"/>
  <c r="B130" i="12"/>
  <c r="C130" i="12"/>
  <c r="D130" i="12"/>
  <c r="E130" i="12"/>
  <c r="B131" i="12"/>
  <c r="C131" i="12"/>
  <c r="D131" i="12"/>
  <c r="E131" i="12"/>
  <c r="B132" i="12"/>
  <c r="C132" i="12"/>
  <c r="D132" i="12"/>
  <c r="E132" i="12"/>
  <c r="B133" i="12"/>
  <c r="C133" i="12"/>
  <c r="D133" i="12"/>
  <c r="E133" i="12"/>
  <c r="B134" i="12"/>
  <c r="C134" i="12"/>
  <c r="D134" i="12"/>
  <c r="E134" i="12"/>
  <c r="B135" i="12"/>
  <c r="C135" i="12"/>
  <c r="D135" i="12"/>
  <c r="E135" i="12"/>
  <c r="B136" i="12"/>
  <c r="C136" i="12"/>
  <c r="D136" i="12"/>
  <c r="E136" i="12"/>
  <c r="B137" i="12"/>
  <c r="C137" i="12"/>
  <c r="D137" i="12"/>
  <c r="E137" i="12"/>
  <c r="B138" i="12"/>
  <c r="C138" i="12"/>
  <c r="D138" i="12"/>
  <c r="E138" i="12"/>
  <c r="B139" i="12"/>
  <c r="C139" i="12"/>
  <c r="D139" i="12"/>
  <c r="E139" i="12"/>
  <c r="B140" i="12"/>
  <c r="C140" i="12"/>
  <c r="D140" i="12"/>
  <c r="E140" i="12"/>
  <c r="B141" i="12"/>
  <c r="C141" i="12"/>
  <c r="D141" i="12"/>
  <c r="E141" i="12"/>
  <c r="B142" i="12"/>
  <c r="C142" i="12"/>
  <c r="D142" i="12"/>
  <c r="E142" i="12"/>
  <c r="B143" i="12"/>
  <c r="C143" i="12"/>
  <c r="D143" i="12"/>
  <c r="E143" i="12"/>
  <c r="B144" i="12"/>
  <c r="C144" i="12"/>
  <c r="D144" i="12"/>
  <c r="E144" i="12"/>
  <c r="B145" i="12"/>
  <c r="C145" i="12"/>
  <c r="D145" i="12"/>
  <c r="E145" i="12"/>
  <c r="B146" i="12"/>
  <c r="C146" i="12"/>
  <c r="D146" i="12"/>
  <c r="E146" i="12"/>
  <c r="B147" i="12"/>
  <c r="C147" i="12"/>
  <c r="D147" i="12"/>
  <c r="E147" i="12"/>
  <c r="B148" i="12"/>
  <c r="C148" i="12"/>
  <c r="D148" i="12"/>
  <c r="E148" i="12"/>
  <c r="B149" i="12"/>
  <c r="C149" i="12"/>
  <c r="D149" i="12"/>
  <c r="E149" i="12"/>
  <c r="B150" i="12"/>
  <c r="C150" i="12"/>
  <c r="D150" i="12"/>
  <c r="E150" i="12"/>
  <c r="B151" i="12"/>
  <c r="C151" i="12"/>
  <c r="D151" i="12"/>
  <c r="E151" i="12"/>
  <c r="B152" i="12"/>
  <c r="C152" i="12"/>
  <c r="D152" i="12"/>
  <c r="E152" i="12"/>
  <c r="B153" i="12"/>
  <c r="C153" i="12"/>
  <c r="D153" i="12"/>
  <c r="E153" i="12"/>
  <c r="B154" i="12"/>
  <c r="C154" i="12"/>
  <c r="D154" i="12"/>
  <c r="E154" i="12"/>
  <c r="B155" i="12"/>
  <c r="C155" i="12"/>
  <c r="D155" i="12"/>
  <c r="E155" i="12"/>
  <c r="B156" i="12"/>
  <c r="C156" i="12"/>
  <c r="D156" i="12"/>
  <c r="E156" i="12"/>
  <c r="B157" i="12"/>
  <c r="C157" i="12"/>
  <c r="D157" i="12"/>
  <c r="E157" i="12"/>
  <c r="B158" i="12"/>
  <c r="C158" i="12"/>
  <c r="D158" i="12"/>
  <c r="E158" i="12"/>
  <c r="B159" i="12"/>
  <c r="C159" i="12"/>
  <c r="D159" i="12"/>
  <c r="E159" i="12"/>
  <c r="B160" i="12"/>
  <c r="C160" i="12"/>
  <c r="D160" i="12"/>
  <c r="E160" i="12"/>
  <c r="B161" i="12"/>
  <c r="C161" i="12"/>
  <c r="D161" i="12"/>
  <c r="E161" i="12"/>
  <c r="B162" i="12"/>
  <c r="C162" i="12"/>
  <c r="D162" i="12"/>
  <c r="E162" i="12"/>
  <c r="B163" i="12"/>
  <c r="C163" i="12"/>
  <c r="D163" i="12"/>
  <c r="E163" i="12"/>
  <c r="B164" i="12"/>
  <c r="C164" i="12"/>
  <c r="D164" i="12"/>
  <c r="E164" i="12"/>
  <c r="B165" i="12"/>
  <c r="C165" i="12"/>
  <c r="D165" i="12"/>
  <c r="E165" i="12"/>
  <c r="B166" i="12"/>
  <c r="C166" i="12"/>
  <c r="D166" i="12"/>
  <c r="E166" i="12"/>
  <c r="B167" i="12"/>
  <c r="C167" i="12"/>
  <c r="D167" i="12"/>
  <c r="E167" i="12"/>
  <c r="B168" i="12"/>
  <c r="C168" i="12"/>
  <c r="D168" i="12"/>
  <c r="E168" i="12"/>
  <c r="B169" i="12"/>
  <c r="C169" i="12"/>
  <c r="D169" i="12"/>
  <c r="E169" i="12"/>
  <c r="B170" i="12"/>
  <c r="C170" i="12"/>
  <c r="D170" i="12"/>
  <c r="E170" i="12"/>
  <c r="B171" i="12"/>
  <c r="C171" i="12"/>
  <c r="D171" i="12"/>
  <c r="E171" i="12"/>
  <c r="B172" i="12"/>
  <c r="C172" i="12"/>
  <c r="D172" i="12"/>
  <c r="E172" i="12"/>
  <c r="B173" i="12"/>
  <c r="C173" i="12"/>
  <c r="D173" i="12"/>
  <c r="E173" i="12"/>
  <c r="B174" i="12"/>
  <c r="C174" i="12"/>
  <c r="D174" i="12"/>
  <c r="E174" i="12"/>
  <c r="B175" i="12"/>
  <c r="C175" i="12"/>
  <c r="D175" i="12"/>
  <c r="E175" i="12"/>
  <c r="B176" i="12"/>
  <c r="C176" i="12"/>
  <c r="D176" i="12"/>
  <c r="E176" i="12"/>
  <c r="B177" i="12"/>
  <c r="C177" i="12"/>
  <c r="D177" i="12"/>
  <c r="E177" i="12"/>
  <c r="B178" i="12"/>
  <c r="C178" i="12"/>
  <c r="D178" i="12"/>
  <c r="E178" i="12"/>
  <c r="B179" i="12"/>
  <c r="C179" i="12"/>
  <c r="D179" i="12"/>
  <c r="E179" i="12"/>
  <c r="B180" i="12"/>
  <c r="C180" i="12"/>
  <c r="D180" i="12"/>
  <c r="E180" i="12"/>
  <c r="B181" i="12"/>
  <c r="C181" i="12"/>
  <c r="D181" i="12"/>
  <c r="E181" i="12"/>
  <c r="B182" i="12"/>
  <c r="C182" i="12"/>
  <c r="D182" i="12"/>
  <c r="E182" i="12"/>
  <c r="B183" i="12"/>
  <c r="C183" i="12"/>
  <c r="D183" i="12"/>
  <c r="E183" i="12"/>
  <c r="B184" i="12"/>
  <c r="C184" i="12"/>
  <c r="D184" i="12"/>
  <c r="E184" i="12"/>
  <c r="B185" i="12"/>
  <c r="C185" i="12"/>
  <c r="D185" i="12"/>
  <c r="E185" i="12"/>
  <c r="B186" i="12"/>
  <c r="C186" i="12"/>
  <c r="D186" i="12"/>
  <c r="E186" i="12"/>
  <c r="B187" i="12"/>
  <c r="C187" i="12"/>
  <c r="D187" i="12"/>
  <c r="E187" i="12"/>
  <c r="B188" i="12"/>
  <c r="C188" i="12"/>
  <c r="D188" i="12"/>
  <c r="E188" i="12"/>
  <c r="B189" i="12"/>
  <c r="C189" i="12"/>
  <c r="D189" i="12"/>
  <c r="E189" i="12"/>
  <c r="B190" i="12"/>
  <c r="C190" i="12"/>
  <c r="D190" i="12"/>
  <c r="E190" i="12"/>
  <c r="B191" i="12"/>
  <c r="C191" i="12"/>
  <c r="D191" i="12"/>
  <c r="E191" i="12"/>
  <c r="B192" i="12"/>
  <c r="C192" i="12"/>
  <c r="D192" i="12"/>
  <c r="E192" i="12"/>
  <c r="B193" i="12"/>
  <c r="C193" i="12"/>
  <c r="D193" i="12"/>
  <c r="E193" i="12"/>
  <c r="B194" i="12"/>
  <c r="C194" i="12"/>
  <c r="D194" i="12"/>
  <c r="E194" i="12"/>
  <c r="B195" i="12"/>
  <c r="C195" i="12"/>
  <c r="D195" i="12"/>
  <c r="E195" i="12"/>
  <c r="B196" i="12"/>
  <c r="C196" i="12"/>
  <c r="D196" i="12"/>
  <c r="E196" i="12"/>
  <c r="B197" i="12"/>
  <c r="C197" i="12"/>
  <c r="D197" i="12"/>
  <c r="E197" i="12"/>
  <c r="B198" i="12"/>
  <c r="C198" i="12"/>
  <c r="D198" i="12"/>
  <c r="E198" i="12"/>
  <c r="B199" i="12"/>
  <c r="C199" i="12"/>
  <c r="D199" i="12"/>
  <c r="E199" i="12"/>
  <c r="B200" i="12"/>
  <c r="C200" i="12"/>
  <c r="D200" i="12"/>
  <c r="E200" i="12"/>
  <c r="B201" i="12"/>
  <c r="C201" i="12"/>
  <c r="D201" i="12"/>
  <c r="E201" i="12"/>
  <c r="B202" i="12"/>
  <c r="C202" i="12"/>
  <c r="D202" i="12"/>
  <c r="E202" i="12"/>
  <c r="B203" i="12"/>
  <c r="C203" i="12"/>
  <c r="D203" i="12"/>
  <c r="E203" i="12"/>
  <c r="B204" i="12"/>
  <c r="C204" i="12"/>
  <c r="D204" i="12"/>
  <c r="E204" i="12"/>
  <c r="B205" i="12"/>
  <c r="C205" i="12"/>
  <c r="D205" i="12"/>
  <c r="E205" i="12"/>
  <c r="B206" i="12"/>
  <c r="C206" i="12"/>
  <c r="D206" i="12"/>
  <c r="E206" i="12"/>
  <c r="B207" i="12"/>
  <c r="C207" i="12"/>
  <c r="D207" i="12"/>
  <c r="E207" i="12"/>
  <c r="B208" i="12"/>
  <c r="C208" i="12"/>
  <c r="D208" i="12"/>
  <c r="E208" i="12"/>
  <c r="B209" i="12"/>
  <c r="C209" i="12"/>
  <c r="D209" i="12"/>
  <c r="E209" i="12"/>
  <c r="B210" i="12"/>
  <c r="C210" i="12"/>
  <c r="D210" i="12"/>
  <c r="E210" i="12"/>
  <c r="B211" i="12"/>
  <c r="C211" i="12"/>
  <c r="D211" i="12"/>
  <c r="E211" i="12"/>
  <c r="B212" i="12"/>
  <c r="C212" i="12"/>
  <c r="D212" i="12"/>
  <c r="E212" i="12"/>
  <c r="B213" i="12"/>
  <c r="C213" i="12"/>
  <c r="D213" i="12"/>
  <c r="E213" i="12"/>
  <c r="B214" i="12"/>
  <c r="C214" i="12"/>
  <c r="D214" i="12"/>
  <c r="E214" i="12"/>
  <c r="B215" i="12"/>
  <c r="C215" i="12"/>
  <c r="D215" i="12"/>
  <c r="E215" i="12"/>
  <c r="B216" i="12"/>
  <c r="C216" i="12"/>
  <c r="D216" i="12"/>
  <c r="E216" i="12"/>
  <c r="B217" i="12"/>
  <c r="C217" i="12"/>
  <c r="D217" i="12"/>
  <c r="E217" i="12"/>
  <c r="B218" i="12"/>
  <c r="C218" i="12"/>
  <c r="D218" i="12"/>
  <c r="E218" i="12"/>
  <c r="B219" i="12"/>
  <c r="C219" i="12"/>
  <c r="D219" i="12"/>
  <c r="E219" i="12"/>
  <c r="B220" i="12"/>
  <c r="C220" i="12"/>
  <c r="D220" i="12"/>
  <c r="E220" i="12"/>
  <c r="B221" i="12"/>
  <c r="C221" i="12"/>
  <c r="D221" i="12"/>
  <c r="E221" i="12"/>
  <c r="B222" i="12"/>
  <c r="C222" i="12"/>
  <c r="D222" i="12"/>
  <c r="E222" i="12"/>
  <c r="B223" i="12"/>
  <c r="C223" i="12"/>
  <c r="D223" i="12"/>
  <c r="E223" i="12"/>
  <c r="B224" i="12"/>
  <c r="C224" i="12"/>
  <c r="D224" i="12"/>
  <c r="E224" i="12"/>
  <c r="B225" i="12"/>
  <c r="C225" i="12"/>
  <c r="D225" i="12"/>
  <c r="E225" i="12"/>
  <c r="B226" i="12"/>
  <c r="C226" i="12"/>
  <c r="D226" i="12"/>
  <c r="E226" i="12"/>
  <c r="B227" i="12"/>
  <c r="C227" i="12"/>
  <c r="D227" i="12"/>
  <c r="E227" i="12"/>
  <c r="B228" i="12"/>
  <c r="C228" i="12"/>
  <c r="D228" i="12"/>
  <c r="E228" i="12"/>
  <c r="B229" i="12"/>
  <c r="C229" i="12"/>
  <c r="D229" i="12"/>
  <c r="E229" i="12"/>
  <c r="B230" i="12"/>
  <c r="C230" i="12"/>
  <c r="D230" i="12"/>
  <c r="E230" i="12"/>
  <c r="B231" i="12"/>
  <c r="C231" i="12"/>
  <c r="D231" i="12"/>
  <c r="E231" i="12"/>
  <c r="B232" i="12"/>
  <c r="C232" i="12"/>
  <c r="D232" i="12"/>
  <c r="E232" i="12"/>
  <c r="B233" i="12"/>
  <c r="C233" i="12"/>
  <c r="D233" i="12"/>
  <c r="E233" i="12"/>
  <c r="B234" i="12"/>
  <c r="C234" i="12"/>
  <c r="D234" i="12"/>
  <c r="E234" i="12"/>
  <c r="B235" i="12"/>
  <c r="C235" i="12"/>
  <c r="D235" i="12"/>
  <c r="E235" i="12"/>
  <c r="B236" i="12"/>
  <c r="C236" i="12"/>
  <c r="D236" i="12"/>
  <c r="E236" i="12"/>
  <c r="B237" i="12"/>
  <c r="C237" i="12"/>
  <c r="D237" i="12"/>
  <c r="E237" i="12"/>
  <c r="B238" i="12"/>
  <c r="C238" i="12"/>
  <c r="D238" i="12"/>
  <c r="E238" i="12"/>
  <c r="B239" i="12"/>
  <c r="C239" i="12"/>
  <c r="D239" i="12"/>
  <c r="E239" i="12"/>
  <c r="B240" i="12"/>
  <c r="C240" i="12"/>
  <c r="D240" i="12"/>
  <c r="E240" i="12"/>
  <c r="B241" i="12"/>
  <c r="C241" i="12"/>
  <c r="D241" i="12"/>
  <c r="E241" i="12"/>
  <c r="B242" i="12"/>
  <c r="C242" i="12"/>
  <c r="D242" i="12"/>
  <c r="E242" i="12"/>
  <c r="B243" i="12"/>
  <c r="C243" i="12"/>
  <c r="D243" i="12"/>
  <c r="E243" i="12"/>
  <c r="B244" i="12"/>
  <c r="C244" i="12"/>
  <c r="D244" i="12"/>
  <c r="E244" i="12"/>
  <c r="B245" i="12"/>
  <c r="C245" i="12"/>
  <c r="D245" i="12"/>
  <c r="E245" i="12"/>
  <c r="B246" i="12"/>
  <c r="C246" i="12"/>
  <c r="D246" i="12"/>
  <c r="E246" i="12"/>
  <c r="B247" i="12"/>
  <c r="C247" i="12"/>
  <c r="D247" i="12"/>
  <c r="E247" i="12"/>
  <c r="B248" i="12"/>
  <c r="C248" i="12"/>
  <c r="D248" i="12"/>
  <c r="E248" i="12"/>
  <c r="B249" i="12"/>
  <c r="C249" i="12"/>
  <c r="D249" i="12"/>
  <c r="E249" i="12"/>
  <c r="B250" i="12"/>
  <c r="C250" i="12"/>
  <c r="D250" i="12"/>
  <c r="E250" i="12"/>
  <c r="B251" i="12"/>
  <c r="C251" i="12"/>
  <c r="D251" i="12"/>
  <c r="E251" i="12"/>
  <c r="B252" i="12"/>
  <c r="C252" i="12"/>
  <c r="D252" i="12"/>
  <c r="E252" i="12"/>
  <c r="B253" i="12"/>
  <c r="C253" i="12"/>
  <c r="D253" i="12"/>
  <c r="E253" i="12"/>
  <c r="B254" i="12"/>
  <c r="C254" i="12"/>
  <c r="D254" i="12"/>
  <c r="E254" i="12"/>
  <c r="B255" i="12"/>
  <c r="C255" i="12"/>
  <c r="D255" i="12"/>
  <c r="E255" i="12"/>
  <c r="B256" i="12"/>
  <c r="C256" i="12"/>
  <c r="D256" i="12"/>
  <c r="E256" i="12"/>
  <c r="B257" i="12"/>
  <c r="C257" i="12"/>
  <c r="D257" i="12"/>
  <c r="E257" i="12"/>
  <c r="B258" i="12"/>
  <c r="C258" i="12"/>
  <c r="D258" i="12"/>
  <c r="E258" i="12"/>
  <c r="B259" i="12"/>
  <c r="C259" i="12"/>
  <c r="D259" i="12"/>
  <c r="E259" i="12"/>
  <c r="B260" i="12"/>
  <c r="C260" i="12"/>
  <c r="D260" i="12"/>
  <c r="E260" i="12"/>
  <c r="B261" i="12"/>
  <c r="C261" i="12"/>
  <c r="D261" i="12"/>
  <c r="E261" i="12"/>
  <c r="B262" i="12"/>
  <c r="C262" i="12"/>
  <c r="D262" i="12"/>
  <c r="E262" i="12"/>
  <c r="B263" i="12"/>
  <c r="C263" i="12"/>
  <c r="D263" i="12"/>
  <c r="E263" i="12"/>
  <c r="B264" i="12"/>
  <c r="C264" i="12"/>
  <c r="D264" i="12"/>
  <c r="E264" i="12"/>
  <c r="B265" i="12"/>
  <c r="C265" i="12"/>
  <c r="D265" i="12"/>
  <c r="E265" i="12"/>
  <c r="B266" i="12"/>
  <c r="C266" i="12"/>
  <c r="D266" i="12"/>
  <c r="E266" i="12"/>
  <c r="B267" i="12"/>
  <c r="C267" i="12"/>
  <c r="D267" i="12"/>
  <c r="E267" i="12"/>
  <c r="B268" i="12"/>
  <c r="C268" i="12"/>
  <c r="D268" i="12"/>
  <c r="E268" i="12"/>
  <c r="B269" i="12"/>
  <c r="C269" i="12"/>
  <c r="D269" i="12"/>
  <c r="E269" i="12"/>
  <c r="B270" i="12"/>
  <c r="C270" i="12"/>
  <c r="D270" i="12"/>
  <c r="E270" i="12"/>
  <c r="B271" i="12"/>
  <c r="C271" i="12"/>
  <c r="D271" i="12"/>
  <c r="E271" i="12"/>
  <c r="B272" i="12"/>
  <c r="C272" i="12"/>
  <c r="D272" i="12"/>
  <c r="E272" i="12"/>
  <c r="B273" i="12"/>
  <c r="C273" i="12"/>
  <c r="D273" i="12"/>
  <c r="E273" i="12"/>
  <c r="B274" i="12"/>
  <c r="C274" i="12"/>
  <c r="D274" i="12"/>
  <c r="E274" i="12"/>
  <c r="B275" i="12"/>
  <c r="C275" i="12"/>
  <c r="D275" i="12"/>
  <c r="E275" i="12"/>
  <c r="B276" i="12"/>
  <c r="C276" i="12"/>
  <c r="D276" i="12"/>
  <c r="E276" i="12"/>
  <c r="B277" i="12"/>
  <c r="C277" i="12"/>
  <c r="D277" i="12"/>
  <c r="E277" i="12"/>
  <c r="B278" i="12"/>
  <c r="C278" i="12"/>
  <c r="D278" i="12"/>
  <c r="E278" i="12"/>
  <c r="B279" i="12"/>
  <c r="C279" i="12"/>
  <c r="D279" i="12"/>
  <c r="E279" i="12"/>
  <c r="B280" i="12"/>
  <c r="C280" i="12"/>
  <c r="D280" i="12"/>
  <c r="E280" i="12"/>
  <c r="B281" i="12"/>
  <c r="C281" i="12"/>
  <c r="D281" i="12"/>
  <c r="E281" i="12"/>
  <c r="B282" i="12"/>
  <c r="C282" i="12"/>
  <c r="D282" i="12"/>
  <c r="E282" i="12"/>
  <c r="B283" i="12"/>
  <c r="C283" i="12"/>
  <c r="D283" i="12"/>
  <c r="E283" i="12"/>
  <c r="B284" i="12"/>
  <c r="C284" i="12"/>
  <c r="D284" i="12"/>
  <c r="E284" i="12"/>
  <c r="B285" i="12"/>
  <c r="C285" i="12"/>
  <c r="D285" i="12"/>
  <c r="E285" i="12"/>
  <c r="B286" i="12"/>
  <c r="C286" i="12"/>
  <c r="D286" i="12"/>
  <c r="E286" i="12"/>
  <c r="B287" i="12"/>
  <c r="C287" i="12"/>
  <c r="D287" i="12"/>
  <c r="E287" i="12"/>
  <c r="B288" i="12"/>
  <c r="C288" i="12"/>
  <c r="D288" i="12"/>
  <c r="E288" i="12"/>
  <c r="B289" i="12"/>
  <c r="C289" i="12"/>
  <c r="D289" i="12"/>
  <c r="E289" i="12"/>
  <c r="B290" i="12"/>
  <c r="C290" i="12"/>
  <c r="D290" i="12"/>
  <c r="E290" i="12"/>
  <c r="B291" i="12"/>
  <c r="C291" i="12"/>
  <c r="D291" i="12"/>
  <c r="E291" i="12"/>
  <c r="B292" i="12"/>
  <c r="C292" i="12"/>
  <c r="D292" i="12"/>
  <c r="E292" i="12"/>
  <c r="B293" i="12"/>
  <c r="C293" i="12"/>
  <c r="D293" i="12"/>
  <c r="E293" i="12"/>
  <c r="B294" i="12"/>
  <c r="C294" i="12"/>
  <c r="D294" i="12"/>
  <c r="E294" i="12"/>
  <c r="B295" i="12"/>
  <c r="C295" i="12"/>
  <c r="D295" i="12"/>
  <c r="E295" i="12"/>
  <c r="B296" i="12"/>
  <c r="C296" i="12"/>
  <c r="D296" i="12"/>
  <c r="E296" i="12"/>
  <c r="B297" i="12"/>
  <c r="C297" i="12"/>
  <c r="D297" i="12"/>
  <c r="E297" i="12"/>
  <c r="B298" i="12"/>
  <c r="C298" i="12"/>
  <c r="D298" i="12"/>
  <c r="E298" i="12"/>
  <c r="B299" i="12"/>
  <c r="C299" i="12"/>
  <c r="D299" i="12"/>
  <c r="E299" i="12"/>
  <c r="B300" i="12"/>
  <c r="C300" i="12"/>
  <c r="D300" i="12"/>
  <c r="E300" i="12"/>
  <c r="B301" i="12"/>
  <c r="C301" i="12"/>
  <c r="D301" i="12"/>
  <c r="E301" i="12"/>
  <c r="B302" i="12"/>
  <c r="C302" i="12"/>
  <c r="D302" i="12"/>
  <c r="E302" i="12"/>
  <c r="B303" i="12"/>
  <c r="C303" i="12"/>
  <c r="D303" i="12"/>
  <c r="E303" i="12"/>
  <c r="B304" i="12"/>
  <c r="C304" i="12"/>
  <c r="D304" i="12"/>
  <c r="E304" i="12"/>
  <c r="B305" i="12"/>
  <c r="C305" i="12"/>
  <c r="D305" i="12"/>
  <c r="E305" i="12"/>
  <c r="B306" i="12"/>
  <c r="C306" i="12"/>
  <c r="D306" i="12"/>
  <c r="E306" i="12"/>
  <c r="B307" i="12"/>
  <c r="C307" i="12"/>
  <c r="D307" i="12"/>
  <c r="E307" i="12"/>
  <c r="B308" i="12"/>
  <c r="C308" i="12"/>
  <c r="D308" i="12"/>
  <c r="E308" i="12"/>
  <c r="B309" i="12"/>
  <c r="C309" i="12"/>
  <c r="D309" i="12"/>
  <c r="E309" i="12"/>
  <c r="B310" i="12"/>
  <c r="C310" i="12"/>
  <c r="D310" i="12"/>
  <c r="E310" i="12"/>
  <c r="B311" i="12"/>
  <c r="C311" i="12"/>
  <c r="D311" i="12"/>
  <c r="E311" i="12"/>
  <c r="B312" i="12"/>
  <c r="C312" i="12"/>
  <c r="D312" i="12"/>
  <c r="E312" i="12"/>
  <c r="B313" i="12"/>
  <c r="C313" i="12"/>
  <c r="D313" i="12"/>
  <c r="E313" i="12"/>
  <c r="B314" i="12"/>
  <c r="C314" i="12"/>
  <c r="D314" i="12"/>
  <c r="E314" i="12"/>
  <c r="B315" i="12"/>
  <c r="C315" i="12"/>
  <c r="D315" i="12"/>
  <c r="E315" i="12"/>
  <c r="B316" i="12"/>
  <c r="C316" i="12"/>
  <c r="D316" i="12"/>
  <c r="E316" i="12"/>
  <c r="B317" i="12"/>
  <c r="C317" i="12"/>
  <c r="D317" i="12"/>
  <c r="E317" i="12"/>
  <c r="B318" i="12"/>
  <c r="C318" i="12"/>
  <c r="D318" i="12"/>
  <c r="E318" i="12"/>
  <c r="B319" i="12"/>
  <c r="C319" i="12"/>
  <c r="D319" i="12"/>
  <c r="E319" i="12"/>
  <c r="B320" i="12"/>
  <c r="C320" i="12"/>
  <c r="D320" i="12"/>
  <c r="E320" i="12"/>
  <c r="B321" i="12"/>
  <c r="C321" i="12"/>
  <c r="D321" i="12"/>
  <c r="E321" i="12"/>
  <c r="B322" i="12"/>
  <c r="C322" i="12"/>
  <c r="D322" i="12"/>
  <c r="E322" i="12"/>
  <c r="B323" i="12"/>
  <c r="C323" i="12"/>
  <c r="D323" i="12"/>
  <c r="E323" i="12"/>
  <c r="B324" i="12"/>
  <c r="C324" i="12"/>
  <c r="D324" i="12"/>
  <c r="E324" i="12"/>
  <c r="B325" i="12"/>
  <c r="C325" i="12"/>
  <c r="D325" i="12"/>
  <c r="E325" i="12"/>
  <c r="B326" i="12"/>
  <c r="C326" i="12"/>
  <c r="D326" i="12"/>
  <c r="E326" i="12"/>
  <c r="B327" i="12"/>
  <c r="C327" i="12"/>
  <c r="D327" i="12"/>
  <c r="E327" i="12"/>
  <c r="B328" i="12"/>
  <c r="C328" i="12"/>
  <c r="D328" i="12"/>
  <c r="E328" i="12"/>
  <c r="B329" i="12"/>
  <c r="C329" i="12"/>
  <c r="D329" i="12"/>
  <c r="E329" i="12"/>
  <c r="B330" i="12"/>
  <c r="C330" i="12"/>
  <c r="D330" i="12"/>
  <c r="E330" i="12"/>
  <c r="B331" i="12"/>
  <c r="C331" i="12"/>
  <c r="D331" i="12"/>
  <c r="E331" i="12"/>
  <c r="B332" i="12"/>
  <c r="C332" i="12"/>
  <c r="D332" i="12"/>
  <c r="E332" i="12"/>
  <c r="B333" i="12"/>
  <c r="C333" i="12"/>
  <c r="D333" i="12"/>
  <c r="E333" i="12"/>
  <c r="B334" i="12"/>
  <c r="C334" i="12"/>
  <c r="D334" i="12"/>
  <c r="E334" i="12"/>
  <c r="B335" i="12"/>
  <c r="C335" i="12"/>
  <c r="D335" i="12"/>
  <c r="E335" i="12"/>
  <c r="B336" i="12"/>
  <c r="C336" i="12"/>
  <c r="D336" i="12"/>
  <c r="E336" i="12"/>
  <c r="B337" i="12"/>
  <c r="C337" i="12"/>
  <c r="D337" i="12"/>
  <c r="E337" i="12"/>
  <c r="B338" i="12"/>
  <c r="C338" i="12"/>
  <c r="D338" i="12"/>
  <c r="E338" i="12"/>
  <c r="B339" i="12"/>
  <c r="C339" i="12"/>
  <c r="D339" i="12"/>
  <c r="E339" i="12"/>
  <c r="B340" i="12"/>
  <c r="C340" i="12"/>
  <c r="D340" i="12"/>
  <c r="E340" i="12"/>
  <c r="B341" i="12"/>
  <c r="C341" i="12"/>
  <c r="D341" i="12"/>
  <c r="E341" i="12"/>
  <c r="B342" i="12"/>
  <c r="C342" i="12"/>
  <c r="D342" i="12"/>
  <c r="E342" i="12"/>
  <c r="B343" i="12"/>
  <c r="C343" i="12"/>
  <c r="D343" i="12"/>
  <c r="E343" i="12"/>
  <c r="B344" i="12"/>
  <c r="C344" i="12"/>
  <c r="D344" i="12"/>
  <c r="E344" i="12"/>
  <c r="B345" i="12"/>
  <c r="C345" i="12"/>
  <c r="D345" i="12"/>
  <c r="E345" i="12"/>
  <c r="B346" i="12"/>
  <c r="C346" i="12"/>
  <c r="D346" i="12"/>
  <c r="E346" i="12"/>
  <c r="B347" i="12"/>
  <c r="C347" i="12"/>
  <c r="D347" i="12"/>
  <c r="E347" i="12"/>
  <c r="B348" i="12"/>
  <c r="C348" i="12"/>
  <c r="D348" i="12"/>
  <c r="E348" i="12"/>
  <c r="B349" i="12"/>
  <c r="C349" i="12"/>
  <c r="D349" i="12"/>
  <c r="E349" i="12"/>
  <c r="B350" i="12"/>
  <c r="C350" i="12"/>
  <c r="D350" i="12"/>
  <c r="E350" i="12"/>
  <c r="B351" i="12"/>
  <c r="C351" i="12"/>
  <c r="D351" i="12"/>
  <c r="E351" i="12"/>
  <c r="B352" i="12"/>
  <c r="C352" i="12"/>
  <c r="D352" i="12"/>
  <c r="E352" i="12"/>
  <c r="B353" i="12"/>
  <c r="C353" i="12"/>
  <c r="D353" i="12"/>
  <c r="E353" i="12"/>
  <c r="B354" i="12"/>
  <c r="C354" i="12"/>
  <c r="D354" i="12"/>
  <c r="E354" i="12"/>
  <c r="B355" i="12"/>
  <c r="C355" i="12"/>
  <c r="D355" i="12"/>
  <c r="E355" i="12"/>
  <c r="B356" i="12"/>
  <c r="C356" i="12"/>
  <c r="D356" i="12"/>
  <c r="E356" i="12"/>
  <c r="B357" i="12"/>
  <c r="C357" i="12"/>
  <c r="D357" i="12"/>
  <c r="E357" i="12"/>
  <c r="B358" i="12"/>
  <c r="C358" i="12"/>
  <c r="D358" i="12"/>
  <c r="E358" i="12"/>
  <c r="B359" i="12"/>
  <c r="C359" i="12"/>
  <c r="D359" i="12"/>
  <c r="E359" i="12"/>
  <c r="B360" i="12"/>
  <c r="C360" i="12"/>
  <c r="D360" i="12"/>
  <c r="E360" i="12"/>
  <c r="B361" i="12"/>
  <c r="C361" i="12"/>
  <c r="D361" i="12"/>
  <c r="E361" i="12"/>
  <c r="F361" i="12"/>
  <c r="B476" i="12"/>
  <c r="C476" i="12"/>
  <c r="D476" i="12"/>
  <c r="E476" i="12"/>
  <c r="F476" i="12"/>
  <c r="B477" i="12"/>
  <c r="C477" i="12"/>
  <c r="D477" i="12"/>
  <c r="E477" i="12"/>
  <c r="F477" i="12"/>
  <c r="B478" i="12"/>
  <c r="C478" i="12"/>
  <c r="D478" i="12"/>
  <c r="E478" i="12"/>
  <c r="F478" i="12"/>
  <c r="B479" i="12"/>
  <c r="C479" i="12"/>
  <c r="D479" i="12"/>
  <c r="E479" i="12"/>
  <c r="F479" i="12"/>
  <c r="B480" i="12"/>
  <c r="C480" i="12"/>
  <c r="D480" i="12"/>
  <c r="E480" i="12"/>
  <c r="F480" i="12"/>
  <c r="B481" i="12"/>
  <c r="C481" i="12"/>
  <c r="D481" i="12"/>
  <c r="E481" i="12"/>
  <c r="F481" i="12"/>
  <c r="B482" i="12"/>
  <c r="C482" i="12"/>
  <c r="D482" i="12"/>
  <c r="E482" i="12"/>
  <c r="F482" i="12"/>
  <c r="B483" i="12"/>
  <c r="C483" i="12"/>
  <c r="D483" i="12"/>
  <c r="E483" i="12"/>
  <c r="F483" i="12"/>
  <c r="B484" i="12"/>
  <c r="C484" i="12"/>
  <c r="D484" i="12"/>
  <c r="E484" i="12"/>
  <c r="F484" i="12"/>
  <c r="B485" i="12"/>
  <c r="C485" i="12"/>
  <c r="D485" i="12"/>
  <c r="E485" i="12"/>
  <c r="F485" i="12"/>
  <c r="B486" i="12"/>
  <c r="C486" i="12"/>
  <c r="D486" i="12"/>
  <c r="E486" i="12"/>
  <c r="F486" i="12"/>
  <c r="B487" i="12"/>
  <c r="C487" i="12"/>
  <c r="D487" i="12"/>
  <c r="E487" i="12"/>
  <c r="F487" i="12"/>
  <c r="B488" i="12"/>
  <c r="C488" i="12"/>
  <c r="D488" i="12"/>
  <c r="E488" i="12"/>
  <c r="F488" i="12"/>
  <c r="B489" i="12"/>
  <c r="C489" i="12"/>
  <c r="D489" i="12"/>
  <c r="E489" i="12"/>
  <c r="F489" i="12"/>
  <c r="B490" i="12"/>
  <c r="C490" i="12"/>
  <c r="D490" i="12"/>
  <c r="E490" i="12"/>
  <c r="F490" i="12"/>
  <c r="B491" i="12"/>
  <c r="C491" i="12"/>
  <c r="D491" i="12"/>
  <c r="E491" i="12"/>
  <c r="F491" i="12"/>
  <c r="B492" i="12"/>
  <c r="C492" i="12"/>
  <c r="D492" i="12"/>
  <c r="E492" i="12"/>
  <c r="F492" i="12"/>
  <c r="B493" i="12"/>
  <c r="C493" i="12"/>
  <c r="D493" i="12"/>
  <c r="E493" i="12"/>
  <c r="F493" i="12"/>
  <c r="B494" i="12"/>
  <c r="C494" i="12"/>
  <c r="D494" i="12"/>
  <c r="E494" i="12"/>
  <c r="F494" i="12"/>
  <c r="B495" i="12"/>
  <c r="C495" i="12"/>
  <c r="D495" i="12"/>
  <c r="E495" i="12"/>
  <c r="F495" i="12"/>
  <c r="B496" i="12"/>
  <c r="C496" i="12"/>
  <c r="D496" i="12"/>
  <c r="E496" i="12"/>
  <c r="F496" i="12"/>
  <c r="B497" i="12"/>
  <c r="C497" i="12"/>
  <c r="D497" i="12"/>
  <c r="E497" i="12"/>
  <c r="F497" i="12"/>
  <c r="B498" i="12"/>
  <c r="C498" i="12"/>
  <c r="D498" i="12"/>
  <c r="E498" i="12"/>
  <c r="F498" i="12"/>
  <c r="B499" i="12"/>
  <c r="C499" i="12"/>
  <c r="D499" i="12"/>
  <c r="E499" i="12"/>
  <c r="F499" i="12"/>
  <c r="B500" i="12"/>
  <c r="C500" i="12"/>
  <c r="D500" i="12"/>
  <c r="E500" i="12"/>
  <c r="F500" i="12"/>
  <c r="B501" i="12"/>
  <c r="C501" i="12"/>
  <c r="D501" i="12"/>
  <c r="E501" i="12"/>
  <c r="F501" i="12"/>
  <c r="B502" i="12"/>
  <c r="C502" i="12"/>
  <c r="D502" i="12"/>
  <c r="E502" i="12"/>
  <c r="F502" i="12"/>
  <c r="B503" i="12"/>
  <c r="C503" i="12"/>
  <c r="D503" i="12"/>
  <c r="E503" i="12"/>
  <c r="F503" i="12"/>
  <c r="B504" i="12"/>
  <c r="C504" i="12"/>
  <c r="D504" i="12"/>
  <c r="E504" i="12"/>
  <c r="F504" i="12"/>
  <c r="B505" i="12"/>
  <c r="C505" i="12"/>
  <c r="D505" i="12"/>
  <c r="E505" i="12"/>
  <c r="F505" i="12"/>
  <c r="B506" i="12"/>
  <c r="C506" i="12"/>
  <c r="D506" i="12"/>
  <c r="E506" i="12"/>
  <c r="F506" i="12"/>
  <c r="B507" i="12"/>
  <c r="C507" i="12"/>
  <c r="D507" i="12"/>
  <c r="E507" i="12"/>
  <c r="F507" i="12"/>
  <c r="B508" i="12"/>
  <c r="C508" i="12"/>
  <c r="D508" i="12"/>
  <c r="E508" i="12"/>
  <c r="F508" i="12"/>
  <c r="B509" i="12"/>
  <c r="C509" i="12"/>
  <c r="D509" i="12"/>
  <c r="E509" i="12"/>
  <c r="F509" i="12"/>
  <c r="B510" i="12"/>
  <c r="C510" i="12"/>
  <c r="D510" i="12"/>
  <c r="E510" i="12"/>
  <c r="F510" i="12"/>
  <c r="B511" i="12"/>
  <c r="C511" i="12"/>
  <c r="D511" i="12"/>
  <c r="E511" i="12"/>
  <c r="F511" i="12"/>
  <c r="B512" i="12"/>
  <c r="C512" i="12"/>
  <c r="D512" i="12"/>
  <c r="E512" i="12"/>
  <c r="F512" i="12"/>
  <c r="B513" i="12"/>
  <c r="C513" i="12"/>
  <c r="D513" i="12"/>
  <c r="E513" i="12"/>
  <c r="F513" i="12"/>
  <c r="B514" i="12"/>
  <c r="C514" i="12"/>
  <c r="D514" i="12"/>
  <c r="E514" i="12"/>
  <c r="F514" i="12"/>
  <c r="B515" i="12"/>
  <c r="C515" i="12"/>
  <c r="D515" i="12"/>
  <c r="E515" i="12"/>
  <c r="F515" i="12"/>
  <c r="B516" i="12"/>
  <c r="C516" i="12"/>
  <c r="D516" i="12"/>
  <c r="E516" i="12"/>
  <c r="F516" i="12"/>
  <c r="B517" i="12"/>
  <c r="C517" i="12"/>
  <c r="D517" i="12"/>
  <c r="E517" i="12"/>
  <c r="F517" i="12"/>
  <c r="B518" i="12"/>
  <c r="C518" i="12"/>
  <c r="D518" i="12"/>
  <c r="E518" i="12"/>
  <c r="F518" i="12"/>
  <c r="B519" i="12"/>
  <c r="C519" i="12"/>
  <c r="D519" i="12"/>
  <c r="E519" i="12"/>
  <c r="F519" i="12"/>
  <c r="B520" i="12"/>
  <c r="C520" i="12"/>
  <c r="D520" i="12"/>
  <c r="E520" i="12"/>
  <c r="F520" i="12"/>
  <c r="B521" i="12"/>
  <c r="C521" i="12"/>
  <c r="D521" i="12"/>
  <c r="E521" i="12"/>
  <c r="F521" i="12"/>
  <c r="B522" i="12"/>
  <c r="C522" i="12"/>
  <c r="D522" i="12"/>
  <c r="E522" i="12"/>
  <c r="F522" i="12"/>
  <c r="B523" i="12"/>
  <c r="C523" i="12"/>
  <c r="D523" i="12"/>
  <c r="E523" i="12"/>
  <c r="F523"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8" i="12"/>
  <c r="G7" i="12"/>
  <c r="H7" i="12"/>
  <c r="G8" i="12"/>
  <c r="H8" i="12"/>
  <c r="G9" i="12"/>
  <c r="H9" i="12"/>
  <c r="G10" i="12"/>
  <c r="H10" i="12"/>
  <c r="G11" i="12"/>
  <c r="H11" i="12"/>
  <c r="G12" i="12"/>
  <c r="H12" i="12"/>
  <c r="G13" i="12"/>
  <c r="H13" i="12"/>
  <c r="G14" i="12"/>
  <c r="H14" i="12"/>
  <c r="G15" i="12"/>
  <c r="H15" i="12"/>
  <c r="G16" i="12"/>
  <c r="H16" i="12"/>
  <c r="G17" i="12"/>
  <c r="H17" i="12"/>
  <c r="G18" i="12"/>
  <c r="H18" i="12"/>
  <c r="G19" i="12"/>
  <c r="H19" i="12"/>
  <c r="G20" i="12"/>
  <c r="H20" i="12"/>
  <c r="G21" i="12"/>
  <c r="H21" i="12"/>
  <c r="G22" i="12"/>
  <c r="H22" i="12"/>
  <c r="G23" i="12"/>
  <c r="H23" i="12"/>
  <c r="G24" i="12"/>
  <c r="H24" i="12"/>
  <c r="G25" i="12"/>
  <c r="H25" i="12"/>
  <c r="G26" i="12"/>
  <c r="H26" i="12"/>
  <c r="G27" i="12"/>
  <c r="H27" i="12"/>
  <c r="G28" i="12"/>
  <c r="H28" i="12"/>
  <c r="G29" i="12"/>
  <c r="H29" i="12"/>
  <c r="G30" i="12"/>
  <c r="H30" i="12"/>
  <c r="G31" i="12"/>
  <c r="H31" i="12"/>
  <c r="G32" i="12"/>
  <c r="H32" i="12"/>
  <c r="G33" i="12"/>
  <c r="H33" i="12"/>
  <c r="G34" i="12"/>
  <c r="H34" i="12"/>
  <c r="G35" i="12"/>
  <c r="H35" i="12"/>
  <c r="G36" i="12"/>
  <c r="H36" i="12"/>
  <c r="G37" i="12"/>
  <c r="H37" i="12"/>
  <c r="G38" i="12"/>
  <c r="H38" i="12"/>
  <c r="G39" i="12"/>
  <c r="H39" i="12"/>
  <c r="G40" i="12"/>
  <c r="H40" i="12"/>
  <c r="G41" i="12"/>
  <c r="H41" i="12"/>
  <c r="G42" i="12"/>
  <c r="H42" i="12"/>
  <c r="G43" i="12"/>
  <c r="H43" i="12"/>
  <c r="G44" i="12"/>
  <c r="H44" i="12"/>
  <c r="G45" i="12"/>
  <c r="H45" i="12"/>
  <c r="G46" i="12"/>
  <c r="H46"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B8" i="12"/>
  <c r="C8" i="12"/>
  <c r="D8" i="12"/>
  <c r="B9" i="12"/>
  <c r="C9" i="12"/>
  <c r="D9" i="12"/>
  <c r="B10" i="12"/>
  <c r="C10" i="12"/>
  <c r="D10" i="12"/>
  <c r="B11" i="12"/>
  <c r="C11" i="12"/>
  <c r="D11" i="12"/>
  <c r="B12" i="12"/>
  <c r="C12" i="12"/>
  <c r="D12" i="12"/>
  <c r="B13" i="12"/>
  <c r="C13" i="12"/>
  <c r="D13" i="12"/>
  <c r="B14" i="12"/>
  <c r="C14" i="12"/>
  <c r="D14" i="12"/>
  <c r="B15" i="12"/>
  <c r="C15" i="12"/>
  <c r="D15" i="12"/>
  <c r="B16" i="12"/>
  <c r="C16" i="12"/>
  <c r="D16" i="12"/>
  <c r="B17" i="12"/>
  <c r="C17" i="12"/>
  <c r="D17" i="12"/>
  <c r="B18" i="12"/>
  <c r="C18" i="12"/>
  <c r="D18" i="12"/>
  <c r="B19" i="12"/>
  <c r="C19" i="12"/>
  <c r="D19" i="12"/>
  <c r="B20" i="12"/>
  <c r="C20" i="12"/>
  <c r="D20" i="12"/>
  <c r="B21" i="12"/>
  <c r="C21" i="12"/>
  <c r="D21" i="12"/>
  <c r="B22" i="12"/>
  <c r="C22" i="12"/>
  <c r="D22" i="12"/>
  <c r="B23" i="12"/>
  <c r="C23" i="12"/>
  <c r="D23" i="12"/>
  <c r="B24" i="12"/>
  <c r="C24" i="12"/>
  <c r="D24" i="12"/>
  <c r="B25" i="12"/>
  <c r="C25" i="12"/>
  <c r="D25" i="12"/>
  <c r="B26" i="12"/>
  <c r="C26" i="12"/>
  <c r="D26" i="12"/>
  <c r="B27" i="12"/>
  <c r="C27" i="12"/>
  <c r="D27" i="12"/>
  <c r="B28" i="12"/>
  <c r="C28" i="12"/>
  <c r="D28" i="12"/>
  <c r="B29" i="12"/>
  <c r="C29" i="12"/>
  <c r="D29" i="12"/>
  <c r="B30" i="12"/>
  <c r="C30" i="12"/>
  <c r="D30" i="12"/>
  <c r="B31" i="12"/>
  <c r="C31" i="12"/>
  <c r="D31" i="12"/>
  <c r="B32" i="12"/>
  <c r="C32" i="12"/>
  <c r="D32" i="12"/>
  <c r="B33" i="12"/>
  <c r="C33" i="12"/>
  <c r="D33" i="12"/>
  <c r="B34" i="12"/>
  <c r="C34" i="12"/>
  <c r="D34" i="12"/>
  <c r="B35" i="12"/>
  <c r="C35" i="12"/>
  <c r="D35" i="12"/>
  <c r="B36" i="12"/>
  <c r="C36" i="12"/>
  <c r="D36" i="12"/>
  <c r="B37" i="12"/>
  <c r="C37" i="12"/>
  <c r="D37" i="12"/>
  <c r="B38" i="12"/>
  <c r="C38" i="12"/>
  <c r="D38" i="12"/>
  <c r="B39" i="12"/>
  <c r="C39" i="12"/>
  <c r="D39" i="12"/>
  <c r="B40" i="12"/>
  <c r="C40" i="12"/>
  <c r="D40" i="12"/>
  <c r="B41" i="12"/>
  <c r="C41" i="12"/>
  <c r="D41" i="12"/>
  <c r="B42" i="12"/>
  <c r="C42" i="12"/>
  <c r="D42" i="12"/>
  <c r="B43" i="12"/>
  <c r="C43" i="12"/>
  <c r="D43" i="12"/>
  <c r="B44" i="12"/>
  <c r="C44" i="12"/>
  <c r="D44" i="12"/>
  <c r="B45" i="12"/>
  <c r="C45" i="12"/>
  <c r="D45" i="12"/>
  <c r="C7" i="12"/>
  <c r="D7" i="12"/>
  <c r="E8" i="11"/>
  <c r="F8" i="11"/>
  <c r="E9" i="11"/>
  <c r="F9" i="11"/>
  <c r="E10" i="11"/>
  <c r="F10" i="11"/>
  <c r="E11" i="11"/>
  <c r="F11" i="11"/>
  <c r="E12" i="11"/>
  <c r="F12" i="11"/>
  <c r="E13" i="11"/>
  <c r="F13" i="11"/>
  <c r="E14" i="11"/>
  <c r="F14" i="11"/>
  <c r="E15" i="11"/>
  <c r="F15" i="11"/>
  <c r="E16" i="11"/>
  <c r="F16" i="11"/>
  <c r="E17" i="11"/>
  <c r="F17" i="11"/>
  <c r="E18" i="11"/>
  <c r="F18" i="11"/>
  <c r="E19" i="11"/>
  <c r="F19" i="11"/>
  <c r="E20" i="11"/>
  <c r="F20" i="11"/>
  <c r="E21" i="11"/>
  <c r="F21" i="11"/>
  <c r="E22" i="11"/>
  <c r="F22" i="11"/>
  <c r="E23" i="11"/>
  <c r="F23" i="11"/>
  <c r="E24" i="11"/>
  <c r="F24" i="11"/>
  <c r="E25" i="11"/>
  <c r="F25" i="11"/>
  <c r="E26" i="11"/>
  <c r="F26" i="11"/>
  <c r="E27" i="11"/>
  <c r="F27" i="11"/>
  <c r="E28" i="11"/>
  <c r="F28" i="11"/>
  <c r="E29" i="11"/>
  <c r="F29" i="11"/>
  <c r="E30" i="11"/>
  <c r="F30" i="11"/>
  <c r="E31" i="11"/>
  <c r="F31" i="11"/>
  <c r="E32" i="11"/>
  <c r="F32" i="11"/>
  <c r="E33" i="11"/>
  <c r="F33" i="11"/>
  <c r="E34" i="11"/>
  <c r="F34" i="11"/>
  <c r="E35" i="11"/>
  <c r="F35" i="11"/>
  <c r="E36" i="11"/>
  <c r="F36" i="11"/>
  <c r="E37" i="11"/>
  <c r="F37" i="11"/>
  <c r="E38" i="11"/>
  <c r="F38" i="11"/>
  <c r="E39" i="11"/>
  <c r="F39" i="11"/>
  <c r="E40" i="11"/>
  <c r="F40" i="11"/>
  <c r="E41" i="11"/>
  <c r="F41" i="11"/>
  <c r="E42" i="11"/>
  <c r="F42" i="11"/>
  <c r="E43" i="11"/>
  <c r="F43" i="11"/>
  <c r="E44" i="11"/>
  <c r="F44" i="11"/>
  <c r="E45" i="11"/>
  <c r="F45" i="11"/>
  <c r="E46" i="11"/>
  <c r="F46" i="11"/>
  <c r="E47" i="11"/>
  <c r="F47" i="11"/>
  <c r="E48" i="11"/>
  <c r="F48" i="11"/>
  <c r="E49" i="11"/>
  <c r="F49" i="11"/>
  <c r="E50" i="11"/>
  <c r="F50" i="11"/>
  <c r="E51" i="11"/>
  <c r="F51" i="11"/>
  <c r="F6" i="11"/>
  <c r="F7" i="11"/>
  <c r="E7"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7" i="11"/>
  <c r="D38" i="4"/>
  <c r="D39" i="4"/>
  <c r="E39" i="4"/>
  <c r="F39" i="4"/>
  <c r="G39" i="4"/>
  <c r="H39" i="4"/>
  <c r="I39" i="4"/>
  <c r="J39" i="4"/>
  <c r="K39" i="4"/>
  <c r="L39" i="4"/>
  <c r="M39" i="4"/>
  <c r="N39" i="4"/>
  <c r="O39" i="4"/>
  <c r="P39" i="4"/>
  <c r="Q39" i="4"/>
  <c r="R39" i="4"/>
  <c r="S39" i="4"/>
  <c r="T39" i="4"/>
  <c r="D40" i="4"/>
  <c r="E40" i="4"/>
  <c r="F40" i="4"/>
  <c r="G40" i="4"/>
  <c r="H40" i="4"/>
  <c r="I40" i="4"/>
  <c r="J40" i="4"/>
  <c r="K40" i="4"/>
  <c r="L40" i="4"/>
  <c r="M40" i="4"/>
  <c r="N40" i="4"/>
  <c r="O40" i="4"/>
  <c r="P40" i="4"/>
  <c r="Q40" i="4"/>
  <c r="R40" i="4"/>
  <c r="S40" i="4"/>
  <c r="T40" i="4"/>
  <c r="D41" i="4"/>
  <c r="E41" i="4"/>
  <c r="F41" i="4"/>
  <c r="G41" i="4"/>
  <c r="H41" i="4"/>
  <c r="I41" i="4"/>
  <c r="J41" i="4"/>
  <c r="K41" i="4"/>
  <c r="L41" i="4"/>
  <c r="M41" i="4"/>
  <c r="N41" i="4"/>
  <c r="O41" i="4"/>
  <c r="P41" i="4"/>
  <c r="Q41" i="4"/>
  <c r="R41" i="4"/>
  <c r="S41" i="4"/>
  <c r="T41" i="4"/>
  <c r="D42" i="4"/>
  <c r="E42" i="4"/>
  <c r="F42" i="4"/>
  <c r="G42" i="4"/>
  <c r="H42" i="4"/>
  <c r="I42" i="4"/>
  <c r="J42" i="4"/>
  <c r="K42" i="4"/>
  <c r="L42" i="4"/>
  <c r="M42" i="4"/>
  <c r="N42" i="4"/>
  <c r="O42" i="4"/>
  <c r="P42" i="4"/>
  <c r="Q42" i="4"/>
  <c r="R42" i="4"/>
  <c r="S42" i="4"/>
  <c r="T42" i="4"/>
  <c r="D43" i="4"/>
  <c r="E43" i="4"/>
  <c r="F43" i="4"/>
  <c r="G43" i="4"/>
  <c r="H43" i="4"/>
  <c r="I43" i="4"/>
  <c r="J43" i="4"/>
  <c r="K43" i="4"/>
  <c r="L43" i="4"/>
  <c r="M43" i="4"/>
  <c r="N43" i="4"/>
  <c r="O43" i="4"/>
  <c r="P43" i="4"/>
  <c r="Q43" i="4"/>
  <c r="R43" i="4"/>
  <c r="S43" i="4"/>
  <c r="T43" i="4"/>
  <c r="D44" i="4"/>
  <c r="E44" i="4"/>
  <c r="F44" i="4"/>
  <c r="G44" i="4"/>
  <c r="H44" i="4"/>
  <c r="I44" i="4"/>
  <c r="J44" i="4"/>
  <c r="K44" i="4"/>
  <c r="L44" i="4"/>
  <c r="M44" i="4"/>
  <c r="N44" i="4"/>
  <c r="O44" i="4"/>
  <c r="P44" i="4"/>
  <c r="Q44" i="4"/>
  <c r="R44" i="4"/>
  <c r="S44" i="4"/>
  <c r="T44" i="4"/>
  <c r="D45" i="4"/>
  <c r="E45" i="4"/>
  <c r="F45" i="4"/>
  <c r="G45" i="4"/>
  <c r="H45" i="4"/>
  <c r="I45" i="4"/>
  <c r="J45" i="4"/>
  <c r="K45" i="4"/>
  <c r="L45" i="4"/>
  <c r="M45" i="4"/>
  <c r="N45" i="4"/>
  <c r="O45" i="4"/>
  <c r="P45" i="4"/>
  <c r="Q45" i="4"/>
  <c r="R45" i="4"/>
  <c r="S45" i="4"/>
  <c r="T45" i="4"/>
  <c r="D46" i="4"/>
  <c r="E46" i="4"/>
  <c r="F46" i="4"/>
  <c r="G46" i="4"/>
  <c r="H46" i="4"/>
  <c r="I46" i="4"/>
  <c r="J46" i="4"/>
  <c r="K46" i="4"/>
  <c r="L46" i="4"/>
  <c r="M46" i="4"/>
  <c r="N46" i="4"/>
  <c r="O46" i="4"/>
  <c r="P46" i="4"/>
  <c r="Q46" i="4"/>
  <c r="R46" i="4"/>
  <c r="S46" i="4"/>
  <c r="T46" i="4"/>
  <c r="D47" i="4"/>
  <c r="E47" i="4"/>
  <c r="F47" i="4"/>
  <c r="G47" i="4"/>
  <c r="H47" i="4"/>
  <c r="I47" i="4"/>
  <c r="J47" i="4"/>
  <c r="K47" i="4"/>
  <c r="L47" i="4"/>
  <c r="M47" i="4"/>
  <c r="N47" i="4"/>
  <c r="O47" i="4"/>
  <c r="P47" i="4"/>
  <c r="Q47" i="4"/>
  <c r="R47" i="4"/>
  <c r="S47" i="4"/>
  <c r="T47" i="4"/>
  <c r="D48" i="4"/>
  <c r="E48" i="4"/>
  <c r="F48" i="4"/>
  <c r="G48" i="4"/>
  <c r="H48" i="4"/>
  <c r="I48" i="4"/>
  <c r="J48" i="4"/>
  <c r="K48" i="4"/>
  <c r="L48" i="4"/>
  <c r="M48" i="4"/>
  <c r="N48" i="4"/>
  <c r="O48" i="4"/>
  <c r="P48" i="4"/>
  <c r="Q48" i="4"/>
  <c r="R48" i="4"/>
  <c r="S48" i="4"/>
  <c r="T48" i="4"/>
  <c r="D49" i="4"/>
  <c r="E49" i="4"/>
  <c r="F49" i="4"/>
  <c r="G49" i="4"/>
  <c r="H49" i="4"/>
  <c r="I49" i="4"/>
  <c r="J49" i="4"/>
  <c r="K49" i="4"/>
  <c r="L49" i="4"/>
  <c r="M49" i="4"/>
  <c r="N49" i="4"/>
  <c r="O49" i="4"/>
  <c r="P49" i="4"/>
  <c r="Q49" i="4"/>
  <c r="R49" i="4"/>
  <c r="S49" i="4"/>
  <c r="T49" i="4"/>
  <c r="D50" i="4"/>
  <c r="E50" i="4"/>
  <c r="F50" i="4"/>
  <c r="G50" i="4"/>
  <c r="H50" i="4"/>
  <c r="I50" i="4"/>
  <c r="J50" i="4"/>
  <c r="K50" i="4"/>
  <c r="L50" i="4"/>
  <c r="M50" i="4"/>
  <c r="N50" i="4"/>
  <c r="O50" i="4"/>
  <c r="P50" i="4"/>
  <c r="Q50" i="4"/>
  <c r="R50" i="4"/>
  <c r="S50" i="4"/>
  <c r="T50" i="4"/>
  <c r="D51" i="4"/>
  <c r="E51" i="4"/>
  <c r="F51" i="4"/>
  <c r="G51" i="4"/>
  <c r="H51" i="4"/>
  <c r="I51" i="4"/>
  <c r="J51" i="4"/>
  <c r="K51" i="4"/>
  <c r="L51" i="4"/>
  <c r="M51" i="4"/>
  <c r="N51" i="4"/>
  <c r="O51" i="4"/>
  <c r="P51" i="4"/>
  <c r="Q51" i="4"/>
  <c r="R51" i="4"/>
  <c r="S51" i="4"/>
  <c r="T51" i="4"/>
  <c r="D52" i="4"/>
  <c r="E52" i="4"/>
  <c r="F52" i="4"/>
  <c r="G52" i="4"/>
  <c r="H52" i="4"/>
  <c r="I52" i="4"/>
  <c r="J52" i="4"/>
  <c r="K52" i="4"/>
  <c r="L52" i="4"/>
  <c r="M52" i="4"/>
  <c r="N52" i="4"/>
  <c r="O52" i="4"/>
  <c r="P52" i="4"/>
  <c r="Q52" i="4"/>
  <c r="R52" i="4"/>
  <c r="S52" i="4"/>
  <c r="T52" i="4"/>
  <c r="D53" i="4"/>
  <c r="E53" i="4"/>
  <c r="F53" i="4"/>
  <c r="G53" i="4"/>
  <c r="H53" i="4"/>
  <c r="I53" i="4"/>
  <c r="J53" i="4"/>
  <c r="K53" i="4"/>
  <c r="L53" i="4"/>
  <c r="M53" i="4"/>
  <c r="N53" i="4"/>
  <c r="O53" i="4"/>
  <c r="P53" i="4"/>
  <c r="Q53" i="4"/>
  <c r="R53" i="4"/>
  <c r="S53" i="4"/>
  <c r="T53" i="4"/>
  <c r="D54" i="4"/>
  <c r="E54" i="4"/>
  <c r="F54" i="4"/>
  <c r="G54" i="4"/>
  <c r="H54" i="4"/>
  <c r="I54" i="4"/>
  <c r="J54" i="4"/>
  <c r="K54" i="4"/>
  <c r="L54" i="4"/>
  <c r="M54" i="4"/>
  <c r="N54" i="4"/>
  <c r="O54" i="4"/>
  <c r="P54" i="4"/>
  <c r="Q54" i="4"/>
  <c r="R54" i="4"/>
  <c r="S54" i="4"/>
  <c r="T54" i="4"/>
  <c r="D55" i="4"/>
  <c r="E55" i="4"/>
  <c r="F55" i="4"/>
  <c r="G55" i="4"/>
  <c r="H55" i="4"/>
  <c r="I55" i="4"/>
  <c r="J55" i="4"/>
  <c r="K55" i="4"/>
  <c r="L55" i="4"/>
  <c r="M55" i="4"/>
  <c r="N55" i="4"/>
  <c r="O55" i="4"/>
  <c r="P55" i="4"/>
  <c r="Q55" i="4"/>
  <c r="R55" i="4"/>
  <c r="S55" i="4"/>
  <c r="T55" i="4"/>
  <c r="D56" i="4"/>
  <c r="E56" i="4"/>
  <c r="F56" i="4"/>
  <c r="G56" i="4"/>
  <c r="H56" i="4"/>
  <c r="I56" i="4"/>
  <c r="J56" i="4"/>
  <c r="K56" i="4"/>
  <c r="L56" i="4"/>
  <c r="M56" i="4"/>
  <c r="N56" i="4"/>
  <c r="O56" i="4"/>
  <c r="P56" i="4"/>
  <c r="Q56" i="4"/>
  <c r="R56" i="4"/>
  <c r="S56" i="4"/>
  <c r="T56" i="4"/>
  <c r="D57" i="4"/>
  <c r="E57" i="4"/>
  <c r="F57" i="4"/>
  <c r="G57" i="4"/>
  <c r="H57" i="4"/>
  <c r="I57" i="4"/>
  <c r="J57" i="4"/>
  <c r="K57" i="4"/>
  <c r="L57" i="4"/>
  <c r="M57" i="4"/>
  <c r="N57" i="4"/>
  <c r="O57" i="4"/>
  <c r="P57" i="4"/>
  <c r="Q57" i="4"/>
  <c r="R57" i="4"/>
  <c r="S57" i="4"/>
  <c r="T57" i="4"/>
  <c r="D58" i="4"/>
  <c r="E58" i="4"/>
  <c r="F58" i="4"/>
  <c r="G58" i="4"/>
  <c r="H58" i="4"/>
  <c r="I58" i="4"/>
  <c r="J58" i="4"/>
  <c r="K58" i="4"/>
  <c r="L58" i="4"/>
  <c r="M58" i="4"/>
  <c r="N58" i="4"/>
  <c r="O58" i="4"/>
  <c r="P58" i="4"/>
  <c r="Q58" i="4"/>
  <c r="R58" i="4"/>
  <c r="S58" i="4"/>
  <c r="T58" i="4"/>
  <c r="D59" i="4"/>
  <c r="E59" i="4"/>
  <c r="F59" i="4"/>
  <c r="G59" i="4"/>
  <c r="H59" i="4"/>
  <c r="I59" i="4"/>
  <c r="J59" i="4"/>
  <c r="K59" i="4"/>
  <c r="L59" i="4"/>
  <c r="M59" i="4"/>
  <c r="N59" i="4"/>
  <c r="O59" i="4"/>
  <c r="P59" i="4"/>
  <c r="Q59" i="4"/>
  <c r="R59" i="4"/>
  <c r="S59" i="4"/>
  <c r="T59" i="4"/>
  <c r="D60" i="4"/>
  <c r="E60" i="4"/>
  <c r="F60" i="4"/>
  <c r="G60" i="4"/>
  <c r="H60" i="4"/>
  <c r="I60" i="4"/>
  <c r="J60" i="4"/>
  <c r="K60" i="4"/>
  <c r="L60" i="4"/>
  <c r="M60" i="4"/>
  <c r="N60" i="4"/>
  <c r="O60" i="4"/>
  <c r="P60" i="4"/>
  <c r="Q60" i="4"/>
  <c r="R60" i="4"/>
  <c r="S60" i="4"/>
  <c r="T60" i="4"/>
  <c r="D61" i="4"/>
  <c r="E61" i="4"/>
  <c r="F61" i="4"/>
  <c r="G61" i="4"/>
  <c r="H61" i="4"/>
  <c r="I61" i="4"/>
  <c r="J61" i="4"/>
  <c r="K61" i="4"/>
  <c r="L61" i="4"/>
  <c r="M61" i="4"/>
  <c r="N61" i="4"/>
  <c r="O61" i="4"/>
  <c r="P61" i="4"/>
  <c r="Q61" i="4"/>
  <c r="R61" i="4"/>
  <c r="S61" i="4"/>
  <c r="T61" i="4"/>
  <c r="D62" i="4"/>
  <c r="E62" i="4"/>
  <c r="F62" i="4"/>
  <c r="G62" i="4"/>
  <c r="H62" i="4"/>
  <c r="I62" i="4"/>
  <c r="J62" i="4"/>
  <c r="K62" i="4"/>
  <c r="L62" i="4"/>
  <c r="M62" i="4"/>
  <c r="N62" i="4"/>
  <c r="O62" i="4"/>
  <c r="P62" i="4"/>
  <c r="Q62" i="4"/>
  <c r="R62" i="4"/>
  <c r="S62" i="4"/>
  <c r="T62" i="4"/>
  <c r="D63" i="4"/>
  <c r="E63" i="4"/>
  <c r="F63" i="4"/>
  <c r="G63" i="4"/>
  <c r="H63" i="4"/>
  <c r="I63" i="4"/>
  <c r="J63" i="4"/>
  <c r="K63" i="4"/>
  <c r="L63" i="4"/>
  <c r="M63" i="4"/>
  <c r="N63" i="4"/>
  <c r="O63" i="4"/>
  <c r="P63" i="4"/>
  <c r="Q63" i="4"/>
  <c r="R63" i="4"/>
  <c r="S63" i="4"/>
  <c r="T63" i="4"/>
  <c r="D64" i="4"/>
  <c r="E64" i="4"/>
  <c r="F64" i="4"/>
  <c r="G64" i="4"/>
  <c r="H64" i="4"/>
  <c r="I64" i="4"/>
  <c r="J64" i="4"/>
  <c r="K64" i="4"/>
  <c r="L64" i="4"/>
  <c r="M64" i="4"/>
  <c r="N64" i="4"/>
  <c r="O64" i="4"/>
  <c r="P64" i="4"/>
  <c r="Q64" i="4"/>
  <c r="R64" i="4"/>
  <c r="S64" i="4"/>
  <c r="T64" i="4"/>
  <c r="E38" i="4"/>
  <c r="F38" i="4"/>
  <c r="G38" i="4"/>
  <c r="H38" i="4"/>
  <c r="I38" i="4"/>
  <c r="J38" i="4"/>
  <c r="K38" i="4"/>
  <c r="L38" i="4"/>
  <c r="M38" i="4"/>
  <c r="N38" i="4"/>
  <c r="O38" i="4"/>
  <c r="P38" i="4"/>
  <c r="Q38" i="4"/>
  <c r="R38" i="4"/>
  <c r="S38" i="4"/>
  <c r="T38" i="4"/>
  <c r="B8" i="14" l="1"/>
  <c r="K8" i="4"/>
  <c r="K9" i="4"/>
  <c r="K10" i="4"/>
  <c r="K11" i="4"/>
  <c r="K12" i="4"/>
  <c r="K13" i="4"/>
  <c r="K14" i="4"/>
  <c r="K15" i="4"/>
  <c r="K16" i="4"/>
  <c r="K17" i="4"/>
  <c r="K18" i="4"/>
  <c r="K19" i="4"/>
  <c r="K20" i="4"/>
  <c r="K21" i="4"/>
  <c r="K22" i="4"/>
  <c r="K23" i="4"/>
  <c r="K24" i="4"/>
  <c r="K25" i="4"/>
  <c r="K26" i="4"/>
  <c r="K27" i="4"/>
  <c r="K28" i="4"/>
  <c r="K29" i="4"/>
  <c r="K30" i="4"/>
  <c r="K31" i="4"/>
  <c r="K32" i="4"/>
  <c r="K33" i="4"/>
  <c r="K7" i="4"/>
  <c r="N28" i="3"/>
  <c r="N29" i="3"/>
  <c r="N30" i="3"/>
  <c r="N31" i="3"/>
  <c r="N32" i="3"/>
  <c r="N33" i="3"/>
  <c r="N34" i="3"/>
  <c r="N35" i="3"/>
  <c r="N36" i="3"/>
  <c r="N37" i="3"/>
  <c r="N38" i="3"/>
  <c r="N39" i="3"/>
  <c r="N40" i="3"/>
  <c r="N41" i="3"/>
  <c r="N42" i="3"/>
  <c r="N43" i="3"/>
  <c r="N44" i="3"/>
  <c r="N45" i="3"/>
  <c r="N46" i="3"/>
  <c r="N47" i="3"/>
  <c r="N48" i="3"/>
  <c r="N49" i="3"/>
  <c r="W14" i="6" l="1"/>
  <c r="AA30" i="6"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AC811BC-E5CF-4E80-A3A7-58A0784E8613}" keepAlive="1" name="Spørring - Eksempelfil" description="Tilkobling til spørringen Eksempelfil i arbeidsboken." type="5" refreshedVersion="0" background="1">
    <dbPr connection="Provider=Microsoft.Mashup.OleDb.1;Data Source=$Workbook$;Location=Eksempelfil;Extended Properties=&quot;&quot;" command="SELECT * FROM [Eksempelfil]"/>
  </connection>
  <connection id="2" xr16:uid="{A7997929-BEAC-4670-BDCE-4F026E673CF5}" name="Spørring - Kommunetall_CSV" description="Tilkobling til spørringen Kommunetall_CSV i arbeidsboken." type="100" refreshedVersion="8" minRefreshableVersion="5">
    <extLst>
      <ext xmlns:x15="http://schemas.microsoft.com/office/spreadsheetml/2010/11/main" uri="{DE250136-89BD-433C-8126-D09CA5730AF9}">
        <x15:connection id="de08ff0d-1d50-4fa5-aeff-d15cf92b4549"/>
      </ext>
    </extLst>
  </connection>
  <connection id="3" xr16:uid="{7772992C-FD4B-4DF0-B0B7-CD8BA6584BF6}" keepAlive="1" name="Spørring - Parameter1" description="Tilkobling til spørringen Parameter1 i arbeidsboken." type="5" refreshedVersion="0" background="1">
    <dbPr connection="Provider=Microsoft.Mashup.OleDb.1;Data Source=$Workbook$;Location=Parameter1;Extended Properties=&quot;&quot;" command="SELECT * FROM [Parameter1]"/>
  </connection>
  <connection id="4" xr16:uid="{1A2FA7D7-C71A-4C72-80D0-F5D655F72FFA}" name="Spørring - T_kjøttkoder" description="Tilkobling til spørringen T_kjøttkoder i arbeidsboken." type="100" refreshedVersion="8" minRefreshableVersion="5">
    <extLst>
      <ext xmlns:x15="http://schemas.microsoft.com/office/spreadsheetml/2010/11/main" uri="{DE250136-89BD-433C-8126-D09CA5730AF9}">
        <x15:connection id="c79650a7-24b8-4e0f-8eee-7de3ca0a5b4f"/>
      </ext>
    </extLst>
  </connection>
  <connection id="5" xr16:uid="{71060381-9499-45FC-B278-FB4E62552433}" name="Spørring - T_kommune" description="Tilkobling til spørringen T_kommune i arbeidsboken." type="100" refreshedVersion="8" minRefreshableVersion="5">
    <extLst>
      <ext xmlns:x15="http://schemas.microsoft.com/office/spreadsheetml/2010/11/main" uri="{DE250136-89BD-433C-8126-D09CA5730AF9}">
        <x15:connection id="35da4392-8659-4278-9db3-56004d42f359"/>
      </ext>
    </extLst>
  </connection>
  <connection id="6" xr16:uid="{46A2AE0F-CC2D-48FC-83EF-19F2BC2C80BB}" keepAlive="1" name="Spørring - Transformer eksempelfil" description="Tilkobling til spørringen Transformer eksempelfil i arbeidsboken." type="5" refreshedVersion="0" background="1">
    <dbPr connection="Provider=Microsoft.Mashup.OleDb.1;Data Source=$Workbook$;Location=&quot;Transformer eksempelfil&quot;;Extended Properties=&quot;&quot;" command="SELECT * FROM [Transformer eksempelfil]"/>
  </connection>
  <connection id="7" xr16:uid="{03337F2F-4A2A-406A-ADB1-4AB05222F486}" keepAlive="1" name="Spørring - Transformer fil" description="Tilkobling til spørringen Transformer fil i arbeidsboken." type="5" refreshedVersion="0" background="1">
    <dbPr connection="Provider=Microsoft.Mashup.OleDb.1;Data Source=$Workbook$;Location=&quot;Transformer fil&quot;;Extended Properties=&quot;&quot;" command="SELECT * FROM [Transformer fil]"/>
  </connection>
  <connection id="8" xr16:uid="{99F3B496-CE5D-42F1-87B5-7B7BE76E3E24}" keepAlive="1" name="ThisWorkbookDataModel" description="Datamodel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9" xr16:uid="{F2770CF3-FC45-4F56-8ABB-CFD4D78E132A}" name="WorksheetConnection_Slakteleveranser_2005_2021_kommune_v9.xlsx!T_kjøttkoder" type="102" refreshedVersion="8" minRefreshableVersion="5">
    <extLst>
      <ext xmlns:x15="http://schemas.microsoft.com/office/spreadsheetml/2010/11/main" uri="{DE250136-89BD-433C-8126-D09CA5730AF9}">
        <x15:connection id="T_kjøttkoder 1">
          <x15:rangePr sourceName="_xlcn.WorksheetConnection_Slakteleveranser_2005_2021_kommune_v9.xlsxT_kjøttkode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8">
    <s v="ThisWorkbookDataModel"/>
    <s v="{[T_kjøttkoder].[hovedgrupper].[All]}"/>
    <s v="{[T_kjøttkoder].[kjøttslag_kg].[All]}"/>
    <s v="{[T_kommune].[fylke].&amp;[Trøndelag]}"/>
    <s v="{[Kommunetall_CSV].[aar].&amp;[2021]}"/>
    <s v="{[T_kommune].[kommune].[All]}"/>
    <s v="{[T_kjøttkoder].[hovedgrupper].&amp;[fjørfe]}"/>
    <s v="{[T_kjøttkoder].[hovedgrupper].&amp;[storfe]}"/>
    <s v="{[T_kjøttkoder].[dyreslag].[All]}"/>
    <s v="{[T_kommune].[fylke].[All]}"/>
    <s v="{[T_kommune].[kommune].&amp;[Oppdal]}"/>
    <s v="{[T_kjøttkoder].[dyreslag].&amp;[kalv]}"/>
    <s v="{[T_kjøttkoder].[dyreslag].&amp;[okse]}"/>
    <s v="{[Kommunetall_CSV].[aar].[All]}"/>
    <s v="{[T_kjøttkoder].[hovedgrupper].&amp;[gris]}"/>
    <s v="{[T_kommune].[fylke].&amp;[Innlandet]}"/>
    <s v="{[T_kommune].[kommune].&amp;[Alvdal]}"/>
    <s v="{[T_kommune].[kommune].&amp;[Os]}"/>
  </metadataStrings>
  <mdxMetadata count="17">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Metadata>
  <valueMetadata count="17">
    <bk>
      <rc t="1" v="0"/>
    </bk>
    <bk>
      <rc t="1" v="1"/>
    </bk>
    <bk>
      <rc t="1" v="2"/>
    </bk>
    <bk>
      <rc t="1" v="3"/>
    </bk>
    <bk>
      <rc t="1" v="4"/>
    </bk>
    <bk>
      <rc t="1" v="5"/>
    </bk>
    <bk>
      <rc t="1" v="6"/>
    </bk>
    <bk>
      <rc t="1" v="7"/>
    </bk>
    <bk>
      <rc t="1" v="8"/>
    </bk>
    <bk>
      <rc t="1" v="9"/>
    </bk>
    <bk>
      <rc t="1" v="10"/>
    </bk>
    <bk>
      <rc t="1" v="11"/>
    </bk>
    <bk>
      <rc t="1" v="12"/>
    </bk>
    <bk>
      <rc t="1" v="13"/>
    </bk>
    <bk>
      <rc t="1" v="14"/>
    </bk>
    <bk>
      <rc t="1" v="15"/>
    </bk>
    <bk>
      <rc t="1" v="16"/>
    </bk>
  </valueMetadata>
</metadata>
</file>

<file path=xl/sharedStrings.xml><?xml version="1.0" encoding="utf-8"?>
<sst xmlns="http://schemas.openxmlformats.org/spreadsheetml/2006/main" count="5218" uniqueCount="618">
  <si>
    <t>Kolonneetiketter</t>
  </si>
  <si>
    <t>Totalsum</t>
  </si>
  <si>
    <t>Radetiketter</t>
  </si>
  <si>
    <t>Sum av Verdi</t>
  </si>
  <si>
    <t>and_kg</t>
  </si>
  <si>
    <t>gaas_kg</t>
  </si>
  <si>
    <t>geit_kg</t>
  </si>
  <si>
    <t>gris_kg</t>
  </si>
  <si>
    <t>hane_kg</t>
  </si>
  <si>
    <t>hons_kg</t>
  </si>
  <si>
    <t>kalkun_kg</t>
  </si>
  <si>
    <t>kalv_kg</t>
  </si>
  <si>
    <t>kje_kg</t>
  </si>
  <si>
    <t>ku_kg</t>
  </si>
  <si>
    <t>kvige_kg</t>
  </si>
  <si>
    <t>kylling_kg</t>
  </si>
  <si>
    <t>lam_kg</t>
  </si>
  <si>
    <t>lam_villsau_kg</t>
  </si>
  <si>
    <t>okse_kg</t>
  </si>
  <si>
    <t>purke_kg</t>
  </si>
  <si>
    <t>raane_kg</t>
  </si>
  <si>
    <t>sau_kg</t>
  </si>
  <si>
    <t>ungku_kg</t>
  </si>
  <si>
    <t>ungokse_kastrat_kg</t>
  </si>
  <si>
    <t>ungsau_kg</t>
  </si>
  <si>
    <t>vaer_kg</t>
  </si>
  <si>
    <t>kjøttslag_kg</t>
  </si>
  <si>
    <t>dyreslag</t>
  </si>
  <si>
    <t>grupper</t>
  </si>
  <si>
    <t>hovedgrupper</t>
  </si>
  <si>
    <t>and</t>
  </si>
  <si>
    <t>fjørfe</t>
  </si>
  <si>
    <t>gås</t>
  </si>
  <si>
    <t>geit</t>
  </si>
  <si>
    <t>småfe</t>
  </si>
  <si>
    <t>gris</t>
  </si>
  <si>
    <t>hane</t>
  </si>
  <si>
    <t>høns</t>
  </si>
  <si>
    <t>kalkun</t>
  </si>
  <si>
    <t>kalv</t>
  </si>
  <si>
    <t>storfe</t>
  </si>
  <si>
    <t>kje</t>
  </si>
  <si>
    <t>ku</t>
  </si>
  <si>
    <t>kvige</t>
  </si>
  <si>
    <t>kylling</t>
  </si>
  <si>
    <t>lam</t>
  </si>
  <si>
    <t>sau</t>
  </si>
  <si>
    <t>villsaulam</t>
  </si>
  <si>
    <t>okse</t>
  </si>
  <si>
    <t>purke</t>
  </si>
  <si>
    <t>råne</t>
  </si>
  <si>
    <t>søye</t>
  </si>
  <si>
    <t>ungku</t>
  </si>
  <si>
    <t>ungokse</t>
  </si>
  <si>
    <t>ungsau</t>
  </si>
  <si>
    <t>vær</t>
  </si>
  <si>
    <t>Gamle_knr</t>
  </si>
  <si>
    <t>gml_kommune</t>
  </si>
  <si>
    <t>knr</t>
  </si>
  <si>
    <t>kommune</t>
  </si>
  <si>
    <t>fnr</t>
  </si>
  <si>
    <t>fylke</t>
  </si>
  <si>
    <t>Halden</t>
  </si>
  <si>
    <t>Viken</t>
  </si>
  <si>
    <t>Moss</t>
  </si>
  <si>
    <t>Sarpsborg</t>
  </si>
  <si>
    <t>Fredrikstad</t>
  </si>
  <si>
    <t>Hvaler</t>
  </si>
  <si>
    <t>Aremark</t>
  </si>
  <si>
    <t>Marker</t>
  </si>
  <si>
    <t>Rømskog</t>
  </si>
  <si>
    <t>Trøgstad</t>
  </si>
  <si>
    <t>Indre Østfold</t>
  </si>
  <si>
    <t>Spydeberg</t>
  </si>
  <si>
    <t>Askim</t>
  </si>
  <si>
    <t>Eidsberg</t>
  </si>
  <si>
    <t>Skiptvet</t>
  </si>
  <si>
    <t>Rakkestad</t>
  </si>
  <si>
    <t>Råde</t>
  </si>
  <si>
    <t>Rygge</t>
  </si>
  <si>
    <t>Våler (Østf.)</t>
  </si>
  <si>
    <t>Våler (Vik)</t>
  </si>
  <si>
    <t>Hobøl</t>
  </si>
  <si>
    <t>Vestby</t>
  </si>
  <si>
    <t>Ski</t>
  </si>
  <si>
    <t>Nordre Follo</t>
  </si>
  <si>
    <t>Ås</t>
  </si>
  <si>
    <t>Frogn</t>
  </si>
  <si>
    <t>Nesodden</t>
  </si>
  <si>
    <t>Oppegård</t>
  </si>
  <si>
    <t>Bærum</t>
  </si>
  <si>
    <t>Asker</t>
  </si>
  <si>
    <t>Aurskog-Høland</t>
  </si>
  <si>
    <t>Sørum</t>
  </si>
  <si>
    <t>Lillestrøm</t>
  </si>
  <si>
    <t>Fet</t>
  </si>
  <si>
    <t>Rælingen</t>
  </si>
  <si>
    <t>Enebakk</t>
  </si>
  <si>
    <t>Lørenskog</t>
  </si>
  <si>
    <t>Skedsmo</t>
  </si>
  <si>
    <t>Nittedal</t>
  </si>
  <si>
    <t>Gjerdrum</t>
  </si>
  <si>
    <t>Ullensaker</t>
  </si>
  <si>
    <t>Nes (Akershus)</t>
  </si>
  <si>
    <t>Nes</t>
  </si>
  <si>
    <t>Eidsvoll</t>
  </si>
  <si>
    <t>Nannestad</t>
  </si>
  <si>
    <t>Hurdal</t>
  </si>
  <si>
    <t>Oslo</t>
  </si>
  <si>
    <t>Kongsvinger</t>
  </si>
  <si>
    <t>Innlandet</t>
  </si>
  <si>
    <t>Hamar</t>
  </si>
  <si>
    <t>Ringsaker</t>
  </si>
  <si>
    <t>Løten</t>
  </si>
  <si>
    <t>Stange</t>
  </si>
  <si>
    <t>Nord-Odal</t>
  </si>
  <si>
    <t>Sør-Odal</t>
  </si>
  <si>
    <t>Eidskog</t>
  </si>
  <si>
    <t>Grue</t>
  </si>
  <si>
    <t>Åsnes</t>
  </si>
  <si>
    <t>Våler (Hedm.)</t>
  </si>
  <si>
    <t>Våler (Inn)</t>
  </si>
  <si>
    <t>Elverum</t>
  </si>
  <si>
    <t>Trysil</t>
  </si>
  <si>
    <t>Åmot</t>
  </si>
  <si>
    <t>Stor-Elvdal</t>
  </si>
  <si>
    <t>Rendalen</t>
  </si>
  <si>
    <t>Engerdal</t>
  </si>
  <si>
    <t>Tolga</t>
  </si>
  <si>
    <t>Tynset</t>
  </si>
  <si>
    <t>Alvdal</t>
  </si>
  <si>
    <t>Folldal</t>
  </si>
  <si>
    <t>Os (Hedm.)</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</si>
  <si>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</si>
  <si>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</si>
  <si>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</si>
  <si>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</si>
  <si>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</si>
  <si>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</si>
  <si>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</si>
  <si>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</si>
  <si>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</si>
  <si>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</si>
  <si>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</si>
  <si>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</si>
  <si>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</si>
  <si>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</si>
  <si>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</si>
  <si>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</si>
  <si>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</si>
  <si>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</si>
  <si>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</si>
  <si>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</si>
  <si>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</si>
  <si>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</si>
  <si>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</si>
  <si>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</si>
  <si>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</si>
  <si>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</si>
  <si>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</si>
  <si>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</si>
  <si>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</si>
  <si>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</si>
  <si>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</si>
  <si>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</si>
  <si>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Nes (Busk.)</t>
  </si>
  <si>
    <t>Nesbyen</t>
  </si>
  <si>
    <t>Gol</t>
  </si>
  <si>
    <t>Hemsedal</t>
  </si>
  <si>
    <t>Ål</t>
  </si>
  <si>
    <t>Hol</t>
  </si>
  <si>
    <t>Sigdal</t>
  </si>
  <si>
    <t>Krødsherad</t>
  </si>
  <si>
    <t>Modum</t>
  </si>
  <si>
    <t>Øvre Eiker</t>
  </si>
  <si>
    <t>Nedre Eiker</t>
  </si>
  <si>
    <t>Lier</t>
  </si>
  <si>
    <t>Røyken</t>
  </si>
  <si>
    <t>Hurum</t>
  </si>
  <si>
    <t>Flesberg</t>
  </si>
  <si>
    <t>Rollag</t>
  </si>
  <si>
    <t>Nore Og Uvdal</t>
  </si>
  <si>
    <t>Nore og Uvdal</t>
  </si>
  <si>
    <t>Horten</t>
  </si>
  <si>
    <t>Vestfold og Telemark</t>
  </si>
  <si>
    <t>Holmestrand</t>
  </si>
  <si>
    <t>Tønsberg</t>
  </si>
  <si>
    <t>Sandefjord</t>
  </si>
  <si>
    <t>Larvik</t>
  </si>
  <si>
    <t>Svelvik</t>
  </si>
  <si>
    <t>Sande</t>
  </si>
  <si>
    <t>Hof</t>
  </si>
  <si>
    <t>Re</t>
  </si>
  <si>
    <t>Nøtterøy</t>
  </si>
  <si>
    <t>Færder</t>
  </si>
  <si>
    <t>Tjøme</t>
  </si>
  <si>
    <t>Porsgrunn</t>
  </si>
  <si>
    <t>Skien</t>
  </si>
  <si>
    <t>Notodden</t>
  </si>
  <si>
    <t>Siljan</t>
  </si>
  <si>
    <t>Bamble</t>
  </si>
  <si>
    <t>Kragerø</t>
  </si>
  <si>
    <t>Drangedal</t>
  </si>
  <si>
    <t>Nome</t>
  </si>
  <si>
    <t>Bø (Telem.)</t>
  </si>
  <si>
    <t>Midt-Telemark</t>
  </si>
  <si>
    <t>Sauherad</t>
  </si>
  <si>
    <t>Tinn</t>
  </si>
  <si>
    <t>Hjartdal</t>
  </si>
  <si>
    <t>Seljord</t>
  </si>
  <si>
    <t>Kviteseid</t>
  </si>
  <si>
    <t>Nissedal</t>
  </si>
  <si>
    <t>Fyresdal</t>
  </si>
  <si>
    <t>Tokke</t>
  </si>
  <si>
    <t>Vinje</t>
  </si>
  <si>
    <t>Risør</t>
  </si>
  <si>
    <t>Agder</t>
  </si>
  <si>
    <t>Grimstad</t>
  </si>
  <si>
    <t>Arendal</t>
  </si>
  <si>
    <t>Gjerstad</t>
  </si>
  <si>
    <t>Vegårshei</t>
  </si>
  <si>
    <t>Tvedestrand</t>
  </si>
  <si>
    <t>Froland</t>
  </si>
  <si>
    <t>Lillesand</t>
  </si>
  <si>
    <t>Birkenes</t>
  </si>
  <si>
    <t>Åmli</t>
  </si>
  <si>
    <t>Iveland</t>
  </si>
  <si>
    <t>Evje Og Hornnes</t>
  </si>
  <si>
    <t>Evje og Hornnes</t>
  </si>
  <si>
    <t>Bygland</t>
  </si>
  <si>
    <t>Valle</t>
  </si>
  <si>
    <t>Bykle</t>
  </si>
  <si>
    <t>Kristiansand</t>
  </si>
  <si>
    <t>Mandal</t>
  </si>
  <si>
    <t>Lindesnes</t>
  </si>
  <si>
    <t>Farsund</t>
  </si>
  <si>
    <t>Flekkefjord</t>
  </si>
  <si>
    <t>Vennesla</t>
  </si>
  <si>
    <t>Songdalen</t>
  </si>
  <si>
    <t>Søgne</t>
  </si>
  <si>
    <t>Marnardal</t>
  </si>
  <si>
    <t>Åseral</t>
  </si>
  <si>
    <t>Audnedal</t>
  </si>
  <si>
    <t>Lyngdal</t>
  </si>
  <si>
    <t>Hægebostad</t>
  </si>
  <si>
    <t>Kvinesdal</t>
  </si>
  <si>
    <t>Sirdal</t>
  </si>
  <si>
    <t>Eigersund</t>
  </si>
  <si>
    <t>Rogaland</t>
  </si>
  <si>
    <t>Sandnes</t>
  </si>
  <si>
    <t>Stavanger</t>
  </si>
  <si>
    <t>Haugesund</t>
  </si>
  <si>
    <t>Sokndal</t>
  </si>
  <si>
    <t>Lund</t>
  </si>
  <si>
    <t>Bjerkreim</t>
  </si>
  <si>
    <t>Hå</t>
  </si>
  <si>
    <t>Klepp</t>
  </si>
  <si>
    <t>Time</t>
  </si>
  <si>
    <t>Gjesdal</t>
  </si>
  <si>
    <t>Sola</t>
  </si>
  <si>
    <t>Randaberg</t>
  </si>
  <si>
    <t>Forsand</t>
  </si>
  <si>
    <t>Strand</t>
  </si>
  <si>
    <t>Hjelmeland</t>
  </si>
  <si>
    <t>Suldal</t>
  </si>
  <si>
    <t>Sauda</t>
  </si>
  <si>
    <t>Finnøy</t>
  </si>
  <si>
    <t>Rennesøy</t>
  </si>
  <si>
    <t>Kvitsøy</t>
  </si>
  <si>
    <t>Bokn</t>
  </si>
  <si>
    <t>Tysvær</t>
  </si>
  <si>
    <t>Karmøy</t>
  </si>
  <si>
    <t>Utsira</t>
  </si>
  <si>
    <t>Vindafjord</t>
  </si>
  <si>
    <t>Ølen</t>
  </si>
  <si>
    <t>Bergen</t>
  </si>
  <si>
    <t>Vestland</t>
  </si>
  <si>
    <t>Etne</t>
  </si>
  <si>
    <t>Sveio</t>
  </si>
  <si>
    <t>Bømlo</t>
  </si>
  <si>
    <t>Stord</t>
  </si>
  <si>
    <t>Fitjar</t>
  </si>
  <si>
    <t>Tysnes</t>
  </si>
  <si>
    <t>Kvinnherad</t>
  </si>
  <si>
    <t>Jondal</t>
  </si>
  <si>
    <t>Ullensvang</t>
  </si>
  <si>
    <t>Odda</t>
  </si>
  <si>
    <t>Eidfjord</t>
  </si>
  <si>
    <t>Ulvik</t>
  </si>
  <si>
    <t>Granvin</t>
  </si>
  <si>
    <t>Voss</t>
  </si>
  <si>
    <t>Kvam</t>
  </si>
  <si>
    <t>Fusa</t>
  </si>
  <si>
    <t>Bjørnafjorden</t>
  </si>
  <si>
    <t>Samnanger</t>
  </si>
  <si>
    <t>Os (Hordaland)</t>
  </si>
  <si>
    <t>Austevoll</t>
  </si>
  <si>
    <t>Sund</t>
  </si>
  <si>
    <t>Øygarden</t>
  </si>
  <si>
    <t>Fjell</t>
  </si>
  <si>
    <t>Askøy</t>
  </si>
  <si>
    <t>Vaksdal</t>
  </si>
  <si>
    <t>Modalen</t>
  </si>
  <si>
    <t>Osterøy</t>
  </si>
  <si>
    <t>Meland</t>
  </si>
  <si>
    <t>Alver</t>
  </si>
  <si>
    <t>Radøy</t>
  </si>
  <si>
    <t>Lindås</t>
  </si>
  <si>
    <t>Austrheim</t>
  </si>
  <si>
    <t>Fedje</t>
  </si>
  <si>
    <t>Masfjorden</t>
  </si>
  <si>
    <t>Flora</t>
  </si>
  <si>
    <t>Kinn</t>
  </si>
  <si>
    <t>Gulen</t>
  </si>
  <si>
    <t>Solund</t>
  </si>
  <si>
    <t>Hyllestad</t>
  </si>
  <si>
    <t>Høyanger</t>
  </si>
  <si>
    <t>Vik</t>
  </si>
  <si>
    <t>Balestrand</t>
  </si>
  <si>
    <t>Sogndal</t>
  </si>
  <si>
    <t>Leikanger</t>
  </si>
  <si>
    <t>Aurland</t>
  </si>
  <si>
    <t>Lærdal</t>
  </si>
  <si>
    <t>Årdal</t>
  </si>
  <si>
    <t>Luster</t>
  </si>
  <si>
    <t>Askvoll</t>
  </si>
  <si>
    <t>Fjaler</t>
  </si>
  <si>
    <t>Gaular</t>
  </si>
  <si>
    <t>Sunnfjord</t>
  </si>
  <si>
    <t>Jølster</t>
  </si>
  <si>
    <t>Førde</t>
  </si>
  <si>
    <t>Naustdal</t>
  </si>
  <si>
    <t>Bremanger</t>
  </si>
  <si>
    <t>Vågsøy</t>
  </si>
  <si>
    <t>Selje</t>
  </si>
  <si>
    <t>Stad</t>
  </si>
  <si>
    <t>Eid</t>
  </si>
  <si>
    <t>Hornindal</t>
  </si>
  <si>
    <t>Volda</t>
  </si>
  <si>
    <t>Møre og Romsdal</t>
  </si>
  <si>
    <t>Gloppen</t>
  </si>
  <si>
    <t>Stryn</t>
  </si>
  <si>
    <t>Molde</t>
  </si>
  <si>
    <t>Ålesund</t>
  </si>
  <si>
    <t>Kristiansund</t>
  </si>
  <si>
    <t>Vanylven</t>
  </si>
  <si>
    <t>Herøy</t>
  </si>
  <si>
    <t>Ulstein</t>
  </si>
  <si>
    <t>Hareid</t>
  </si>
  <si>
    <t>Ørsta</t>
  </si>
  <si>
    <t>Ørskog</t>
  </si>
  <si>
    <t>Norddal</t>
  </si>
  <si>
    <t>Fjord</t>
  </si>
  <si>
    <t>Stranda</t>
  </si>
  <si>
    <t>Stordal</t>
  </si>
  <si>
    <t>Sykkylven</t>
  </si>
  <si>
    <t>Skodje</t>
  </si>
  <si>
    <t>Sula</t>
  </si>
  <si>
    <t>Giske</t>
  </si>
  <si>
    <t>Haram</t>
  </si>
  <si>
    <t>Vestnes</t>
  </si>
  <si>
    <t>Rauma</t>
  </si>
  <si>
    <t>Nesset</t>
  </si>
  <si>
    <t>Midsund</t>
  </si>
  <si>
    <t>Sandøy</t>
  </si>
  <si>
    <t>Aukra</t>
  </si>
  <si>
    <t>Fræna</t>
  </si>
  <si>
    <t>Hustadvika</t>
  </si>
  <si>
    <t>Eide</t>
  </si>
  <si>
    <t>Averøy</t>
  </si>
  <si>
    <t>Frei</t>
  </si>
  <si>
    <t>Gjemnes</t>
  </si>
  <si>
    <t>Tingvoll</t>
  </si>
  <si>
    <t>Sunndal</t>
  </si>
  <si>
    <t>Surnadal</t>
  </si>
  <si>
    <t>Rindal</t>
  </si>
  <si>
    <t>Trøndelag</t>
  </si>
  <si>
    <t>Aure</t>
  </si>
  <si>
    <t>Halsa</t>
  </si>
  <si>
    <t>Heim</t>
  </si>
  <si>
    <t>Tustna</t>
  </si>
  <si>
    <t>Smøla</t>
  </si>
  <si>
    <t>Trondheim</t>
  </si>
  <si>
    <t>Hemne</t>
  </si>
  <si>
    <t>Snillfjord</t>
  </si>
  <si>
    <t>Orkland</t>
  </si>
  <si>
    <t>Hitra</t>
  </si>
  <si>
    <t>Frøya</t>
  </si>
  <si>
    <t>Ørland</t>
  </si>
  <si>
    <t>Agdenes</t>
  </si>
  <si>
    <t>Rissa</t>
  </si>
  <si>
    <t>Indre Fosen</t>
  </si>
  <si>
    <t>Bjugn</t>
  </si>
  <si>
    <t>Åfjord</t>
  </si>
  <si>
    <t>Roan</t>
  </si>
  <si>
    <t>Osen</t>
  </si>
  <si>
    <t>Oppdal</t>
  </si>
  <si>
    <t>Rennebu</t>
  </si>
  <si>
    <t>Meldal</t>
  </si>
  <si>
    <t>Orkdal</t>
  </si>
  <si>
    <t>Røros</t>
  </si>
  <si>
    <t>Holtålen</t>
  </si>
  <si>
    <t>Midtre Gauldal</t>
  </si>
  <si>
    <t>Melhus</t>
  </si>
  <si>
    <t>Skaun</t>
  </si>
  <si>
    <t>Klæbu</t>
  </si>
  <si>
    <t>Malvik</t>
  </si>
  <si>
    <t>Selbu</t>
  </si>
  <si>
    <t>Tydal</t>
  </si>
  <si>
    <t>Steinkjer</t>
  </si>
  <si>
    <t>Namsos</t>
  </si>
  <si>
    <t>Meråker</t>
  </si>
  <si>
    <t>Stjørdal</t>
  </si>
  <si>
    <t>Frosta</t>
  </si>
  <si>
    <t>Leksvik</t>
  </si>
  <si>
    <t>Levanger</t>
  </si>
  <si>
    <t>Verdal</t>
  </si>
  <si>
    <t>Mosvik</t>
  </si>
  <si>
    <t>Inderøy</t>
  </si>
  <si>
    <t>Verran</t>
  </si>
  <si>
    <t>Namdalseid</t>
  </si>
  <si>
    <t>Snåsa</t>
  </si>
  <si>
    <t>Lierne</t>
  </si>
  <si>
    <t>Røyrvik</t>
  </si>
  <si>
    <t>Namsskogan</t>
  </si>
  <si>
    <t>Grong</t>
  </si>
  <si>
    <t>Høylandet</t>
  </si>
  <si>
    <t>Overhalla</t>
  </si>
  <si>
    <t>Fosnes</t>
  </si>
  <si>
    <t>Flatanger</t>
  </si>
  <si>
    <t>Vikna</t>
  </si>
  <si>
    <t>Nærøysund</t>
  </si>
  <si>
    <t>Nærøy</t>
  </si>
  <si>
    <t>Leka</t>
  </si>
  <si>
    <t>Bodø</t>
  </si>
  <si>
    <t>Nordland</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</si>
  <si>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</si>
  <si>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</si>
  <si>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</si>
  <si>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</si>
  <si>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</si>
  <si>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</si>
  <si>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</si>
  <si>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</si>
  <si>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</si>
  <si>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</si>
  <si>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</si>
  <si>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</si>
  <si>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</si>
  <si>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</si>
  <si>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</si>
  <si>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</si>
  <si>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</si>
  <si>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</si>
  <si>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</si>
  <si>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</si>
  <si>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</si>
  <si>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</si>
  <si>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</si>
  <si>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</si>
  <si>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</si>
  <si>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</si>
  <si>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Tysfjord</t>
  </si>
  <si>
    <t>Lødingen</t>
  </si>
  <si>
    <t>Tjeldsund</t>
  </si>
  <si>
    <t>Evenes</t>
  </si>
  <si>
    <t>Ballangen</t>
  </si>
  <si>
    <t>Røst</t>
  </si>
  <si>
    <t>Flakstad</t>
  </si>
  <si>
    <t>Vestvågøy</t>
  </si>
  <si>
    <t>Vågan</t>
  </si>
  <si>
    <t>Hadsel</t>
  </si>
  <si>
    <t>Bø</t>
  </si>
  <si>
    <t>Øksnes</t>
  </si>
  <si>
    <t>Sortland</t>
  </si>
  <si>
    <t>Andøy</t>
  </si>
  <si>
    <t>Moskenes</t>
  </si>
  <si>
    <t>Harstad</t>
  </si>
  <si>
    <t>Troms og Finnmark</t>
  </si>
  <si>
    <t>Tromsø</t>
  </si>
  <si>
    <t>Kvæfjord</t>
  </si>
  <si>
    <t>Skånland</t>
  </si>
  <si>
    <t>Bjarkøy</t>
  </si>
  <si>
    <t>Ibestad</t>
  </si>
  <si>
    <t>Gratangen</t>
  </si>
  <si>
    <t>Lavnagen</t>
  </si>
  <si>
    <t>Lavangen</t>
  </si>
  <si>
    <t>Bardu</t>
  </si>
  <si>
    <t>Salangen</t>
  </si>
  <si>
    <t>Målselv</t>
  </si>
  <si>
    <t>Sørreisa</t>
  </si>
  <si>
    <t>Dyrøy</t>
  </si>
  <si>
    <t>Tranøy</t>
  </si>
  <si>
    <t>Senja</t>
  </si>
  <si>
    <t>Torsken</t>
  </si>
  <si>
    <t>Lenvik</t>
  </si>
  <si>
    <t>Balsfjord</t>
  </si>
  <si>
    <t>Karlsøy</t>
  </si>
  <si>
    <t>Lyngen</t>
  </si>
  <si>
    <t>Storfjord</t>
  </si>
  <si>
    <t>Kåfjord</t>
  </si>
  <si>
    <t>Skjervøy</t>
  </si>
  <si>
    <t>Nordreisa</t>
  </si>
  <si>
    <t>Kvænangen</t>
  </si>
  <si>
    <t>Vardø</t>
  </si>
  <si>
    <t>Vadsø</t>
  </si>
  <si>
    <t>Hammerfest</t>
  </si>
  <si>
    <t>Kautokeino</t>
  </si>
  <si>
    <t>Alta</t>
  </si>
  <si>
    <t>Loppa</t>
  </si>
  <si>
    <t>Hasvik</t>
  </si>
  <si>
    <t>Kvalsund</t>
  </si>
  <si>
    <t>Måsøy</t>
  </si>
  <si>
    <t>Porsanger</t>
  </si>
  <si>
    <t>Karasjok</t>
  </si>
  <si>
    <t>Lebesby</t>
  </si>
  <si>
    <t>Gamvik</t>
  </si>
  <si>
    <t>Berlevåg</t>
  </si>
  <si>
    <t>Tana</t>
  </si>
  <si>
    <t>Nesseby</t>
  </si>
  <si>
    <t>Sør-Varanger</t>
  </si>
  <si>
    <t>Våler</t>
  </si>
  <si>
    <t>Skjerstad</t>
  </si>
  <si>
    <t>All</t>
  </si>
  <si>
    <t>Kolonne1</t>
  </si>
  <si>
    <t>aar</t>
  </si>
  <si>
    <t>2021</t>
  </si>
  <si>
    <t>Sum of Verdi</t>
  </si>
  <si>
    <t>Sum of Verdi3</t>
  </si>
  <si>
    <t xml:space="preserve">Andel av </t>
  </si>
  <si>
    <t>(Flere elementer)</t>
  </si>
  <si>
    <t xml:space="preserve"> kg</t>
  </si>
  <si>
    <t>prosent</t>
  </si>
  <si>
    <t>Endring 2005 - 2021</t>
  </si>
  <si>
    <t>Kjøttleveranser i kg</t>
  </si>
  <si>
    <t>flere fylker</t>
  </si>
  <si>
    <t>hele landet</t>
  </si>
  <si>
    <t>flere dyreslag</t>
  </si>
  <si>
    <t>alle dyreslag</t>
  </si>
  <si>
    <t>sum flere år</t>
  </si>
  <si>
    <t>sum perioden 2005 - 2021</t>
  </si>
  <si>
    <t>Kilde: Landbruksdirektoratet</t>
  </si>
  <si>
    <t>flere undergrupper</t>
  </si>
  <si>
    <t>alle undergrupper</t>
  </si>
  <si>
    <t>flere kommuner</t>
  </si>
  <si>
    <t>flere år</t>
  </si>
  <si>
    <t>perioden 2005 - 2021</t>
  </si>
  <si>
    <t>Obs: Oppsettet viser bare kommuner med leveranse i 2005 og 2021</t>
  </si>
  <si>
    <t>nr</t>
  </si>
  <si>
    <t>år</t>
  </si>
  <si>
    <t>Merk: En får feilmelding hvis det velges mer enn to år i gangen</t>
  </si>
  <si>
    <t>Bruk Ctrl-tasten til å velge flere fylker eller flere dyreslag</t>
  </si>
  <si>
    <t>Antall kg</t>
  </si>
  <si>
    <t>andel i %</t>
  </si>
  <si>
    <t>løpende andel i %</t>
  </si>
  <si>
    <t>løpende sum i kg</t>
  </si>
  <si>
    <t>sum</t>
  </si>
  <si>
    <t>Merk: Kommuner uten leveranse er ikke med i oppsettet</t>
  </si>
  <si>
    <t>Alle kommuner som har/har hatt levarnser i påerioden 2005 - 2021 er med i tabellen</t>
  </si>
  <si>
    <t>Sperre</t>
  </si>
  <si>
    <t>år 2021</t>
  </si>
  <si>
    <t xml:space="preserve"> </t>
  </si>
  <si>
    <t>undergrupper</t>
  </si>
  <si>
    <t>Sum</t>
  </si>
  <si>
    <t>Merk: Max 45 kommuner i diagrammet sortert etter størrelse</t>
  </si>
  <si>
    <t>endr %</t>
  </si>
  <si>
    <t>kg</t>
  </si>
  <si>
    <t>%</t>
  </si>
  <si>
    <t>Andeler i prosent</t>
  </si>
  <si>
    <t>Slakteleveranser i kg</t>
  </si>
  <si>
    <t>leveranser i kg</t>
  </si>
  <si>
    <t>Fylkesvise slakteleveranser 2005 - 2021</t>
  </si>
  <si>
    <t>Om talla</t>
  </si>
  <si>
    <t xml:space="preserve">Kilde: </t>
  </si>
  <si>
    <t>Landbruksdirektoratet, Leverasedatabasen</t>
  </si>
  <si>
    <t>Om rapporteringen</t>
  </si>
  <si>
    <t>Rapportering skal gjøres senest 15. i hver måned etter at slakt, ull og skinn er avregnet. Tallene her er summen som er levert i kalenderåret</t>
  </si>
  <si>
    <t>Tall for leieslakting er ikke med</t>
  </si>
  <si>
    <t>Mer om ordninger om omsetning og leveranser hos Landbruksdirektoratet</t>
  </si>
  <si>
    <t>https://www.landbruksdirektoratet.no/nb/industri-og-handel/ordninger-for-industri-og-handel</t>
  </si>
  <si>
    <t>Svakheter i statistikken</t>
  </si>
  <si>
    <t>Slicer - trykknappene i Excel</t>
  </si>
  <si>
    <t>Et trykk på tasten skifter år, fylke eller kommune</t>
  </si>
  <si>
    <t>Hvis tabellene ikke følger med; trykk to ganger på knappene</t>
  </si>
  <si>
    <t>Utarbeidet for:</t>
  </si>
  <si>
    <t>Statsforvalteren i Trøndelag</t>
  </si>
  <si>
    <t>Landbruksavdelingen</t>
  </si>
  <si>
    <t>7734 Steinkjer</t>
  </si>
  <si>
    <t>Kontakt:</t>
  </si>
  <si>
    <t>Anstein Lyngstad</t>
  </si>
  <si>
    <t>tlf 74 16 81 81</t>
  </si>
  <si>
    <r>
      <t xml:space="preserve">e-post: </t>
    </r>
    <r>
      <rPr>
        <u/>
        <sz val="11"/>
        <color rgb="FF000000"/>
        <rFont val="Calibri"/>
        <family val="2"/>
        <scheme val="minor"/>
      </rPr>
      <t>fmtlaly@statsforvalteren.no</t>
    </r>
  </si>
  <si>
    <t>Oppsettet er utarbeidet av Johan Sandberg  tlf 99 26 17 60 e-post: jsandberg@vivaldi.net</t>
  </si>
  <si>
    <r>
      <t xml:space="preserve">Knappen med </t>
    </r>
    <r>
      <rPr>
        <b/>
        <sz val="11"/>
        <color theme="8"/>
        <rFont val="Calibri"/>
        <family val="2"/>
        <scheme val="minor"/>
      </rPr>
      <t>√</t>
    </r>
    <r>
      <rPr>
        <sz val="11"/>
        <color rgb="FF000000"/>
        <rFont val="Calibri"/>
        <family val="2"/>
        <scheme val="minor"/>
      </rPr>
      <t xml:space="preserve"> låser hvert trykk - fungerer som en av/på knapp</t>
    </r>
  </si>
  <si>
    <r>
      <t>Knappen med rødt</t>
    </r>
    <r>
      <rPr>
        <b/>
        <sz val="11"/>
        <color rgb="FF000000"/>
        <rFont val="Calibri"/>
        <family val="2"/>
        <scheme val="minor"/>
      </rPr>
      <t xml:space="preserve"> </t>
    </r>
    <r>
      <rPr>
        <b/>
        <sz val="11"/>
        <color rgb="FFFF0000"/>
        <rFont val="Calibri"/>
        <family val="2"/>
        <scheme val="minor"/>
      </rPr>
      <t xml:space="preserve">x </t>
    </r>
    <r>
      <rPr>
        <sz val="11"/>
        <color rgb="FF000000"/>
        <rFont val="Calibri"/>
        <family val="2"/>
        <scheme val="minor"/>
      </rPr>
      <t>fjerner alle filtre, en får da alle verdiene</t>
    </r>
  </si>
  <si>
    <r>
      <t xml:space="preserve">Bruk av </t>
    </r>
    <r>
      <rPr>
        <i/>
        <sz val="11"/>
        <color theme="8"/>
        <rFont val="Arial Nova"/>
        <family val="2"/>
      </rPr>
      <t>Ctrl</t>
    </r>
    <r>
      <rPr>
        <i/>
        <sz val="11"/>
        <color rgb="FF000000"/>
        <rFont val="Arial Nova"/>
        <family val="2"/>
      </rPr>
      <t>-</t>
    </r>
    <r>
      <rPr>
        <sz val="11"/>
        <color rgb="FF000000"/>
        <rFont val="Calibri"/>
        <family val="2"/>
        <scheme val="minor"/>
      </rPr>
      <t>tasten muliggjør ogsås flere valg</t>
    </r>
  </si>
  <si>
    <t>Fjørfe er her dyreslaga høns, kylling, kalkun og andre fjørfe</t>
  </si>
  <si>
    <t>Tallene er basert på fylkessammenslåingene 2019 - 2020. Tallene er ikke korrigert for kommuner som har byttet fylke. Dette gjelder eksempelvis Halsa (nå Heim) og Rindal.</t>
  </si>
  <si>
    <t>Småfe er sau og geit</t>
  </si>
  <si>
    <t>Storfe er kalver, kyr og okser</t>
  </si>
  <si>
    <t>flere kjøttslag</t>
  </si>
  <si>
    <t>alle kjøttslag</t>
  </si>
  <si>
    <t>2005 -</t>
  </si>
  <si>
    <t xml:space="preserve">2005 - </t>
  </si>
  <si>
    <t>I denne grafen er alle landets kommuner med kjøttproduksjon i løpet av perioden 2005 - 2021 med - i alt 352 kommuner 
- merk at grunnet skriftstørrelse blir ikke alle kommunenavn synlig</t>
  </si>
  <si>
    <t>Slakterier som tar imot slakt direkte fra produsent skal rapportere til Landbruksdirektoratet. Rapporteringen gir blant annet grunnlag for innkreving av omsetningsavgift som produsenten skal betale og forskningsavgift som slakteriet skal betale.</t>
  </si>
  <si>
    <t>Kategoriene vilt, hest og anna kjøtt er ikke med i dette oppsettet. Disse kjøttslaga utgjør en beskjeden del av leveransene og endrer ikke det totale bildet for kjøttproduksjon</t>
  </si>
  <si>
    <t>Tallene her er ikke primært beregnet for å vurdere det totale volumet av kjøttproduksjonen. Talla danner grunnlag for beregning av avgifter. Eventuelle korrigeringer vil gjennomføres i etterkant. Hvis avregningstidspunkt og korrigeringer har hvert sitt kalenderår kan dette gi feil i talla. I små produksjoner med få produsenter kan dette gi negative tall. Omfanget av slike tilfeller er beskjedent, og derfor ikke korrigert i dette oppsettet. Statistikken gir likevel  et rimelig godt bilde av utviklingen.</t>
  </si>
  <si>
    <t>fjørfe Totalt</t>
  </si>
  <si>
    <t>gris Totalt</t>
  </si>
  <si>
    <t>småfe Totalt</t>
  </si>
  <si>
    <t>storfe Totalt</t>
  </si>
  <si>
    <t>sum fjørfe</t>
  </si>
  <si>
    <t>sum gris</t>
  </si>
  <si>
    <t>sum småfe</t>
  </si>
  <si>
    <t>sum storfe</t>
  </si>
  <si>
    <t>Kilde Landbruksdirektoratet</t>
  </si>
  <si>
    <r>
      <t xml:space="preserve">Perioden 2005 - 2021 
</t>
    </r>
    <r>
      <rPr>
        <i/>
        <sz val="10"/>
        <color theme="1"/>
        <rFont val="Calibri"/>
        <family val="2"/>
        <scheme val="minor"/>
      </rPr>
      <t xml:space="preserve">Største verdi har </t>
    </r>
    <r>
      <rPr>
        <i/>
        <sz val="10"/>
        <color theme="7"/>
        <rFont val="Calibri"/>
        <family val="2"/>
        <scheme val="minor"/>
      </rPr>
      <t>gul farge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</si>
</sst>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3" formatCode="_-* #,##0.00_-;\-* #,##0.00_-;_-* &quot;-&quot;??_-;_-@_-"/>
    <numFmt numFmtId="164" formatCode="_-* #,##0_-;\-* #,##0_-;_-* &quot;-&quot;??_-;_-@_-"/>
    <numFmt numFmtId="165" formatCode="0.0\ %"/>
    <numFmt numFmtId="166" formatCode="#,##0_ ;[Red]\-#,##0\ "/>
    <numFmt numFmtId="167" formatCode="0\ %;[Red]\-0%"/>
    <numFmt numFmtId="168" formatCode="0.0\ %;[Red]\-0.0\ %"/>
    <numFmt numFmtId="169" formatCode="#,##0\ %;[Red]\-##,##0\ %"/>
    <numFmt numFmtId="170" formatCode="#,##0\ %;[Red]\-#,##0\ %"/>
    <numFmt numFmtId="171" formatCode="0_ ;\-0\ "/>
  </numFmts>
  <fonts count="48" x14ac:knownFonts="1">
    <font>
      <sz val="10"/>
      <color theme="1"/>
      <name val="Calibri"/>
      <family val="2"/>
      <scheme val="minor"/>
    </font>
    <font>
      <sz val="10"/>
      <color theme="1"/>
      <name val="Calibri"/>
      <family val="2"/>
      <scheme val="minor"/>
    </font>
    <font>
      <sz val="16"/>
      <color theme="1"/>
      <name val="Calibri"/>
      <family val="2"/>
      <scheme val="minor"/>
    </font>
    <font>
      <sz val="8"/>
      <color theme="1"/>
      <name val="Calibri"/>
      <family val="2"/>
      <scheme val="minor"/>
    </font>
    <font>
      <sz val="14"/>
      <color theme="1"/>
      <name val="Calibri"/>
      <family val="2"/>
      <scheme val="minor"/>
    </font>
    <font>
      <sz val="7.1"/>
      <color theme="0" tint="-0.499984740745262"/>
      <name val="Calibri"/>
      <family val="2"/>
      <scheme val="minor"/>
    </font>
    <font>
      <i/>
      <sz val="11"/>
      <color theme="1"/>
      <name val="Calibri"/>
      <family val="2"/>
      <scheme val="minor"/>
    </font>
    <font>
      <sz val="10"/>
      <color theme="0" tint="-0.34998626667073579"/>
      <name val="Calibri"/>
      <family val="2"/>
      <scheme val="minor"/>
    </font>
    <font>
      <sz val="10"/>
      <name val="Calibri"/>
      <family val="2"/>
      <scheme val="minor"/>
    </font>
    <font>
      <b/>
      <sz val="10"/>
      <color theme="1"/>
      <name val="Calibri"/>
      <family val="2"/>
      <scheme val="minor"/>
    </font>
    <font>
      <sz val="12"/>
      <color theme="1"/>
      <name val="Calibri"/>
      <family val="2"/>
      <scheme val="minor"/>
    </font>
    <font>
      <i/>
      <sz val="10"/>
      <color theme="1"/>
      <name val="Calibri"/>
      <family val="2"/>
      <scheme val="minor"/>
    </font>
    <font>
      <b/>
      <i/>
      <sz val="12"/>
      <color theme="5"/>
      <name val="Calibri"/>
      <family val="2"/>
      <scheme val="minor"/>
    </font>
    <font>
      <b/>
      <sz val="11"/>
      <color theme="5"/>
      <name val="Calibri"/>
      <family val="2"/>
      <scheme val="minor"/>
    </font>
    <font>
      <sz val="6.5"/>
      <color theme="1"/>
      <name val="Calibri"/>
      <family val="2"/>
      <scheme val="minor"/>
    </font>
    <font>
      <b/>
      <sz val="10"/>
      <color theme="5" tint="-0.249977111117893"/>
      <name val="Calibri"/>
      <family val="2"/>
      <scheme val="minor"/>
    </font>
    <font>
      <sz val="18"/>
      <color theme="1"/>
      <name val="Calibri"/>
      <family val="2"/>
      <scheme val="minor"/>
    </font>
    <font>
      <sz val="6.5"/>
      <color theme="2" tint="-0.249977111117893"/>
      <name val="Calibri"/>
      <family val="2"/>
      <scheme val="minor"/>
    </font>
    <font>
      <sz val="10"/>
      <color theme="5" tint="-0.249977111117893"/>
      <name val="Calibri"/>
      <family val="2"/>
      <scheme val="minor"/>
    </font>
    <font>
      <sz val="7"/>
      <color theme="2" tint="-0.499984740745262"/>
      <name val="Calibri"/>
      <family val="2"/>
      <scheme val="minor"/>
    </font>
    <font>
      <sz val="8"/>
      <color theme="2" tint="-0.249977111117893"/>
      <name val="Calibri"/>
      <family val="2"/>
      <scheme val="minor"/>
    </font>
    <font>
      <sz val="11"/>
      <color theme="5"/>
      <name val="Calibri"/>
      <family val="2"/>
      <scheme val="minor"/>
    </font>
    <font>
      <i/>
      <sz val="12"/>
      <color theme="5"/>
      <name val="Calibri"/>
      <family val="2"/>
      <scheme val="minor"/>
    </font>
    <font>
      <sz val="8"/>
      <color theme="2" tint="-0.499984740745262"/>
      <name val="Calibri"/>
      <family val="2"/>
      <scheme val="minor"/>
    </font>
    <font>
      <sz val="24"/>
      <color theme="1"/>
      <name val="Calibri"/>
      <family val="2"/>
      <scheme val="minor"/>
    </font>
    <font>
      <u/>
      <sz val="10"/>
      <color theme="10"/>
      <name val="Calibri"/>
      <family val="2"/>
      <scheme val="minor"/>
    </font>
    <font>
      <sz val="11"/>
      <color theme="1"/>
      <name val="Calibri"/>
      <family val="2"/>
      <scheme val="minor"/>
    </font>
    <font>
      <u/>
      <sz val="11"/>
      <color theme="10"/>
      <name val="Calibri"/>
      <family val="2"/>
      <scheme val="minor"/>
    </font>
    <font>
      <b/>
      <sz val="14"/>
      <color theme="1"/>
      <name val="Calibri"/>
      <family val="2"/>
      <scheme val="minor"/>
    </font>
    <font>
      <b/>
      <sz val="11"/>
      <color theme="1"/>
      <name val="Calibri"/>
      <family val="2"/>
      <scheme val="minor"/>
    </font>
    <font>
      <sz val="9"/>
      <color theme="1"/>
      <name val="Calibri"/>
      <family val="2"/>
      <scheme val="minor"/>
    </font>
    <font>
      <u/>
      <sz val="9"/>
      <color theme="10"/>
      <name val="Calibri"/>
      <family val="2"/>
      <scheme val="minor"/>
    </font>
    <font>
      <sz val="16"/>
      <color theme="5" tint="-0.249977111117893"/>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u/>
      <sz val="11"/>
      <color rgb="FF000000"/>
      <name val="Calibri"/>
      <family val="2"/>
      <scheme val="minor"/>
    </font>
    <font>
      <b/>
      <sz val="11"/>
      <color theme="8"/>
      <name val="Calibri"/>
      <family val="2"/>
      <scheme val="minor"/>
    </font>
    <font>
      <b/>
      <sz val="11"/>
      <color rgb="FFFF0000"/>
      <name val="Calibri"/>
      <family val="2"/>
      <scheme val="minor"/>
    </font>
    <font>
      <i/>
      <sz val="11"/>
      <color theme="8"/>
      <name val="Arial Nova"/>
      <family val="2"/>
    </font>
    <font>
      <i/>
      <sz val="11"/>
      <color rgb="FF000000"/>
      <name val="Arial Nova"/>
      <family val="2"/>
    </font>
    <font>
      <sz val="8"/>
      <name val="Calibri"/>
      <family val="2"/>
      <scheme val="minor"/>
    </font>
    <font>
      <sz val="8"/>
      <color theme="0" tint="-0.499984740745262"/>
      <name val="Calibri"/>
      <family val="2"/>
      <scheme val="minor"/>
    </font>
    <font>
      <b/>
      <sz val="11"/>
      <color theme="5" tint="-0.249977111117893"/>
      <name val="Calibri"/>
      <family val="2"/>
      <scheme val="minor"/>
    </font>
    <font>
      <b/>
      <i/>
      <sz val="12"/>
      <color theme="5" tint="-0.249977111117893"/>
      <name val="Calibri"/>
      <family val="2"/>
      <scheme val="minor"/>
    </font>
    <font>
      <sz val="8"/>
      <color theme="0" tint="-0.34998626667073579"/>
      <name val="Calibri"/>
      <family val="2"/>
      <scheme val="minor"/>
    </font>
    <font>
      <sz val="8"/>
      <color theme="2" tint="-9.9978637043366805E-2"/>
      <name val="Calibri"/>
      <family val="2"/>
      <scheme val="minor"/>
    </font>
    <font>
      <i/>
      <sz val="10"/>
      <color theme="7"/>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FFFF00"/>
        <bgColor indexed="64"/>
      </patternFill>
    </fill>
  </fills>
  <borders count="6">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theme="2" tint="-0.24994659260841701"/>
      </top>
      <bottom style="thin">
        <color theme="2" tint="-0.24994659260841701"/>
      </bottom>
      <diagonal/>
    </border>
    <border>
      <left/>
      <right/>
      <top/>
      <bottom style="thin">
        <color theme="0" tint="-4.9989318521683403E-2"/>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cellStyleXfs>
  <cellXfs count="163">
    <xf numFmtId="0" fontId="0" fillId="0" borderId="0" xfId="0"/>
    <xf numFmtId="0" fontId="0" fillId="0" borderId="0" xfId="0" pivotButton="1"/>
    <xf numFmtId="0" fontId="0" fillId="0" borderId="0" xfId="0" applyAlignment="1">
      <alignment horizontal="left"/>
    </xf>
    <xf numFmtId="10" fontId="0" fillId="0" borderId="0" xfId="0" applyNumberFormat="1"/>
    <xf numFmtId="164" fontId="0" fillId="0" borderId="0" xfId="0" applyNumberFormat="1"/>
    <xf numFmtId="9" fontId="0" fillId="0" borderId="0" xfId="0" applyNumberFormat="1"/>
    <xf numFmtId="3" fontId="0" fillId="0" borderId="0" xfId="0" applyNumberFormat="1"/>
    <xf numFmtId="165" fontId="0" fillId="0" borderId="0" xfId="0" applyNumberFormat="1"/>
    <xf numFmtId="165" fontId="0" fillId="0" borderId="0" xfId="1" applyNumberFormat="1" applyFont="1"/>
    <xf numFmtId="166" fontId="0" fillId="0" borderId="0" xfId="0" applyNumberFormat="1"/>
    <xf numFmtId="9" fontId="0" fillId="0" borderId="0" xfId="1" applyFont="1"/>
    <xf numFmtId="0" fontId="0" fillId="0" borderId="1" xfId="0" applyBorder="1"/>
    <xf numFmtId="9" fontId="0" fillId="0" borderId="1" xfId="1" applyFont="1" applyBorder="1"/>
    <xf numFmtId="167" fontId="0" fillId="0" borderId="0" xfId="0" applyNumberFormat="1"/>
    <xf numFmtId="0" fontId="0" fillId="2" borderId="0" xfId="0" applyFill="1"/>
    <xf numFmtId="164" fontId="0" fillId="3" borderId="0" xfId="2" applyNumberFormat="1" applyFont="1" applyFill="1"/>
    <xf numFmtId="164" fontId="0" fillId="0" borderId="0" xfId="2" applyNumberFormat="1" applyFont="1" applyFill="1"/>
    <xf numFmtId="0" fontId="0" fillId="4" borderId="0" xfId="0" applyFill="1"/>
    <xf numFmtId="0" fontId="2" fillId="3" borderId="1" xfId="0" applyFont="1" applyFill="1" applyBorder="1" applyAlignment="1">
      <alignment vertical="center"/>
    </xf>
    <xf numFmtId="0" fontId="0" fillId="3" borderId="1" xfId="0" applyFill="1" applyBorder="1" applyAlignment="1">
      <alignment vertical="center"/>
    </xf>
    <xf numFmtId="0" fontId="0" fillId="0" borderId="3" xfId="0" applyFill="1" applyBorder="1" applyAlignment="1">
      <alignment vertical="center"/>
    </xf>
    <xf numFmtId="0" fontId="0" fillId="0" borderId="0" xfId="0" applyFill="1" applyAlignment="1">
      <alignment vertical="center"/>
    </xf>
    <xf numFmtId="164" fontId="1" fillId="0" borderId="0" xfId="2" applyNumberFormat="1" applyFont="1" applyFill="1" applyAlignment="1">
      <alignment vertical="center"/>
    </xf>
    <xf numFmtId="166" fontId="0" fillId="0" borderId="0" xfId="0" applyNumberFormat="1" applyFill="1" applyAlignment="1">
      <alignment vertical="center"/>
    </xf>
    <xf numFmtId="168" fontId="0" fillId="0" borderId="0" xfId="0" applyNumberFormat="1" applyFill="1" applyAlignment="1">
      <alignment vertical="center"/>
    </xf>
    <xf numFmtId="0" fontId="0" fillId="2" borderId="0" xfId="0" applyFill="1" applyAlignment="1">
      <alignment vertical="center"/>
    </xf>
    <xf numFmtId="164" fontId="1" fillId="2" borderId="0" xfId="2" applyNumberFormat="1" applyFont="1" applyFill="1" applyAlignment="1">
      <alignment vertical="center"/>
    </xf>
    <xf numFmtId="168" fontId="0" fillId="2" borderId="0" xfId="0" applyNumberFormat="1" applyFill="1" applyAlignment="1">
      <alignment vertical="center"/>
    </xf>
    <xf numFmtId="0" fontId="0" fillId="2" borderId="0" xfId="0" applyFont="1" applyFill="1" applyAlignment="1">
      <alignment vertical="center"/>
    </xf>
    <xf numFmtId="0" fontId="0" fillId="0" borderId="2" xfId="0" applyFill="1" applyBorder="1" applyAlignment="1">
      <alignment vertical="center"/>
    </xf>
    <xf numFmtId="0" fontId="0" fillId="0" borderId="2" xfId="0" applyFont="1" applyFill="1" applyBorder="1" applyAlignment="1">
      <alignment vertical="center"/>
    </xf>
    <xf numFmtId="0" fontId="0" fillId="5" borderId="0" xfId="0" applyFill="1"/>
    <xf numFmtId="0" fontId="7" fillId="3" borderId="0" xfId="0" applyFont="1" applyFill="1"/>
    <xf numFmtId="169" fontId="0" fillId="0" borderId="0" xfId="0" applyNumberFormat="1" applyFill="1" applyAlignment="1">
      <alignment vertical="center"/>
    </xf>
    <xf numFmtId="0" fontId="8" fillId="4" borderId="0" xfId="0" applyFont="1" applyFill="1"/>
    <xf numFmtId="0" fontId="0" fillId="6" borderId="0" xfId="0" applyFill="1"/>
    <xf numFmtId="0" fontId="0" fillId="7" borderId="0" xfId="0" applyFill="1"/>
    <xf numFmtId="170" fontId="0" fillId="0" borderId="0" xfId="0" applyNumberFormat="1"/>
    <xf numFmtId="170" fontId="0" fillId="0" borderId="0" xfId="0" applyNumberFormat="1" applyFill="1" applyAlignment="1">
      <alignment vertical="center"/>
    </xf>
    <xf numFmtId="0" fontId="0" fillId="3" borderId="0" xfId="0" applyFill="1" applyAlignment="1">
      <alignment vertical="center"/>
    </xf>
    <xf numFmtId="0" fontId="9" fillId="3" borderId="0" xfId="0" applyFont="1" applyFill="1"/>
    <xf numFmtId="0" fontId="0" fillId="0" borderId="0" xfId="0" applyFill="1"/>
    <xf numFmtId="0" fontId="0" fillId="3" borderId="3" xfId="0" applyFill="1" applyBorder="1" applyAlignment="1">
      <alignment horizontal="center" vertical="center" wrapText="1"/>
    </xf>
    <xf numFmtId="0" fontId="3" fillId="3" borderId="1" xfId="0" applyFont="1" applyFill="1" applyBorder="1" applyAlignment="1">
      <alignment horizontal="center" vertical="center"/>
    </xf>
    <xf numFmtId="0" fontId="0" fillId="3" borderId="3" xfId="0" applyFill="1" applyBorder="1"/>
    <xf numFmtId="0" fontId="12" fillId="3" borderId="0" xfId="0" applyFont="1" applyFill="1"/>
    <xf numFmtId="0" fontId="13" fillId="0" borderId="0" xfId="0" applyFont="1" applyFill="1"/>
    <xf numFmtId="0" fontId="0" fillId="0" borderId="3" xfId="0" applyFill="1" applyBorder="1" applyAlignment="1">
      <alignment horizontal="center" vertical="center"/>
    </xf>
    <xf numFmtId="0" fontId="0" fillId="0" borderId="0" xfId="0" applyFill="1" applyAlignment="1">
      <alignment horizontal="center" vertical="center"/>
    </xf>
    <xf numFmtId="0" fontId="0" fillId="2" borderId="0" xfId="0" applyFill="1" applyAlignment="1">
      <alignment horizontal="center" vertical="center"/>
    </xf>
    <xf numFmtId="0" fontId="14" fillId="0" borderId="3" xfId="0" applyFont="1" applyFill="1" applyBorder="1" applyAlignment="1">
      <alignment horizontal="left" vertical="center"/>
    </xf>
    <xf numFmtId="0" fontId="0" fillId="0" borderId="0" xfId="0" applyFill="1" applyAlignment="1"/>
    <xf numFmtId="0" fontId="0" fillId="2" borderId="0" xfId="0" applyFill="1" applyAlignment="1"/>
    <xf numFmtId="164" fontId="0" fillId="0" borderId="3" xfId="2" applyNumberFormat="1" applyFont="1" applyFill="1" applyBorder="1" applyAlignment="1">
      <alignment vertical="center"/>
    </xf>
    <xf numFmtId="164" fontId="0" fillId="0" borderId="3" xfId="2" applyNumberFormat="1" applyFont="1" applyFill="1" applyBorder="1" applyAlignment="1">
      <alignment horizontal="right" vertical="center"/>
    </xf>
    <xf numFmtId="164" fontId="0" fillId="0" borderId="0" xfId="2" applyNumberFormat="1" applyFont="1" applyFill="1" applyAlignment="1">
      <alignment vertical="center"/>
    </xf>
    <xf numFmtId="164" fontId="0" fillId="2" borderId="0" xfId="2" applyNumberFormat="1" applyFont="1" applyFill="1" applyAlignment="1">
      <alignment vertical="center"/>
    </xf>
    <xf numFmtId="0" fontId="0" fillId="0" borderId="3" xfId="0" applyFill="1" applyBorder="1" applyAlignment="1">
      <alignment horizontal="right" vertical="center" wrapText="1"/>
    </xf>
    <xf numFmtId="0" fontId="0" fillId="0" borderId="0" xfId="0" applyFill="1" applyAlignment="1">
      <alignment wrapText="1"/>
    </xf>
    <xf numFmtId="164" fontId="0" fillId="0" borderId="0" xfId="2" applyNumberFormat="1" applyFont="1" applyFill="1" applyAlignment="1">
      <alignment wrapText="1"/>
    </xf>
    <xf numFmtId="165" fontId="0" fillId="0" borderId="0" xfId="1" applyNumberFormat="1" applyFont="1" applyFill="1" applyAlignment="1">
      <alignment wrapText="1"/>
    </xf>
    <xf numFmtId="9" fontId="0" fillId="0" borderId="0" xfId="1" applyFont="1" applyFill="1" applyAlignment="1">
      <alignment wrapText="1"/>
    </xf>
    <xf numFmtId="0" fontId="0" fillId="2" borderId="0" xfId="0" applyFill="1" applyAlignment="1">
      <alignment vertical="center" wrapText="1"/>
    </xf>
    <xf numFmtId="0" fontId="0" fillId="3" borderId="4" xfId="0" applyFill="1" applyBorder="1" applyAlignment="1"/>
    <xf numFmtId="0" fontId="0" fillId="3" borderId="4" xfId="0" applyFill="1" applyBorder="1"/>
    <xf numFmtId="0" fontId="10" fillId="0" borderId="4" xfId="0" applyFont="1" applyFill="1" applyBorder="1" applyAlignment="1">
      <alignment horizontal="center" vertical="center" wrapText="1"/>
    </xf>
    <xf numFmtId="0" fontId="10" fillId="0" borderId="4" xfId="0" applyFont="1" applyFill="1" applyBorder="1" applyAlignment="1">
      <alignment vertical="center"/>
    </xf>
    <xf numFmtId="0" fontId="10" fillId="0" borderId="4" xfId="0" applyFont="1" applyFill="1" applyBorder="1" applyAlignment="1">
      <alignment horizontal="right" vertical="center" wrapText="1"/>
    </xf>
    <xf numFmtId="0" fontId="11" fillId="3" borderId="0" xfId="0" applyFont="1" applyFill="1" applyAlignment="1">
      <alignment horizontal="left" vertical="center"/>
    </xf>
    <xf numFmtId="0" fontId="17" fillId="0" borderId="3" xfId="0" applyFont="1" applyFill="1" applyBorder="1" applyAlignment="1">
      <alignment horizontal="left" vertical="center"/>
    </xf>
    <xf numFmtId="0" fontId="18" fillId="5" borderId="0" xfId="0" applyFont="1" applyFill="1"/>
    <xf numFmtId="0" fontId="18" fillId="5" borderId="0" xfId="0" applyFont="1" applyFill="1" applyAlignment="1">
      <alignment horizontal="left"/>
    </xf>
    <xf numFmtId="0" fontId="0" fillId="0" borderId="0" xfId="0" applyNumberFormat="1"/>
    <xf numFmtId="0" fontId="0" fillId="0" borderId="3" xfId="0" applyFill="1" applyBorder="1" applyAlignment="1">
      <alignment vertical="center" wrapText="1"/>
    </xf>
    <xf numFmtId="0" fontId="0" fillId="0" borderId="1" xfId="0" applyFill="1" applyBorder="1" applyAlignment="1">
      <alignment vertical="center"/>
    </xf>
    <xf numFmtId="164" fontId="0" fillId="0" borderId="1" xfId="2" applyNumberFormat="1" applyFont="1" applyFill="1" applyBorder="1" applyAlignment="1">
      <alignment vertical="center"/>
    </xf>
    <xf numFmtId="166" fontId="0" fillId="0" borderId="1" xfId="0" applyNumberFormat="1" applyFill="1" applyBorder="1" applyAlignment="1">
      <alignment vertical="center"/>
    </xf>
    <xf numFmtId="43" fontId="0" fillId="0" borderId="0" xfId="2" applyFont="1"/>
    <xf numFmtId="170" fontId="0" fillId="0" borderId="0" xfId="1" applyNumberFormat="1" applyFont="1" applyFill="1" applyAlignment="1">
      <alignment vertical="center"/>
    </xf>
    <xf numFmtId="0" fontId="0" fillId="0" borderId="0" xfId="1" applyNumberFormat="1" applyFont="1"/>
    <xf numFmtId="0" fontId="19" fillId="0" borderId="3" xfId="0" applyFont="1" applyFill="1" applyBorder="1" applyAlignment="1">
      <alignment vertical="center"/>
    </xf>
    <xf numFmtId="0" fontId="20" fillId="0" borderId="2" xfId="0" applyFont="1" applyFill="1" applyBorder="1" applyAlignment="1">
      <alignment vertical="center"/>
    </xf>
    <xf numFmtId="0" fontId="21" fillId="0" borderId="0" xfId="0" applyFont="1" applyFill="1"/>
    <xf numFmtId="0" fontId="22" fillId="0" borderId="0" xfId="0" applyFont="1" applyFill="1"/>
    <xf numFmtId="0" fontId="0" fillId="8" borderId="0" xfId="0" applyFill="1"/>
    <xf numFmtId="9" fontId="0" fillId="8" borderId="0" xfId="1" applyFont="1" applyFill="1"/>
    <xf numFmtId="0" fontId="0" fillId="8" borderId="0" xfId="1" applyNumberFormat="1" applyFont="1" applyFill="1"/>
    <xf numFmtId="0" fontId="0" fillId="8" borderId="0" xfId="0" applyNumberFormat="1" applyFill="1"/>
    <xf numFmtId="0" fontId="0" fillId="9" borderId="0" xfId="0" applyFill="1"/>
    <xf numFmtId="165" fontId="0" fillId="0" borderId="0" xfId="1" applyNumberFormat="1" applyFont="1" applyFill="1" applyBorder="1" applyAlignment="1">
      <alignment vertical="center" wrapText="1"/>
    </xf>
    <xf numFmtId="0" fontId="0" fillId="0" borderId="0" xfId="0" applyNumberFormat="1" applyAlignment="1">
      <alignment horizontal="left"/>
    </xf>
    <xf numFmtId="0" fontId="2" fillId="0" borderId="0" xfId="0" applyFont="1" applyFill="1" applyAlignment="1">
      <alignment vertical="center"/>
    </xf>
    <xf numFmtId="0" fontId="23" fillId="0" borderId="0" xfId="0" applyFont="1" applyFill="1" applyAlignment="1">
      <alignment vertical="center"/>
    </xf>
    <xf numFmtId="165" fontId="0" fillId="0" borderId="0" xfId="1" applyNumberFormat="1" applyFont="1" applyFill="1" applyAlignment="1">
      <alignment vertical="center"/>
    </xf>
    <xf numFmtId="9" fontId="0" fillId="0" borderId="0" xfId="1" applyFont="1" applyFill="1" applyAlignment="1">
      <alignment vertical="center"/>
    </xf>
    <xf numFmtId="0" fontId="15" fillId="2" borderId="0" xfId="0" applyFont="1" applyFill="1" applyAlignment="1">
      <alignment vertical="center"/>
    </xf>
    <xf numFmtId="0" fontId="0" fillId="0" borderId="0" xfId="0" applyFill="1" applyAlignment="1">
      <alignment horizontal="right" vertical="center"/>
    </xf>
    <xf numFmtId="0" fontId="0" fillId="2" borderId="0" xfId="0" applyFill="1" applyAlignment="1">
      <alignment horizontal="right" wrapText="1"/>
    </xf>
    <xf numFmtId="0" fontId="0" fillId="2" borderId="0" xfId="0" applyFill="1" applyAlignment="1">
      <alignment horizontal="right" vertical="center" wrapText="1"/>
    </xf>
    <xf numFmtId="0" fontId="26" fillId="4" borderId="0" xfId="0" applyFont="1" applyFill="1" applyAlignment="1">
      <alignment wrapText="1"/>
    </xf>
    <xf numFmtId="0" fontId="0" fillId="3" borderId="0" xfId="0" applyFill="1" applyAlignment="1">
      <alignment vertical="top" wrapText="1"/>
    </xf>
    <xf numFmtId="0" fontId="28" fillId="3" borderId="0" xfId="0" applyFont="1" applyFill="1" applyAlignment="1">
      <alignment wrapText="1"/>
    </xf>
    <xf numFmtId="0" fontId="26" fillId="3" borderId="0" xfId="0" applyFont="1" applyFill="1" applyAlignment="1">
      <alignment wrapText="1"/>
    </xf>
    <xf numFmtId="0" fontId="29" fillId="3" borderId="0" xfId="0" applyFont="1" applyFill="1" applyAlignment="1">
      <alignment wrapText="1"/>
    </xf>
    <xf numFmtId="0" fontId="27" fillId="3" borderId="0" xfId="3" applyFont="1" applyFill="1" applyAlignment="1">
      <alignment wrapText="1"/>
    </xf>
    <xf numFmtId="0" fontId="30" fillId="3" borderId="0" xfId="0" applyFont="1" applyFill="1" applyAlignment="1">
      <alignment wrapText="1"/>
    </xf>
    <xf numFmtId="0" fontId="31" fillId="3" borderId="0" xfId="3" applyFont="1" applyFill="1" applyAlignment="1">
      <alignment wrapText="1"/>
    </xf>
    <xf numFmtId="0" fontId="35" fillId="3" borderId="0" xfId="0" applyFont="1" applyFill="1" applyAlignment="1">
      <alignment wrapText="1"/>
    </xf>
    <xf numFmtId="0" fontId="33" fillId="3" borderId="0" xfId="0" applyFont="1" applyFill="1" applyAlignment="1">
      <alignment wrapText="1"/>
    </xf>
    <xf numFmtId="0" fontId="6" fillId="3" borderId="0" xfId="0" applyFont="1" applyFill="1" applyAlignment="1">
      <alignment wrapText="1"/>
    </xf>
    <xf numFmtId="0" fontId="0" fillId="3" borderId="0" xfId="0" applyFill="1" applyAlignment="1">
      <alignment wrapText="1"/>
    </xf>
    <xf numFmtId="0" fontId="34" fillId="3" borderId="0" xfId="0" applyFont="1" applyFill="1" applyAlignment="1">
      <alignment wrapText="1"/>
    </xf>
    <xf numFmtId="0" fontId="26" fillId="3" borderId="0" xfId="0" applyFont="1" applyFill="1" applyAlignment="1">
      <alignment vertical="top" wrapText="1"/>
    </xf>
    <xf numFmtId="0" fontId="0" fillId="0" borderId="1" xfId="0" applyFill="1" applyBorder="1" applyAlignment="1">
      <alignment horizontal="right"/>
    </xf>
    <xf numFmtId="0" fontId="16" fillId="0" borderId="1" xfId="0" applyFont="1" applyFill="1" applyBorder="1" applyAlignment="1">
      <alignment vertical="center"/>
    </xf>
    <xf numFmtId="0" fontId="42" fillId="0" borderId="2" xfId="0" applyFont="1" applyFill="1" applyBorder="1" applyAlignment="1">
      <alignment vertical="center"/>
    </xf>
    <xf numFmtId="0" fontId="0" fillId="2" borderId="0" xfId="0" applyFill="1" applyAlignment="1">
      <alignment horizontal="right"/>
    </xf>
    <xf numFmtId="0" fontId="0" fillId="0" borderId="2" xfId="0" applyFill="1" applyBorder="1" applyAlignment="1">
      <alignment vertical="top"/>
    </xf>
    <xf numFmtId="0" fontId="0" fillId="2" borderId="0" xfId="0" applyFill="1" applyAlignment="1">
      <alignment vertical="top"/>
    </xf>
    <xf numFmtId="0" fontId="5" fillId="0" borderId="2" xfId="0" applyFont="1" applyFill="1" applyBorder="1" applyAlignment="1">
      <alignment vertical="center"/>
    </xf>
    <xf numFmtId="0" fontId="43" fillId="0" borderId="0" xfId="0" applyFont="1" applyFill="1"/>
    <xf numFmtId="0" fontId="44" fillId="0" borderId="0" xfId="0" applyFont="1" applyFill="1"/>
    <xf numFmtId="0" fontId="0" fillId="2" borderId="0" xfId="0" applyFont="1" applyFill="1"/>
    <xf numFmtId="0" fontId="0" fillId="0" borderId="0" xfId="0" applyFont="1" applyFill="1"/>
    <xf numFmtId="0" fontId="0" fillId="0" borderId="2" xfId="0" applyFont="1" applyFill="1" applyBorder="1"/>
    <xf numFmtId="0" fontId="0" fillId="0" borderId="3" xfId="0" applyFont="1" applyFill="1" applyBorder="1"/>
    <xf numFmtId="0" fontId="0" fillId="0" borderId="3" xfId="0" applyFill="1" applyBorder="1"/>
    <xf numFmtId="171" fontId="0" fillId="0" borderId="3" xfId="2" applyNumberFormat="1" applyFont="1" applyFill="1" applyBorder="1"/>
    <xf numFmtId="164" fontId="0" fillId="0" borderId="2" xfId="2" applyNumberFormat="1" applyFont="1" applyFill="1" applyBorder="1"/>
    <xf numFmtId="164" fontId="0" fillId="0" borderId="3" xfId="2" applyNumberFormat="1" applyFont="1" applyFill="1" applyBorder="1"/>
    <xf numFmtId="0" fontId="0" fillId="3" borderId="1" xfId="0" applyFill="1" applyBorder="1"/>
    <xf numFmtId="0" fontId="0" fillId="3" borderId="2" xfId="0" applyFill="1" applyBorder="1"/>
    <xf numFmtId="0" fontId="45" fillId="3" borderId="2" xfId="0" applyFont="1" applyFill="1" applyBorder="1"/>
    <xf numFmtId="0" fontId="16" fillId="3" borderId="1" xfId="0" applyFont="1" applyFill="1" applyBorder="1"/>
    <xf numFmtId="3" fontId="0" fillId="0" borderId="0" xfId="2" applyNumberFormat="1" applyFont="1" applyFill="1"/>
    <xf numFmtId="3" fontId="0" fillId="0" borderId="2" xfId="2" applyNumberFormat="1" applyFont="1" applyFill="1" applyBorder="1"/>
    <xf numFmtId="3" fontId="0" fillId="0" borderId="3" xfId="2" applyNumberFormat="1" applyFont="1" applyFill="1" applyBorder="1"/>
    <xf numFmtId="0" fontId="15" fillId="0" borderId="0" xfId="0" applyFont="1" applyFill="1"/>
    <xf numFmtId="0" fontId="46" fillId="3" borderId="0" xfId="0" applyFont="1" applyFill="1" applyAlignment="1">
      <alignment wrapText="1"/>
    </xf>
    <xf numFmtId="164" fontId="0" fillId="0" borderId="5" xfId="2" applyNumberFormat="1" applyFont="1" applyFill="1" applyBorder="1"/>
    <xf numFmtId="0" fontId="0" fillId="0" borderId="0" xfId="0" applyAlignment="1">
      <alignment horizontal="center" wrapText="1"/>
    </xf>
    <xf numFmtId="0" fontId="0" fillId="0" borderId="0" xfId="0" applyAlignment="1">
      <alignment horizont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4" fillId="0" borderId="3"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24" fillId="0" borderId="0" xfId="0" applyFont="1" applyFill="1" applyAlignment="1">
      <alignment horizontal="left" vertical="center"/>
    </xf>
    <xf numFmtId="0" fontId="2" fillId="0" borderId="3" xfId="0" applyFont="1" applyFill="1" applyBorder="1" applyAlignment="1">
      <alignment horizontal="center" vertical="center"/>
    </xf>
    <xf numFmtId="0" fontId="3" fillId="2" borderId="0" xfId="0" applyFont="1" applyFill="1" applyAlignment="1">
      <alignment horizontal="center" vertical="center" wrapText="1"/>
    </xf>
    <xf numFmtId="0" fontId="4" fillId="0" borderId="1" xfId="0" applyFont="1" applyFill="1" applyBorder="1" applyAlignment="1">
      <alignment horizontal="left" vertical="center" wrapText="1"/>
    </xf>
    <xf numFmtId="0" fontId="0" fillId="0" borderId="2" xfId="0" applyFont="1" applyFill="1" applyBorder="1" applyAlignment="1">
      <alignment horizontal="center" vertical="center"/>
    </xf>
    <xf numFmtId="0" fontId="6" fillId="0" borderId="3" xfId="0" applyFont="1" applyFill="1" applyBorder="1" applyAlignment="1">
      <alignment horizontal="left" vertical="center"/>
    </xf>
    <xf numFmtId="0" fontId="16" fillId="3" borderId="4" xfId="0" applyFont="1" applyFill="1" applyBorder="1" applyAlignment="1">
      <alignment horizontal="left" vertical="center"/>
    </xf>
    <xf numFmtId="0" fontId="14" fillId="3" borderId="4" xfId="0" applyFont="1" applyFill="1" applyBorder="1" applyAlignment="1">
      <alignment horizontal="right" vertical="center"/>
    </xf>
    <xf numFmtId="0" fontId="4" fillId="0" borderId="3" xfId="0" applyFont="1" applyFill="1" applyBorder="1" applyAlignment="1">
      <alignment horizontal="center" vertical="center" wrapText="1"/>
    </xf>
    <xf numFmtId="0" fontId="0" fillId="0" borderId="3" xfId="0" applyFill="1" applyBorder="1" applyAlignment="1">
      <alignment horizontal="center" vertical="center" wrapText="1"/>
    </xf>
    <xf numFmtId="0" fontId="0" fillId="0" borderId="1" xfId="0" applyFill="1" applyBorder="1" applyAlignment="1">
      <alignment horizontal="left" vertical="center" wrapText="1"/>
    </xf>
    <xf numFmtId="0" fontId="0" fillId="0" borderId="2" xfId="0" applyFill="1" applyBorder="1" applyAlignment="1">
      <alignment horizontal="left" vertical="center" wrapText="1"/>
    </xf>
    <xf numFmtId="0" fontId="0" fillId="0" borderId="3" xfId="0" applyFill="1" applyBorder="1" applyAlignment="1">
      <alignment horizontal="center" vertical="center"/>
    </xf>
    <xf numFmtId="0" fontId="4"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32" fillId="0" borderId="0" xfId="0" applyFont="1" applyFill="1" applyAlignment="1">
      <alignment horizontal="left" vertical="center" wrapText="1"/>
    </xf>
  </cellXfs>
  <cellStyles count="4">
    <cellStyle name="Hyperkobling" xfId="3" builtinId="8"/>
    <cellStyle name="Komma" xfId="2" builtinId="3"/>
    <cellStyle name="Normal" xfId="0" builtinId="0"/>
    <cellStyle name="Prosent" xfId="1" builtinId="5"/>
  </cellStyles>
  <dxfs count="151">
    <dxf>
      <numFmt numFmtId="166" formatCode="#,##0_ ;[Red]\-#,##0\ "/>
    </dxf>
    <dxf>
      <numFmt numFmtId="165" formatCode="0.0\ %"/>
    </dxf>
    <dxf>
      <numFmt numFmtId="165" formatCode="0.0\ %"/>
    </dxf>
    <dxf>
      <numFmt numFmtId="173" formatCode="0.0"/>
    </dxf>
    <dxf>
      <numFmt numFmtId="166" formatCode="#,##0_ ;[Red]\-#,##0\ "/>
    </dxf>
    <dxf>
      <numFmt numFmtId="0" formatCode="General"/>
    </dxf>
    <dxf>
      <numFmt numFmtId="14" formatCode="0.00\ %"/>
    </dxf>
    <dxf>
      <numFmt numFmtId="13" formatCode="0\ %"/>
    </dxf>
    <dxf>
      <numFmt numFmtId="173" formatCode="0.0"/>
    </dxf>
    <dxf>
      <numFmt numFmtId="166" formatCode="#,##0_ ;[Red]\-#,##0\ "/>
    </dxf>
    <dxf>
      <numFmt numFmtId="0" formatCode="General"/>
    </dxf>
    <dxf>
      <numFmt numFmtId="14" formatCode="0.00\ %"/>
    </dxf>
    <dxf>
      <numFmt numFmtId="13" formatCode="0\ %"/>
    </dxf>
    <dxf>
      <numFmt numFmtId="165" formatCode="0.0\ %"/>
    </dxf>
    <dxf>
      <numFmt numFmtId="165" formatCode="0.0\ %"/>
    </dxf>
    <dxf>
      <numFmt numFmtId="166" formatCode="#,##0_ ;[Red]\-#,##0\ "/>
    </dxf>
    <dxf>
      <fill>
        <patternFill>
          <bgColor theme="0" tint="-4.9989318521683403E-2"/>
        </patternFill>
      </fill>
    </dxf>
    <dxf>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numFmt numFmtId="13" formatCode="0\ %"/>
    </dxf>
    <dxf>
      <numFmt numFmtId="166" formatCode="#,##0_ ;[Red]\-#,##0\ "/>
    </dxf>
    <dxf>
      <numFmt numFmtId="170" formatCode="#,##0\ %;[Red]\-#,##0\ %"/>
    </dxf>
    <dxf>
      <numFmt numFmtId="13" formatCode="0\ %"/>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ont>
        <color theme="5" tint="-0.249977111117893"/>
      </font>
    </dxf>
    <dxf>
      <font>
        <color theme="5" tint="-0.249977111117893"/>
      </font>
    </dxf>
    <dxf>
      <font>
        <color theme="5" tint="-0.249977111117893"/>
      </font>
    </dxf>
    <dxf>
      <font>
        <color theme="5" tint="-0.249977111117893"/>
      </font>
    </dxf>
    <dxf>
      <font>
        <color theme="5" tint="-0.249977111117893"/>
      </font>
    </dxf>
    <dxf>
      <font>
        <color theme="5" tint="-0.249977111117893"/>
      </font>
    </dxf>
    <dxf>
      <font>
        <color theme="5" tint="-0.249977111117893"/>
      </font>
    </dxf>
    <dxf>
      <font>
        <color theme="5" tint="-0.249977111117893"/>
      </font>
    </dxf>
    <dxf>
      <numFmt numFmtId="0" formatCode="General"/>
    </dxf>
    <dxf>
      <numFmt numFmtId="164" formatCode="_-* #,##0_-;\-* #,##0_-;_-* &quot;-&quot;??_-;_-@_-"/>
    </dxf>
    <dxf>
      <numFmt numFmtId="164" formatCode="_-* #,##0_-;\-* #,##0_-;_-* &quot;-&quot;??_-;_-@_-"/>
    </dxf>
    <dxf>
      <numFmt numFmtId="164" formatCode="_-* #,##0_-;\-* #,##0_-;_-* &quot;-&quot;??_-;_-@_-"/>
    </dxf>
    <dxf>
      <numFmt numFmtId="164" formatCode="_-* #,##0_-;\-* #,##0_-;_-* &quot;-&quot;??_-;_-@_-"/>
    </dxf>
    <dxf>
      <numFmt numFmtId="13" formatCode="0\ %"/>
    </dxf>
    <dxf>
      <numFmt numFmtId="14" formatCode="0.00\ %"/>
    </dxf>
    <dxf>
      <numFmt numFmtId="0" formatCode="General"/>
    </dxf>
    <dxf>
      <numFmt numFmtId="166" formatCode="#,##0_ ;[Red]\-#,##0\ "/>
    </dxf>
    <dxf>
      <numFmt numFmtId="173" formatCode="0.0"/>
    </dxf>
    <dxf>
      <fill>
        <patternFill>
          <bgColor theme="0" tint="-4.9989318521683403E-2"/>
        </patternFill>
      </fill>
    </dxf>
    <dxf>
      <numFmt numFmtId="166" formatCode="#,##0_ ;[Red]\-#,##0\ "/>
    </dxf>
    <dxf>
      <numFmt numFmtId="164" formatCode="_-* #,##0_-;\-* #,##0_-;_-* &quot;-&quot;??_-;_-@_-"/>
    </dxf>
    <dxf>
      <numFmt numFmtId="164" formatCode="_-* #,##0_-;\-* #,##0_-;_-* &quot;-&quot;??_-;_-@_-"/>
    </dxf>
    <dxf>
      <numFmt numFmtId="172" formatCode="0.000"/>
    </dxf>
    <dxf>
      <numFmt numFmtId="166" formatCode="#,##0_ ;[Red]\-#,##0\ "/>
    </dxf>
    <dxf>
      <numFmt numFmtId="164" formatCode="_-* #,##0_-;\-* #,##0_-;_-* &quot;-&quot;??_-;_-@_-"/>
    </dxf>
    <dxf>
      <numFmt numFmtId="164" formatCode="_-* #,##0_-;\-* #,##0_-;_-* &quot;-&quot;??_-;_-@_-"/>
    </dxf>
    <dxf>
      <numFmt numFmtId="172" formatCode="0.000"/>
    </dxf>
    <dxf>
      <numFmt numFmtId="166" formatCode="#,##0_ ;[Red]\-#,##0\ "/>
    </dxf>
    <dxf>
      <numFmt numFmtId="164" formatCode="_-* #,##0_-;\-* #,##0_-;_-* &quot;-&quot;??_-;_-@_-"/>
    </dxf>
    <dxf>
      <numFmt numFmtId="164" formatCode="_-* #,##0_-;\-* #,##0_-;_-* &quot;-&quot;??_-;_-@_-"/>
    </dxf>
    <dxf>
      <numFmt numFmtId="172" formatCode="0.000"/>
    </dxf>
    <dxf>
      <numFmt numFmtId="167" formatCode="0\ %;[Red]\-0%"/>
    </dxf>
    <dxf>
      <numFmt numFmtId="14" formatCode="0.00\ %"/>
    </dxf>
    <dxf>
      <numFmt numFmtId="166" formatCode="#,##0_ ;[Red]\-#,##0\ "/>
    </dxf>
    <dxf>
      <numFmt numFmtId="164" formatCode="_-* #,##0_-;\-* #,##0_-;_-* &quot;-&quot;??_-;_-@_-"/>
    </dxf>
    <dxf>
      <numFmt numFmtId="172" formatCode="0.000"/>
    </dxf>
    <dxf>
      <numFmt numFmtId="3" formatCode="#,##0"/>
    </dxf>
    <dxf>
      <numFmt numFmtId="13" formatCode="0\ %"/>
    </dxf>
    <dxf>
      <numFmt numFmtId="3" formatCode="#,##0"/>
    </dxf>
    <dxf>
      <numFmt numFmtId="13" formatCode="0\ %"/>
    </dxf>
    <dxf>
      <numFmt numFmtId="13" formatCode="0\ %"/>
    </dxf>
    <dxf>
      <numFmt numFmtId="164" formatCode="_-* #,##0_-;\-* #,##0_-;_-* &quot;-&quot;??_-;_-@_-"/>
    </dxf>
    <dxf>
      <numFmt numFmtId="165" formatCode="0.0\ %"/>
    </dxf>
    <dxf>
      <numFmt numFmtId="13" formatCode="0\ %"/>
    </dxf>
    <dxf>
      <numFmt numFmtId="14" formatCode="0.00\ %"/>
    </dxf>
    <dxf>
      <numFmt numFmtId="3" formatCode="#,##0"/>
    </dxf>
    <dxf>
      <numFmt numFmtId="13" formatCode="0\ %"/>
    </dxf>
    <dxf>
      <numFmt numFmtId="3" formatCode="#,##0"/>
    </dxf>
    <dxf>
      <numFmt numFmtId="13" formatCode="0\ %"/>
    </dxf>
    <dxf>
      <numFmt numFmtId="3" formatCode="#,##0"/>
    </dxf>
    <dxf>
      <numFmt numFmtId="13" formatCode="0\ %"/>
    </dxf>
    <dxf>
      <fill>
        <patternFill>
          <bgColor theme="0" tint="-4.9989318521683403E-2"/>
        </patternFill>
      </fill>
    </dxf>
    <dxf>
      <numFmt numFmtId="13" formatCode="0\ %"/>
    </dxf>
    <dxf>
      <numFmt numFmtId="14" formatCode="0.00\ %"/>
    </dxf>
    <dxf>
      <numFmt numFmtId="3" formatCode="#,##0"/>
    </dxf>
    <dxf>
      <numFmt numFmtId="13" formatCode="0\ %"/>
    </dxf>
    <dxf>
      <numFmt numFmtId="13" formatCode="0\ %"/>
    </dxf>
    <dxf>
      <numFmt numFmtId="14" formatCode="0.00\ %"/>
    </dxf>
    <dxf>
      <numFmt numFmtId="13" formatCode="0\ %"/>
    </dxf>
    <dxf>
      <numFmt numFmtId="3" formatCode="#,##0"/>
    </dxf>
    <dxf>
      <numFmt numFmtId="3" formatCode="#,##0"/>
    </dxf>
    <dxf>
      <numFmt numFmtId="13" formatCode="0\ %"/>
    </dxf>
    <dxf>
      <numFmt numFmtId="3" formatCode="#,##0"/>
    </dxf>
    <dxf>
      <numFmt numFmtId="13" formatCode="0\ %"/>
    </dxf>
    <dxf>
      <numFmt numFmtId="166" formatCode="#,##0_ ;[Red]\-#,##0\ "/>
    </dxf>
    <dxf>
      <numFmt numFmtId="164" formatCode="_-* #,##0_-;\-* #,##0_-;_-* &quot;-&quot;??_-;_-@_-"/>
    </dxf>
    <dxf>
      <numFmt numFmtId="164" formatCode="_-* #,##0_-;\-* #,##0_-;_-* &quot;-&quot;??_-;_-@_-"/>
    </dxf>
    <dxf>
      <numFmt numFmtId="172" formatCode="0.000"/>
    </dxf>
    <dxf>
      <numFmt numFmtId="166" formatCode="#,##0_ ;[Red]\-#,##0\ "/>
    </dxf>
    <dxf>
      <numFmt numFmtId="164" formatCode="_-* #,##0_-;\-* #,##0_-;_-* &quot;-&quot;??_-;_-@_-"/>
    </dxf>
    <dxf>
      <numFmt numFmtId="164" formatCode="_-* #,##0_-;\-* #,##0_-;_-* &quot;-&quot;??_-;_-@_-"/>
    </dxf>
    <dxf>
      <numFmt numFmtId="172" formatCode="0.000"/>
    </dxf>
    <dxf>
      <numFmt numFmtId="166" formatCode="#,##0_ ;[Red]\-#,##0\ "/>
    </dxf>
    <dxf>
      <numFmt numFmtId="164" formatCode="_-* #,##0_-;\-* #,##0_-;_-* &quot;-&quot;??_-;_-@_-"/>
    </dxf>
    <dxf>
      <numFmt numFmtId="164" formatCode="_-* #,##0_-;\-* #,##0_-;_-* &quot;-&quot;??_-;_-@_-"/>
    </dxf>
    <dxf>
      <numFmt numFmtId="172" formatCode="0.000"/>
    </dxf>
    <dxf>
      <numFmt numFmtId="167" formatCode="0\ %;[Red]\-0%"/>
    </dxf>
    <dxf>
      <numFmt numFmtId="14" formatCode="0.00\ %"/>
    </dxf>
    <dxf>
      <numFmt numFmtId="166" formatCode="#,##0_ ;[Red]\-#,##0\ "/>
    </dxf>
    <dxf>
      <numFmt numFmtId="164" formatCode="_-* #,##0_-;\-* #,##0_-;_-* &quot;-&quot;??_-;_-@_-"/>
    </dxf>
    <dxf>
      <numFmt numFmtId="172" formatCode="0.000"/>
    </dxf>
    <dxf>
      <numFmt numFmtId="164" formatCode="_-* #,##0_-;\-* #,##0_-;_-* &quot;-&quot;??_-;_-@_-"/>
    </dxf>
    <dxf>
      <numFmt numFmtId="164" formatCode="_-* #,##0_-;\-* #,##0_-;_-* &quot;-&quot;??_-;_-@_-"/>
    </dxf>
    <dxf>
      <numFmt numFmtId="164" formatCode="_-* #,##0_-;\-* #,##0_-;_-* &quot;-&quot;??_-;_-@_-"/>
    </dxf>
    <dxf>
      <numFmt numFmtId="172" formatCode="0.000"/>
    </dxf>
    <dxf>
      <numFmt numFmtId="166" formatCode="#,##0_ ;[Red]\-#,##0\ "/>
    </dxf>
    <dxf>
      <numFmt numFmtId="164" formatCode="_-* #,##0_-;\-* #,##0_-;_-* &quot;-&quot;??_-;_-@_-"/>
    </dxf>
    <dxf>
      <numFmt numFmtId="164" formatCode="_-* #,##0_-;\-* #,##0_-;_-* &quot;-&quot;??_-;_-@_-"/>
    </dxf>
    <dxf>
      <numFmt numFmtId="172" formatCode="0.000"/>
    </dxf>
    <dxf>
      <fill>
        <patternFill>
          <bgColor theme="0" tint="-4.9989318521683403E-2"/>
        </patternFill>
      </fill>
    </dxf>
    <dxf>
      <fill>
        <patternFill>
          <bgColor theme="0" tint="-4.9989318521683403E-2"/>
        </patternFill>
      </fill>
    </dxf>
    <dxf>
      <numFmt numFmtId="164" formatCode="_-* #,##0_-;\-* #,##0_-;_-* &quot;-&quot;??_-;_-@_-"/>
    </dxf>
    <dxf>
      <numFmt numFmtId="0" formatCode="General"/>
    </dxf>
    <dxf>
      <numFmt numFmtId="172" formatCode="0.000"/>
    </dxf>
    <dxf>
      <numFmt numFmtId="166" formatCode="#,##0_ ;[Red]\-#,##0\ "/>
    </dxf>
    <dxf>
      <fill>
        <patternFill>
          <bgColor theme="0" tint="-4.9989318521683403E-2"/>
        </patternFill>
      </fill>
    </dxf>
    <dxf>
      <fill>
        <patternFill>
          <bgColor theme="0" tint="-4.9989318521683403E-2"/>
        </patternFill>
      </fill>
    </dxf>
    <dxf>
      <fill>
        <patternFill>
          <bgColor theme="0" tint="-4.9989318521683403E-2"/>
        </patternFill>
      </fill>
    </dxf>
    <dxf>
      <numFmt numFmtId="164" formatCode="_-* #,##0_-;\-* #,##0_-;_-* &quot;-&quot;??_-;_-@_-"/>
    </dxf>
    <dxf>
      <numFmt numFmtId="0" formatCode="General"/>
    </dxf>
    <dxf>
      <numFmt numFmtId="172" formatCode="0.000"/>
    </dxf>
    <dxf>
      <numFmt numFmtId="166" formatCode="#,##0_ ;[Red]\-#,##0\ "/>
    </dxf>
    <dxf>
      <numFmt numFmtId="164" formatCode="_-* #,##0_-;\-* #,##0_-;_-* &quot;-&quot;??_-;_-@_-"/>
    </dxf>
    <dxf>
      <numFmt numFmtId="164" formatCode="_-* #,##0_-;\-* #,##0_-;_-* &quot;-&quot;??_-;_-@_-"/>
    </dxf>
    <dxf>
      <numFmt numFmtId="172" formatCode="0.000"/>
    </dxf>
    <dxf>
      <numFmt numFmtId="166" formatCode="#,##0_ ;[Red]\-#,##0\ "/>
    </dxf>
    <dxf>
      <numFmt numFmtId="164" formatCode="_-* #,##0_-;\-* #,##0_-;_-* &quot;-&quot;??_-;_-@_-"/>
    </dxf>
    <dxf>
      <numFmt numFmtId="164" formatCode="_-* #,##0_-;\-* #,##0_-;_-* &quot;-&quot;??_-;_-@_-"/>
    </dxf>
    <dxf>
      <numFmt numFmtId="172" formatCode="0.000"/>
    </dxf>
    <dxf>
      <numFmt numFmtId="166" formatCode="#,##0_ ;[Red]\-#,##0\ "/>
    </dxf>
    <dxf>
      <numFmt numFmtId="164" formatCode="_-* #,##0_-;\-* #,##0_-;_-* &quot;-&quot;??_-;_-@_-"/>
    </dxf>
    <dxf>
      <numFmt numFmtId="164" formatCode="_-* #,##0_-;\-* #,##0_-;_-* &quot;-&quot;??_-;_-@_-"/>
    </dxf>
    <dxf>
      <numFmt numFmtId="172" formatCode="0.000"/>
    </dxf>
    <dxf>
      <numFmt numFmtId="167" formatCode="0\ %;[Red]\-0%"/>
    </dxf>
    <dxf>
      <numFmt numFmtId="14" formatCode="0.00\ %"/>
    </dxf>
    <dxf>
      <numFmt numFmtId="166" formatCode="#,##0_ ;[Red]\-#,##0\ "/>
    </dxf>
    <dxf>
      <numFmt numFmtId="164" formatCode="_-* #,##0_-;\-* #,##0_-;_-* &quot;-&quot;??_-;_-@_-"/>
    </dxf>
    <dxf>
      <numFmt numFmtId="172" formatCode="0.000"/>
    </dxf>
  </dxfs>
  <tableStyles count="1" defaultTableStyle="TableStyleMedium2" defaultPivotStyle="PivotStyleLight16">
    <tableStyle name="Invisible" pivot="0" table="0" count="0" xr9:uid="{3B6C5174-D28D-4FDC-8578-6ED69E125DC0}"/>
  </tableStyles>
  <colors>
    <mruColors>
      <color rgb="FFE5F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microsoft.com/office/2007/relationships/slicerCache" Target="slicerCaches/slicerCache31.xml"/><Relationship Id="rId21" Type="http://schemas.openxmlformats.org/officeDocument/2006/relationships/worksheet" Target="worksheets/sheet21.xml"/><Relationship Id="rId42" Type="http://schemas.openxmlformats.org/officeDocument/2006/relationships/pivotCacheDefinition" Target="pivotCache/pivotCacheDefinition16.xml"/><Relationship Id="rId63" Type="http://schemas.openxmlformats.org/officeDocument/2006/relationships/pivotCacheDefinition" Target="pivotCache/pivotCacheDefinition37.xml"/><Relationship Id="rId84" Type="http://schemas.openxmlformats.org/officeDocument/2006/relationships/pivotCacheDefinition" Target="pivotCache/pivotCacheDefinition58.xml"/><Relationship Id="rId138" Type="http://schemas.openxmlformats.org/officeDocument/2006/relationships/customXml" Target="../customXml/item6.xml"/><Relationship Id="rId159" Type="http://schemas.openxmlformats.org/officeDocument/2006/relationships/customXml" Target="../customXml/item27.xml"/><Relationship Id="rId107" Type="http://schemas.microsoft.com/office/2007/relationships/slicerCache" Target="slicerCaches/slicerCache21.xml"/><Relationship Id="rId11" Type="http://schemas.openxmlformats.org/officeDocument/2006/relationships/worksheet" Target="worksheets/sheet11.xml"/><Relationship Id="rId32" Type="http://schemas.openxmlformats.org/officeDocument/2006/relationships/pivotCacheDefinition" Target="pivotCache/pivotCacheDefinition6.xml"/><Relationship Id="rId53" Type="http://schemas.openxmlformats.org/officeDocument/2006/relationships/pivotCacheDefinition" Target="pivotCache/pivotCacheDefinition27.xml"/><Relationship Id="rId74" Type="http://schemas.openxmlformats.org/officeDocument/2006/relationships/pivotCacheDefinition" Target="pivotCache/pivotCacheDefinition48.xml"/><Relationship Id="rId128" Type="http://schemas.openxmlformats.org/officeDocument/2006/relationships/styles" Target="styles.xml"/><Relationship Id="rId149" Type="http://schemas.openxmlformats.org/officeDocument/2006/relationships/customXml" Target="../customXml/item17.xml"/><Relationship Id="rId5" Type="http://schemas.openxmlformats.org/officeDocument/2006/relationships/worksheet" Target="worksheets/sheet5.xml"/><Relationship Id="rId95" Type="http://schemas.microsoft.com/office/2007/relationships/slicerCache" Target="slicerCaches/slicerCache9.xml"/><Relationship Id="rId160" Type="http://schemas.openxmlformats.org/officeDocument/2006/relationships/customXml" Target="../customXml/item28.xml"/><Relationship Id="rId22" Type="http://schemas.openxmlformats.org/officeDocument/2006/relationships/worksheet" Target="worksheets/sheet22.xml"/><Relationship Id="rId43" Type="http://schemas.openxmlformats.org/officeDocument/2006/relationships/pivotCacheDefinition" Target="pivotCache/pivotCacheDefinition17.xml"/><Relationship Id="rId64" Type="http://schemas.openxmlformats.org/officeDocument/2006/relationships/pivotCacheDefinition" Target="pivotCache/pivotCacheDefinition38.xml"/><Relationship Id="rId118" Type="http://schemas.microsoft.com/office/2007/relationships/slicerCache" Target="slicerCaches/slicerCache32.xml"/><Relationship Id="rId139" Type="http://schemas.openxmlformats.org/officeDocument/2006/relationships/customXml" Target="../customXml/item7.xml"/><Relationship Id="rId85" Type="http://schemas.openxmlformats.org/officeDocument/2006/relationships/pivotCacheDefinition" Target="pivotCache/pivotCacheDefinition59.xml"/><Relationship Id="rId150" Type="http://schemas.openxmlformats.org/officeDocument/2006/relationships/customXml" Target="../customXml/item1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7.xml"/><Relationship Id="rId38" Type="http://schemas.openxmlformats.org/officeDocument/2006/relationships/pivotCacheDefinition" Target="pivotCache/pivotCacheDefinition12.xml"/><Relationship Id="rId59" Type="http://schemas.openxmlformats.org/officeDocument/2006/relationships/pivotCacheDefinition" Target="pivotCache/pivotCacheDefinition33.xml"/><Relationship Id="rId103" Type="http://schemas.microsoft.com/office/2007/relationships/slicerCache" Target="slicerCaches/slicerCache17.xml"/><Relationship Id="rId108" Type="http://schemas.microsoft.com/office/2007/relationships/slicerCache" Target="slicerCaches/slicerCache22.xml"/><Relationship Id="rId124" Type="http://schemas.microsoft.com/office/2007/relationships/slicerCache" Target="slicerCaches/slicerCache38.xml"/><Relationship Id="rId129" Type="http://schemas.openxmlformats.org/officeDocument/2006/relationships/sharedStrings" Target="sharedStrings.xml"/><Relationship Id="rId54" Type="http://schemas.openxmlformats.org/officeDocument/2006/relationships/pivotCacheDefinition" Target="pivotCache/pivotCacheDefinition28.xml"/><Relationship Id="rId70" Type="http://schemas.openxmlformats.org/officeDocument/2006/relationships/pivotCacheDefinition" Target="pivotCache/pivotCacheDefinition44.xml"/><Relationship Id="rId75" Type="http://schemas.openxmlformats.org/officeDocument/2006/relationships/pivotCacheDefinition" Target="pivotCache/pivotCacheDefinition49.xml"/><Relationship Id="rId91" Type="http://schemas.microsoft.com/office/2007/relationships/slicerCache" Target="slicerCaches/slicerCache5.xml"/><Relationship Id="rId96" Type="http://schemas.microsoft.com/office/2007/relationships/slicerCache" Target="slicerCaches/slicerCache10.xml"/><Relationship Id="rId140" Type="http://schemas.openxmlformats.org/officeDocument/2006/relationships/customXml" Target="../customXml/item8.xml"/><Relationship Id="rId145" Type="http://schemas.openxmlformats.org/officeDocument/2006/relationships/customXml" Target="../customXml/item13.xml"/><Relationship Id="rId161" Type="http://schemas.openxmlformats.org/officeDocument/2006/relationships/customXml" Target="../customXml/item2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49" Type="http://schemas.openxmlformats.org/officeDocument/2006/relationships/pivotCacheDefinition" Target="pivotCache/pivotCacheDefinition23.xml"/><Relationship Id="rId114" Type="http://schemas.microsoft.com/office/2007/relationships/slicerCache" Target="slicerCaches/slicerCache28.xml"/><Relationship Id="rId119" Type="http://schemas.microsoft.com/office/2007/relationships/slicerCache" Target="slicerCaches/slicerCache33.xml"/><Relationship Id="rId44" Type="http://schemas.openxmlformats.org/officeDocument/2006/relationships/pivotCacheDefinition" Target="pivotCache/pivotCacheDefinition18.xml"/><Relationship Id="rId60" Type="http://schemas.openxmlformats.org/officeDocument/2006/relationships/pivotCacheDefinition" Target="pivotCache/pivotCacheDefinition34.xml"/><Relationship Id="rId65" Type="http://schemas.openxmlformats.org/officeDocument/2006/relationships/pivotCacheDefinition" Target="pivotCache/pivotCacheDefinition39.xml"/><Relationship Id="rId81" Type="http://schemas.openxmlformats.org/officeDocument/2006/relationships/pivotCacheDefinition" Target="pivotCache/pivotCacheDefinition55.xml"/><Relationship Id="rId86" Type="http://schemas.openxmlformats.org/officeDocument/2006/relationships/pivotCacheDefinition" Target="pivotCache/pivotCacheDefinition60.xml"/><Relationship Id="rId130" Type="http://schemas.openxmlformats.org/officeDocument/2006/relationships/sheetMetadata" Target="metadata.xml"/><Relationship Id="rId135" Type="http://schemas.openxmlformats.org/officeDocument/2006/relationships/customXml" Target="../customXml/item3.xml"/><Relationship Id="rId151" Type="http://schemas.openxmlformats.org/officeDocument/2006/relationships/customXml" Target="../customXml/item19.xml"/><Relationship Id="rId156" Type="http://schemas.openxmlformats.org/officeDocument/2006/relationships/customXml" Target="../customXml/item2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3.xml"/><Relationship Id="rId109" Type="http://schemas.microsoft.com/office/2007/relationships/slicerCache" Target="slicerCaches/slicerCache23.xml"/><Relationship Id="rId34" Type="http://schemas.openxmlformats.org/officeDocument/2006/relationships/pivotCacheDefinition" Target="pivotCache/pivotCacheDefinition8.xml"/><Relationship Id="rId50" Type="http://schemas.openxmlformats.org/officeDocument/2006/relationships/pivotCacheDefinition" Target="pivotCache/pivotCacheDefinition24.xml"/><Relationship Id="rId55" Type="http://schemas.openxmlformats.org/officeDocument/2006/relationships/pivotCacheDefinition" Target="pivotCache/pivotCacheDefinition29.xml"/><Relationship Id="rId76" Type="http://schemas.openxmlformats.org/officeDocument/2006/relationships/pivotCacheDefinition" Target="pivotCache/pivotCacheDefinition50.xml"/><Relationship Id="rId97" Type="http://schemas.microsoft.com/office/2007/relationships/slicerCache" Target="slicerCaches/slicerCache11.xml"/><Relationship Id="rId104" Type="http://schemas.microsoft.com/office/2007/relationships/slicerCache" Target="slicerCaches/slicerCache18.xml"/><Relationship Id="rId120" Type="http://schemas.microsoft.com/office/2007/relationships/slicerCache" Target="slicerCaches/slicerCache34.xml"/><Relationship Id="rId125" Type="http://schemas.microsoft.com/office/2007/relationships/slicerCache" Target="slicerCaches/slicerCache39.xml"/><Relationship Id="rId141" Type="http://schemas.openxmlformats.org/officeDocument/2006/relationships/customXml" Target="../customXml/item9.xml"/><Relationship Id="rId146" Type="http://schemas.openxmlformats.org/officeDocument/2006/relationships/customXml" Target="../customXml/item14.xml"/><Relationship Id="rId7" Type="http://schemas.openxmlformats.org/officeDocument/2006/relationships/worksheet" Target="worksheets/sheet7.xml"/><Relationship Id="rId71" Type="http://schemas.openxmlformats.org/officeDocument/2006/relationships/pivotCacheDefinition" Target="pivotCache/pivotCacheDefinition45.xml"/><Relationship Id="rId92" Type="http://schemas.microsoft.com/office/2007/relationships/slicerCache" Target="slicerCaches/slicerCache6.xml"/><Relationship Id="rId162" Type="http://schemas.openxmlformats.org/officeDocument/2006/relationships/customXml" Target="../customXml/item30.xml"/><Relationship Id="rId2" Type="http://schemas.openxmlformats.org/officeDocument/2006/relationships/worksheet" Target="worksheets/sheet2.xml"/><Relationship Id="rId29" Type="http://schemas.openxmlformats.org/officeDocument/2006/relationships/pivotCacheDefinition" Target="pivotCache/pivotCacheDefinition3.xml"/><Relationship Id="rId24" Type="http://schemas.openxmlformats.org/officeDocument/2006/relationships/worksheet" Target="worksheets/sheet24.xml"/><Relationship Id="rId40" Type="http://schemas.openxmlformats.org/officeDocument/2006/relationships/pivotCacheDefinition" Target="pivotCache/pivotCacheDefinition14.xml"/><Relationship Id="rId45" Type="http://schemas.openxmlformats.org/officeDocument/2006/relationships/pivotCacheDefinition" Target="pivotCache/pivotCacheDefinition19.xml"/><Relationship Id="rId66" Type="http://schemas.openxmlformats.org/officeDocument/2006/relationships/pivotCacheDefinition" Target="pivotCache/pivotCacheDefinition40.xml"/><Relationship Id="rId87" Type="http://schemas.microsoft.com/office/2007/relationships/slicerCache" Target="slicerCaches/slicerCache1.xml"/><Relationship Id="rId110" Type="http://schemas.microsoft.com/office/2007/relationships/slicerCache" Target="slicerCaches/slicerCache24.xml"/><Relationship Id="rId115" Type="http://schemas.microsoft.com/office/2007/relationships/slicerCache" Target="slicerCaches/slicerCache29.xml"/><Relationship Id="rId131" Type="http://schemas.openxmlformats.org/officeDocument/2006/relationships/powerPivotData" Target="model/item.data"/><Relationship Id="rId136" Type="http://schemas.openxmlformats.org/officeDocument/2006/relationships/customXml" Target="../customXml/item4.xml"/><Relationship Id="rId157" Type="http://schemas.openxmlformats.org/officeDocument/2006/relationships/customXml" Target="../customXml/item25.xml"/><Relationship Id="rId61" Type="http://schemas.openxmlformats.org/officeDocument/2006/relationships/pivotCacheDefinition" Target="pivotCache/pivotCacheDefinition35.xml"/><Relationship Id="rId82" Type="http://schemas.openxmlformats.org/officeDocument/2006/relationships/pivotCacheDefinition" Target="pivotCache/pivotCacheDefinition56.xml"/><Relationship Id="rId152" Type="http://schemas.openxmlformats.org/officeDocument/2006/relationships/customXml" Target="../customXml/item2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4.xml"/><Relationship Id="rId35" Type="http://schemas.openxmlformats.org/officeDocument/2006/relationships/pivotCacheDefinition" Target="pivotCache/pivotCacheDefinition9.xml"/><Relationship Id="rId56" Type="http://schemas.openxmlformats.org/officeDocument/2006/relationships/pivotCacheDefinition" Target="pivotCache/pivotCacheDefinition30.xml"/><Relationship Id="rId77" Type="http://schemas.openxmlformats.org/officeDocument/2006/relationships/pivotCacheDefinition" Target="pivotCache/pivotCacheDefinition51.xml"/><Relationship Id="rId100" Type="http://schemas.microsoft.com/office/2007/relationships/slicerCache" Target="slicerCaches/slicerCache14.xml"/><Relationship Id="rId105" Type="http://schemas.microsoft.com/office/2007/relationships/slicerCache" Target="slicerCaches/slicerCache19.xml"/><Relationship Id="rId126" Type="http://schemas.openxmlformats.org/officeDocument/2006/relationships/theme" Target="theme/theme1.xml"/><Relationship Id="rId147" Type="http://schemas.openxmlformats.org/officeDocument/2006/relationships/customXml" Target="../customXml/item15.xml"/><Relationship Id="rId8" Type="http://schemas.openxmlformats.org/officeDocument/2006/relationships/worksheet" Target="worksheets/sheet8.xml"/><Relationship Id="rId51" Type="http://schemas.openxmlformats.org/officeDocument/2006/relationships/pivotCacheDefinition" Target="pivotCache/pivotCacheDefinition25.xml"/><Relationship Id="rId72" Type="http://schemas.openxmlformats.org/officeDocument/2006/relationships/pivotCacheDefinition" Target="pivotCache/pivotCacheDefinition46.xml"/><Relationship Id="rId93" Type="http://schemas.microsoft.com/office/2007/relationships/slicerCache" Target="slicerCaches/slicerCache7.xml"/><Relationship Id="rId98" Type="http://schemas.microsoft.com/office/2007/relationships/slicerCache" Target="slicerCaches/slicerCache12.xml"/><Relationship Id="rId121" Type="http://schemas.microsoft.com/office/2007/relationships/slicerCache" Target="slicerCaches/slicerCache35.xml"/><Relationship Id="rId142" Type="http://schemas.openxmlformats.org/officeDocument/2006/relationships/customXml" Target="../customXml/item10.xml"/><Relationship Id="rId163" Type="http://schemas.openxmlformats.org/officeDocument/2006/relationships/customXml" Target="../customXml/item3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pivotCacheDefinition" Target="pivotCache/pivotCacheDefinition20.xml"/><Relationship Id="rId67" Type="http://schemas.openxmlformats.org/officeDocument/2006/relationships/pivotCacheDefinition" Target="pivotCache/pivotCacheDefinition41.xml"/><Relationship Id="rId116" Type="http://schemas.microsoft.com/office/2007/relationships/slicerCache" Target="slicerCaches/slicerCache30.xml"/><Relationship Id="rId137" Type="http://schemas.openxmlformats.org/officeDocument/2006/relationships/customXml" Target="../customXml/item5.xml"/><Relationship Id="rId158" Type="http://schemas.openxmlformats.org/officeDocument/2006/relationships/customXml" Target="../customXml/item26.xml"/><Relationship Id="rId20" Type="http://schemas.openxmlformats.org/officeDocument/2006/relationships/worksheet" Target="worksheets/sheet20.xml"/><Relationship Id="rId41" Type="http://schemas.openxmlformats.org/officeDocument/2006/relationships/pivotCacheDefinition" Target="pivotCache/pivotCacheDefinition15.xml"/><Relationship Id="rId62" Type="http://schemas.openxmlformats.org/officeDocument/2006/relationships/pivotCacheDefinition" Target="pivotCache/pivotCacheDefinition36.xml"/><Relationship Id="rId83" Type="http://schemas.openxmlformats.org/officeDocument/2006/relationships/pivotCacheDefinition" Target="pivotCache/pivotCacheDefinition57.xml"/><Relationship Id="rId88" Type="http://schemas.microsoft.com/office/2007/relationships/slicerCache" Target="slicerCaches/slicerCache2.xml"/><Relationship Id="rId111" Type="http://schemas.microsoft.com/office/2007/relationships/slicerCache" Target="slicerCaches/slicerCache25.xml"/><Relationship Id="rId132" Type="http://schemas.openxmlformats.org/officeDocument/2006/relationships/calcChain" Target="calcChain.xml"/><Relationship Id="rId153" Type="http://schemas.openxmlformats.org/officeDocument/2006/relationships/customXml" Target="../customXml/item21.xml"/><Relationship Id="rId15" Type="http://schemas.openxmlformats.org/officeDocument/2006/relationships/worksheet" Target="worksheets/sheet15.xml"/><Relationship Id="rId36" Type="http://schemas.openxmlformats.org/officeDocument/2006/relationships/pivotCacheDefinition" Target="pivotCache/pivotCacheDefinition10.xml"/><Relationship Id="rId57" Type="http://schemas.openxmlformats.org/officeDocument/2006/relationships/pivotCacheDefinition" Target="pivotCache/pivotCacheDefinition31.xml"/><Relationship Id="rId106" Type="http://schemas.microsoft.com/office/2007/relationships/slicerCache" Target="slicerCaches/slicerCache20.xml"/><Relationship Id="rId127" Type="http://schemas.openxmlformats.org/officeDocument/2006/relationships/connections" Target="connections.xml"/><Relationship Id="rId10" Type="http://schemas.openxmlformats.org/officeDocument/2006/relationships/worksheet" Target="worksheets/sheet10.xml"/><Relationship Id="rId31" Type="http://schemas.openxmlformats.org/officeDocument/2006/relationships/pivotCacheDefinition" Target="pivotCache/pivotCacheDefinition5.xml"/><Relationship Id="rId52" Type="http://schemas.openxmlformats.org/officeDocument/2006/relationships/pivotCacheDefinition" Target="pivotCache/pivotCacheDefinition26.xml"/><Relationship Id="rId73" Type="http://schemas.openxmlformats.org/officeDocument/2006/relationships/pivotCacheDefinition" Target="pivotCache/pivotCacheDefinition47.xml"/><Relationship Id="rId78" Type="http://schemas.openxmlformats.org/officeDocument/2006/relationships/pivotCacheDefinition" Target="pivotCache/pivotCacheDefinition52.xml"/><Relationship Id="rId94" Type="http://schemas.microsoft.com/office/2007/relationships/slicerCache" Target="slicerCaches/slicerCache8.xml"/><Relationship Id="rId99" Type="http://schemas.microsoft.com/office/2007/relationships/slicerCache" Target="slicerCaches/slicerCache13.xml"/><Relationship Id="rId101" Type="http://schemas.microsoft.com/office/2007/relationships/slicerCache" Target="slicerCaches/slicerCache15.xml"/><Relationship Id="rId122" Type="http://schemas.microsoft.com/office/2007/relationships/slicerCache" Target="slicerCaches/slicerCache36.xml"/><Relationship Id="rId143" Type="http://schemas.openxmlformats.org/officeDocument/2006/relationships/customXml" Target="../customXml/item11.xml"/><Relationship Id="rId148" Type="http://schemas.openxmlformats.org/officeDocument/2006/relationships/customXml" Target="../customXml/item16.xml"/><Relationship Id="rId164" Type="http://schemas.openxmlformats.org/officeDocument/2006/relationships/customXml" Target="../customXml/item3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pivotCacheDefinition" Target="pivotCache/pivotCacheDefinition21.xml"/><Relationship Id="rId68" Type="http://schemas.openxmlformats.org/officeDocument/2006/relationships/pivotCacheDefinition" Target="pivotCache/pivotCacheDefinition42.xml"/><Relationship Id="rId89" Type="http://schemas.microsoft.com/office/2007/relationships/slicerCache" Target="slicerCaches/slicerCache3.xml"/><Relationship Id="rId112" Type="http://schemas.microsoft.com/office/2007/relationships/slicerCache" Target="slicerCaches/slicerCache26.xml"/><Relationship Id="rId133" Type="http://schemas.openxmlformats.org/officeDocument/2006/relationships/customXml" Target="../customXml/item1.xml"/><Relationship Id="rId154" Type="http://schemas.openxmlformats.org/officeDocument/2006/relationships/customXml" Target="../customXml/item22.xml"/><Relationship Id="rId16" Type="http://schemas.openxmlformats.org/officeDocument/2006/relationships/worksheet" Target="worksheets/sheet16.xml"/><Relationship Id="rId37" Type="http://schemas.openxmlformats.org/officeDocument/2006/relationships/pivotCacheDefinition" Target="pivotCache/pivotCacheDefinition11.xml"/><Relationship Id="rId58" Type="http://schemas.openxmlformats.org/officeDocument/2006/relationships/pivotCacheDefinition" Target="pivotCache/pivotCacheDefinition32.xml"/><Relationship Id="rId79" Type="http://schemas.openxmlformats.org/officeDocument/2006/relationships/pivotCacheDefinition" Target="pivotCache/pivotCacheDefinition53.xml"/><Relationship Id="rId102" Type="http://schemas.microsoft.com/office/2007/relationships/slicerCache" Target="slicerCaches/slicerCache16.xml"/><Relationship Id="rId123" Type="http://schemas.microsoft.com/office/2007/relationships/slicerCache" Target="slicerCaches/slicerCache37.xml"/><Relationship Id="rId144" Type="http://schemas.openxmlformats.org/officeDocument/2006/relationships/customXml" Target="../customXml/item12.xml"/><Relationship Id="rId90" Type="http://schemas.microsoft.com/office/2007/relationships/slicerCache" Target="slicerCaches/slicerCache4.xml"/><Relationship Id="rId27" Type="http://schemas.openxmlformats.org/officeDocument/2006/relationships/pivotCacheDefinition" Target="pivotCache/pivotCacheDefinition1.xml"/><Relationship Id="rId48" Type="http://schemas.openxmlformats.org/officeDocument/2006/relationships/pivotCacheDefinition" Target="pivotCache/pivotCacheDefinition22.xml"/><Relationship Id="rId69" Type="http://schemas.openxmlformats.org/officeDocument/2006/relationships/pivotCacheDefinition" Target="pivotCache/pivotCacheDefinition43.xml"/><Relationship Id="rId113" Type="http://schemas.microsoft.com/office/2007/relationships/slicerCache" Target="slicerCaches/slicerCache27.xml"/><Relationship Id="rId134" Type="http://schemas.openxmlformats.org/officeDocument/2006/relationships/customXml" Target="../customXml/item2.xml"/><Relationship Id="rId80" Type="http://schemas.openxmlformats.org/officeDocument/2006/relationships/pivotCacheDefinition" Target="pivotCache/pivotCacheDefinition54.xml"/><Relationship Id="rId155" Type="http://schemas.openxmlformats.org/officeDocument/2006/relationships/customXml" Target="../customXml/item2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[Slakteleveranser_2005_2021_kommune_web.xlsx]P_endring (2)!Pivottabell2</c:name>
    <c:fmtId val="6"/>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1"/>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1"/>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s>
    <c:plotArea>
      <c:layout>
        <c:manualLayout>
          <c:layoutTarget val="inner"/>
          <c:xMode val="edge"/>
          <c:yMode val="edge"/>
          <c:x val="0.19693288757766614"/>
          <c:y val="3.3650440944830631E-3"/>
          <c:w val="0.8095579546727113"/>
          <c:h val="0.89814814814814814"/>
        </c:manualLayout>
      </c:layout>
      <c:barChart>
        <c:barDir val="bar"/>
        <c:grouping val="clustered"/>
        <c:varyColors val="0"/>
        <c:ser>
          <c:idx val="0"/>
          <c:order val="0"/>
          <c:tx>
            <c:strRef>
              <c:f>'P_endring (2)'!$Q$8:$Q$9</c:f>
              <c:strCache>
                <c:ptCount val="1"/>
                <c:pt idx="0">
                  <c:v>2005</c:v>
                </c:pt>
              </c:strCache>
            </c:strRef>
          </c:tx>
          <c:spPr>
            <a:solidFill>
              <a:schemeClr val="accent1"/>
            </a:solidFill>
            <a:ln>
              <a:noFill/>
            </a:ln>
            <a:effectLst/>
          </c:spPr>
          <c:invertIfNegative val="0"/>
          <c:cat>
            <c:strRef>
              <c:f>'P_endring (2)'!$P$10:$P$47</c:f>
              <c:strCache>
                <c:ptCount val="37"/>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Osen</c:v>
                </c:pt>
                <c:pt idx="16">
                  <c:v>Orkland</c:v>
                </c:pt>
                <c:pt idx="17">
                  <c:v>Oppdal</c:v>
                </c:pt>
                <c:pt idx="18">
                  <c:v>Nærøysund</c:v>
                </c:pt>
                <c:pt idx="19">
                  <c:v>Namsskogan</c:v>
                </c:pt>
                <c:pt idx="20">
                  <c:v>Namsos</c:v>
                </c:pt>
                <c:pt idx="21">
                  <c:v>Midtre Gauldal</c:v>
                </c:pt>
                <c:pt idx="22">
                  <c:v>Meråker</c:v>
                </c:pt>
                <c:pt idx="23">
                  <c:v>Melhus</c:v>
                </c:pt>
                <c:pt idx="24">
                  <c:v>Malvik</c:v>
                </c:pt>
                <c:pt idx="25">
                  <c:v>Lierne</c:v>
                </c:pt>
                <c:pt idx="26">
                  <c:v>Levanger</c:v>
                </c:pt>
                <c:pt idx="27">
                  <c:v>Leka</c:v>
                </c:pt>
                <c:pt idx="28">
                  <c:v>Indre Fosen</c:v>
                </c:pt>
                <c:pt idx="29">
                  <c:v>Inderøy</c:v>
                </c:pt>
                <c:pt idx="30">
                  <c:v>Høylandet</c:v>
                </c:pt>
                <c:pt idx="31">
                  <c:v>Holtålen</c:v>
                </c:pt>
                <c:pt idx="32">
                  <c:v>Hitra</c:v>
                </c:pt>
                <c:pt idx="33">
                  <c:v>Heim</c:v>
                </c:pt>
                <c:pt idx="34">
                  <c:v>Grong</c:v>
                </c:pt>
                <c:pt idx="35">
                  <c:v>Frosta</c:v>
                </c:pt>
                <c:pt idx="36">
                  <c:v>Flatanger</c:v>
                </c:pt>
              </c:strCache>
            </c:strRef>
          </c:cat>
          <c:val>
            <c:numRef>
              <c:f>'P_endring (2)'!$Q$10:$Q$47</c:f>
              <c:numCache>
                <c:formatCode>_-* #\ ##0_-;\-* #\ ##0_-;_-* "-"??_-;_-@_-</c:formatCode>
                <c:ptCount val="37"/>
              </c:numCache>
            </c:numRef>
          </c:val>
          <c:extLst>
            <c:ext xmlns:c16="http://schemas.microsoft.com/office/drawing/2014/chart" uri="{C3380CC4-5D6E-409C-BE32-E72D297353CC}">
              <c16:uniqueId val="{00000002-F3D8-45A7-BC46-328A9A86E50E}"/>
            </c:ext>
          </c:extLst>
        </c:ser>
        <c:ser>
          <c:idx val="1"/>
          <c:order val="1"/>
          <c:tx>
            <c:strRef>
              <c:f>'P_endring (2)'!$R$8:$R$9</c:f>
              <c:strCache>
                <c:ptCount val="1"/>
                <c:pt idx="0">
                  <c:v>2021</c:v>
                </c:pt>
              </c:strCache>
            </c:strRef>
          </c:tx>
          <c:spPr>
            <a:solidFill>
              <a:schemeClr val="accent2"/>
            </a:solidFill>
            <a:ln>
              <a:noFill/>
            </a:ln>
            <a:effectLst/>
          </c:spPr>
          <c:invertIfNegative val="0"/>
          <c:dLbls>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'P_endring (2)'!$P$10:$P$47</c:f>
              <c:strCache>
                <c:ptCount val="37"/>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Osen</c:v>
                </c:pt>
                <c:pt idx="16">
                  <c:v>Orkland</c:v>
                </c:pt>
                <c:pt idx="17">
                  <c:v>Oppdal</c:v>
                </c:pt>
                <c:pt idx="18">
                  <c:v>Nærøysund</c:v>
                </c:pt>
                <c:pt idx="19">
                  <c:v>Namsskogan</c:v>
                </c:pt>
                <c:pt idx="20">
                  <c:v>Namsos</c:v>
                </c:pt>
                <c:pt idx="21">
                  <c:v>Midtre Gauldal</c:v>
                </c:pt>
                <c:pt idx="22">
                  <c:v>Meråker</c:v>
                </c:pt>
                <c:pt idx="23">
                  <c:v>Melhus</c:v>
                </c:pt>
                <c:pt idx="24">
                  <c:v>Malvik</c:v>
                </c:pt>
                <c:pt idx="25">
                  <c:v>Lierne</c:v>
                </c:pt>
                <c:pt idx="26">
                  <c:v>Levanger</c:v>
                </c:pt>
                <c:pt idx="27">
                  <c:v>Leka</c:v>
                </c:pt>
                <c:pt idx="28">
                  <c:v>Indre Fosen</c:v>
                </c:pt>
                <c:pt idx="29">
                  <c:v>Inderøy</c:v>
                </c:pt>
                <c:pt idx="30">
                  <c:v>Høylandet</c:v>
                </c:pt>
                <c:pt idx="31">
                  <c:v>Holtålen</c:v>
                </c:pt>
                <c:pt idx="32">
                  <c:v>Hitra</c:v>
                </c:pt>
                <c:pt idx="33">
                  <c:v>Heim</c:v>
                </c:pt>
                <c:pt idx="34">
                  <c:v>Grong</c:v>
                </c:pt>
                <c:pt idx="35">
                  <c:v>Frosta</c:v>
                </c:pt>
                <c:pt idx="36">
                  <c:v>Flatanger</c:v>
                </c:pt>
              </c:strCache>
            </c:strRef>
          </c:cat>
          <c:val>
            <c:numRef>
              <c:f>'P_endring (2)'!$R$10:$R$47</c:f>
              <c:numCache>
                <c:formatCode>#\ ##0_ ;[Red]\-#\ ##0\ </c:formatCode>
                <c:ptCount val="37"/>
                <c:pt idx="0">
                  <c:v>6845.7000000000007</c:v>
                </c:pt>
                <c:pt idx="1">
                  <c:v>-2783.1000000000004</c:v>
                </c:pt>
                <c:pt idx="2">
                  <c:v>2155</c:v>
                </c:pt>
                <c:pt idx="3">
                  <c:v>2173.6999999999998</c:v>
                </c:pt>
                <c:pt idx="4">
                  <c:v>-369.59999999999991</c:v>
                </c:pt>
                <c:pt idx="5">
                  <c:v>-8984.6999999999989</c:v>
                </c:pt>
                <c:pt idx="6">
                  <c:v>-11458.399999999998</c:v>
                </c:pt>
                <c:pt idx="7">
                  <c:v>8061.3000000000011</c:v>
                </c:pt>
                <c:pt idx="8">
                  <c:v>1851.4</c:v>
                </c:pt>
                <c:pt idx="9">
                  <c:v>3179</c:v>
                </c:pt>
                <c:pt idx="10">
                  <c:v>-617.79999999999995</c:v>
                </c:pt>
                <c:pt idx="11">
                  <c:v>-8857.1999999999989</c:v>
                </c:pt>
                <c:pt idx="12">
                  <c:v>-4785.6000000000004</c:v>
                </c:pt>
                <c:pt idx="13">
                  <c:v>-1500.1000000000004</c:v>
                </c:pt>
                <c:pt idx="14">
                  <c:v>-1638.8</c:v>
                </c:pt>
                <c:pt idx="15">
                  <c:v>-250.5</c:v>
                </c:pt>
                <c:pt idx="16">
                  <c:v>-1056.7000000000007</c:v>
                </c:pt>
                <c:pt idx="17">
                  <c:v>-4346.1000000000004</c:v>
                </c:pt>
                <c:pt idx="18">
                  <c:v>1210.6000000000004</c:v>
                </c:pt>
                <c:pt idx="19">
                  <c:v>-382.70000000000005</c:v>
                </c:pt>
                <c:pt idx="20">
                  <c:v>23167.3</c:v>
                </c:pt>
                <c:pt idx="21">
                  <c:v>-1138.4000000000015</c:v>
                </c:pt>
                <c:pt idx="22">
                  <c:v>167.2</c:v>
                </c:pt>
                <c:pt idx="23">
                  <c:v>4558.5</c:v>
                </c:pt>
                <c:pt idx="24">
                  <c:v>770.69999999999993</c:v>
                </c:pt>
                <c:pt idx="25">
                  <c:v>-1532.9000000000005</c:v>
                </c:pt>
                <c:pt idx="26">
                  <c:v>-7111.4</c:v>
                </c:pt>
                <c:pt idx="27">
                  <c:v>-126.89999999999998</c:v>
                </c:pt>
                <c:pt idx="28">
                  <c:v>11582.2</c:v>
                </c:pt>
                <c:pt idx="29">
                  <c:v>418.5</c:v>
                </c:pt>
                <c:pt idx="30">
                  <c:v>1426.7999999999997</c:v>
                </c:pt>
                <c:pt idx="31">
                  <c:v>-11895.699999999999</c:v>
                </c:pt>
                <c:pt idx="32">
                  <c:v>-199.69999999999982</c:v>
                </c:pt>
                <c:pt idx="33">
                  <c:v>-2097.8999999999996</c:v>
                </c:pt>
                <c:pt idx="34">
                  <c:v>596</c:v>
                </c:pt>
                <c:pt idx="35">
                  <c:v>178.40000000000009</c:v>
                </c:pt>
                <c:pt idx="36">
                  <c:v>61.499999999999972</c:v>
                </c:pt>
              </c:numCache>
            </c:numRef>
          </c:val>
          <c:extLst>
            <c:ext xmlns:c16="http://schemas.microsoft.com/office/drawing/2014/chart" uri="{C3380CC4-5D6E-409C-BE32-E72D297353CC}">
              <c16:uniqueId val="{00000003-F3D8-45A7-BC46-328A9A86E50E}"/>
            </c:ext>
          </c:extLst>
        </c:ser>
        <c:dLbls>
          <c:showLegendKey val="0"/>
          <c:showVal val="0"/>
          <c:showCatName val="0"/>
          <c:showSerName val="0"/>
          <c:showPercent val="0"/>
          <c:showBubbleSize val="0"/>
        </c:dLbls>
        <c:gapWidth val="1"/>
        <c:overlap val="77"/>
        <c:axId val="2112893536"/>
        <c:axId val="2112901024"/>
      </c:barChart>
      <c:catAx>
        <c:axId val="2112893536"/>
        <c:scaling>
          <c:orientation val="minMax"/>
        </c:scaling>
        <c:delete val="0"/>
        <c:axPos val="l"/>
        <c:numFmt formatCode="#,##0.00_ ;[Red]\-#,##0.00\ "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12901024"/>
        <c:crosses val="autoZero"/>
        <c:auto val="1"/>
        <c:lblAlgn val="ctr"/>
        <c:lblOffset val="100"/>
        <c:noMultiLvlLbl val="0"/>
      </c:catAx>
      <c:valAx>
        <c:axId val="2112901024"/>
        <c:scaling>
          <c:orientation val="minMax"/>
        </c:scaling>
        <c:delete val="1"/>
        <c:axPos val="b"/>
        <c:numFmt formatCode="_-* #\ ##0_-;\-* #\ ##0_-;_-* &quot;-&quot;??_-;_-@_-" sourceLinked="1"/>
        <c:majorTickMark val="none"/>
        <c:minorTickMark val="none"/>
        <c:tickLblPos val="nextTo"/>
        <c:crossAx val="2112893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[Slakteleveranser_2005_2021_kommune_web.xlsx]P_endring (3)!Pivottabell2</c:name>
    <c:fmtId val="1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86093613298338"/>
          <c:y val="2.2735206347290642E-2"/>
          <c:w val="0.73513363954505684"/>
          <c:h val="0.92673330688245237"/>
        </c:manualLayout>
      </c:layout>
      <c:barChart>
        <c:barDir val="bar"/>
        <c:grouping val="clustered"/>
        <c:varyColors val="0"/>
        <c:ser>
          <c:idx val="0"/>
          <c:order val="0"/>
          <c:tx>
            <c:strRef>
              <c:f>'P_endring (3)'!$Q$8:$Q$9</c:f>
              <c:strCache>
                <c:ptCount val="1"/>
                <c:pt idx="0">
                  <c:v>2005</c:v>
                </c:pt>
              </c:strCache>
            </c:strRef>
          </c:tx>
          <c:spPr>
            <a:solidFill>
              <a:schemeClr val="accent1"/>
            </a:solidFill>
            <a:ln>
              <a:noFill/>
            </a:ln>
            <a:effectLst/>
          </c:spPr>
          <c:invertIfNegative val="0"/>
          <c:cat>
            <c:strRef>
              <c:f>'P_endring (3)'!$P$10:$P$47</c:f>
              <c:strCache>
                <c:ptCount val="37"/>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Orkland</c:v>
                </c:pt>
                <c:pt idx="16">
                  <c:v>Oppdal</c:v>
                </c:pt>
                <c:pt idx="17">
                  <c:v>Nærøysund</c:v>
                </c:pt>
                <c:pt idx="18">
                  <c:v>Namsskogan</c:v>
                </c:pt>
                <c:pt idx="19">
                  <c:v>Namsos</c:v>
                </c:pt>
                <c:pt idx="20">
                  <c:v>Midtre Gauldal</c:v>
                </c:pt>
                <c:pt idx="21">
                  <c:v>Meråker</c:v>
                </c:pt>
                <c:pt idx="22">
                  <c:v>Melhus</c:v>
                </c:pt>
                <c:pt idx="23">
                  <c:v>Malvik</c:v>
                </c:pt>
                <c:pt idx="24">
                  <c:v>Lierne</c:v>
                </c:pt>
                <c:pt idx="25">
                  <c:v>Levanger</c:v>
                </c:pt>
                <c:pt idx="26">
                  <c:v>Leka</c:v>
                </c:pt>
                <c:pt idx="27">
                  <c:v>Indre Fosen</c:v>
                </c:pt>
                <c:pt idx="28">
                  <c:v>Inderøy</c:v>
                </c:pt>
                <c:pt idx="29">
                  <c:v>Høylandet</c:v>
                </c:pt>
                <c:pt idx="30">
                  <c:v>Holtålen</c:v>
                </c:pt>
                <c:pt idx="31">
                  <c:v>Hitra</c:v>
                </c:pt>
                <c:pt idx="32">
                  <c:v>Heim</c:v>
                </c:pt>
                <c:pt idx="33">
                  <c:v>Grong</c:v>
                </c:pt>
                <c:pt idx="34">
                  <c:v>Frøya</c:v>
                </c:pt>
                <c:pt idx="35">
                  <c:v>Frosta</c:v>
                </c:pt>
                <c:pt idx="36">
                  <c:v>Flatanger</c:v>
                </c:pt>
              </c:strCache>
            </c:strRef>
          </c:cat>
          <c:val>
            <c:numRef>
              <c:f>'P_endring (3)'!$Q$10:$Q$47</c:f>
              <c:numCache>
                <c:formatCode>_-* #\ ##0_-;\-* #\ ##0_-;_-* "-"??_-;_-@_-</c:formatCode>
                <c:ptCount val="37"/>
              </c:numCache>
            </c:numRef>
          </c:val>
          <c:extLst>
            <c:ext xmlns:c16="http://schemas.microsoft.com/office/drawing/2014/chart" uri="{C3380CC4-5D6E-409C-BE32-E72D297353CC}">
              <c16:uniqueId val="{00000000-4245-47F2-B523-2CCE459DEC2A}"/>
            </c:ext>
          </c:extLst>
        </c:ser>
        <c:ser>
          <c:idx val="1"/>
          <c:order val="1"/>
          <c:tx>
            <c:strRef>
              <c:f>'P_endring (3)'!$R$8:$R$9</c:f>
              <c:strCache>
                <c:ptCount val="1"/>
                <c:pt idx="0">
                  <c:v>2021</c:v>
                </c:pt>
              </c:strCache>
            </c:strRef>
          </c:tx>
          <c:spPr>
            <a:solidFill>
              <a:schemeClr val="accent2"/>
            </a:solidFill>
            <a:ln>
              <a:noFill/>
            </a:ln>
            <a:effectLst/>
          </c:spPr>
          <c:invertIfNegative val="0"/>
          <c:cat>
            <c:strRef>
              <c:f>'P_endring (3)'!$P$10:$P$47</c:f>
              <c:strCache>
                <c:ptCount val="37"/>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Orkland</c:v>
                </c:pt>
                <c:pt idx="16">
                  <c:v>Oppdal</c:v>
                </c:pt>
                <c:pt idx="17">
                  <c:v>Nærøysund</c:v>
                </c:pt>
                <c:pt idx="18">
                  <c:v>Namsskogan</c:v>
                </c:pt>
                <c:pt idx="19">
                  <c:v>Namsos</c:v>
                </c:pt>
                <c:pt idx="20">
                  <c:v>Midtre Gauldal</c:v>
                </c:pt>
                <c:pt idx="21">
                  <c:v>Meråker</c:v>
                </c:pt>
                <c:pt idx="22">
                  <c:v>Melhus</c:v>
                </c:pt>
                <c:pt idx="23">
                  <c:v>Malvik</c:v>
                </c:pt>
                <c:pt idx="24">
                  <c:v>Lierne</c:v>
                </c:pt>
                <c:pt idx="25">
                  <c:v>Levanger</c:v>
                </c:pt>
                <c:pt idx="26">
                  <c:v>Leka</c:v>
                </c:pt>
                <c:pt idx="27">
                  <c:v>Indre Fosen</c:v>
                </c:pt>
                <c:pt idx="28">
                  <c:v>Inderøy</c:v>
                </c:pt>
                <c:pt idx="29">
                  <c:v>Høylandet</c:v>
                </c:pt>
                <c:pt idx="30">
                  <c:v>Holtålen</c:v>
                </c:pt>
                <c:pt idx="31">
                  <c:v>Hitra</c:v>
                </c:pt>
                <c:pt idx="32">
                  <c:v>Heim</c:v>
                </c:pt>
                <c:pt idx="33">
                  <c:v>Grong</c:v>
                </c:pt>
                <c:pt idx="34">
                  <c:v>Frøya</c:v>
                </c:pt>
                <c:pt idx="35">
                  <c:v>Frosta</c:v>
                </c:pt>
                <c:pt idx="36">
                  <c:v>Flatanger</c:v>
                </c:pt>
              </c:strCache>
            </c:strRef>
          </c:cat>
          <c:val>
            <c:numRef>
              <c:f>'P_endring (3)'!$R$10:$R$47</c:f>
              <c:numCache>
                <c:formatCode>#\ ##0_ ;[Red]\-#\ ##0\ </c:formatCode>
                <c:ptCount val="37"/>
                <c:pt idx="0">
                  <c:v>-1669.1999999999998</c:v>
                </c:pt>
                <c:pt idx="1">
                  <c:v>13304.8</c:v>
                </c:pt>
                <c:pt idx="2">
                  <c:v>11389.2</c:v>
                </c:pt>
                <c:pt idx="3">
                  <c:v>2444.1000000000004</c:v>
                </c:pt>
                <c:pt idx="4">
                  <c:v>3781.8999999999996</c:v>
                </c:pt>
                <c:pt idx="5">
                  <c:v>18717.8</c:v>
                </c:pt>
                <c:pt idx="6">
                  <c:v>20274.800000000003</c:v>
                </c:pt>
                <c:pt idx="7">
                  <c:v>17852.2</c:v>
                </c:pt>
                <c:pt idx="8">
                  <c:v>-456.39999999999986</c:v>
                </c:pt>
                <c:pt idx="9">
                  <c:v>7747.9999999999991</c:v>
                </c:pt>
                <c:pt idx="10">
                  <c:v>330.3</c:v>
                </c:pt>
                <c:pt idx="11">
                  <c:v>7660.6</c:v>
                </c:pt>
                <c:pt idx="12">
                  <c:v>653.70000000000027</c:v>
                </c:pt>
                <c:pt idx="13">
                  <c:v>7248.6</c:v>
                </c:pt>
                <c:pt idx="14">
                  <c:v>22922.3</c:v>
                </c:pt>
                <c:pt idx="15">
                  <c:v>23431.299999999996</c:v>
                </c:pt>
                <c:pt idx="16">
                  <c:v>9148.0999999999985</c:v>
                </c:pt>
                <c:pt idx="17">
                  <c:v>4279.7999999999993</c:v>
                </c:pt>
                <c:pt idx="18">
                  <c:v>1413</c:v>
                </c:pt>
                <c:pt idx="19">
                  <c:v>374.5</c:v>
                </c:pt>
                <c:pt idx="20">
                  <c:v>11409.900000000001</c:v>
                </c:pt>
                <c:pt idx="21">
                  <c:v>2227.3000000000002</c:v>
                </c:pt>
                <c:pt idx="22">
                  <c:v>7403.6</c:v>
                </c:pt>
                <c:pt idx="23">
                  <c:v>-645.70000000000027</c:v>
                </c:pt>
                <c:pt idx="24">
                  <c:v>9727.5</c:v>
                </c:pt>
                <c:pt idx="25">
                  <c:v>22776.799999999999</c:v>
                </c:pt>
                <c:pt idx="26">
                  <c:v>10007.800000000001</c:v>
                </c:pt>
                <c:pt idx="27">
                  <c:v>16791</c:v>
                </c:pt>
                <c:pt idx="28">
                  <c:v>8584</c:v>
                </c:pt>
                <c:pt idx="29">
                  <c:v>2030.1999999999998</c:v>
                </c:pt>
                <c:pt idx="30">
                  <c:v>6357.4</c:v>
                </c:pt>
                <c:pt idx="31">
                  <c:v>1797.1999999999998</c:v>
                </c:pt>
                <c:pt idx="32">
                  <c:v>32677.7</c:v>
                </c:pt>
                <c:pt idx="33">
                  <c:v>675</c:v>
                </c:pt>
                <c:pt idx="34">
                  <c:v>1062.5999999999999</c:v>
                </c:pt>
                <c:pt idx="35">
                  <c:v>9161.7000000000007</c:v>
                </c:pt>
                <c:pt idx="36">
                  <c:v>-1284.5</c:v>
                </c:pt>
              </c:numCache>
            </c:numRef>
          </c:val>
          <c:extLst>
            <c:ext xmlns:c16="http://schemas.microsoft.com/office/drawing/2014/chart" uri="{C3380CC4-5D6E-409C-BE32-E72D297353CC}">
              <c16:uniqueId val="{00000001-4245-47F2-B523-2CCE459DEC2A}"/>
            </c:ext>
          </c:extLst>
        </c:ser>
        <c:dLbls>
          <c:showLegendKey val="0"/>
          <c:showVal val="0"/>
          <c:showCatName val="0"/>
          <c:showSerName val="0"/>
          <c:showPercent val="0"/>
          <c:showBubbleSize val="0"/>
        </c:dLbls>
        <c:gapWidth val="32"/>
        <c:overlap val="100"/>
        <c:axId val="293894687"/>
        <c:axId val="293881375"/>
      </c:barChart>
      <c:catAx>
        <c:axId val="293894687"/>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93881375"/>
        <c:crosses val="autoZero"/>
        <c:auto val="1"/>
        <c:lblAlgn val="ctr"/>
        <c:lblOffset val="100"/>
        <c:noMultiLvlLbl val="0"/>
      </c:catAx>
      <c:valAx>
        <c:axId val="293881375"/>
        <c:scaling>
          <c:orientation val="minMax"/>
        </c:scaling>
        <c:delete val="0"/>
        <c:axPos val="b"/>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938946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[Slakteleveranser_2005_2021_kommune_web.xlsx]P_alle dyreslag!Pivottabell14</c:name>
    <c:fmtId val="8"/>
  </c:pivotSource>
  <c:chart>
    <c:title>
      <c:tx>
        <c:strRef>
          <c:f>'P_alle dyreslag'!$Q$12</c:f>
          <c:strCache>
            <c:ptCount val="1"/>
            <c:pt idx="0">
              <c:v>Slakteleveranser av alle dyreslag i Os i 2005 og 2021 i kg</c:v>
            </c:pt>
          </c:strCache>
        </c:strRef>
      </c:tx>
      <c:layout>
        <c:manualLayout>
          <c:xMode val="edge"/>
          <c:yMode val="edge"/>
          <c:x val="0.12172787028562095"/>
          <c:y val="2.9520295202952029E-2"/>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horzOverflow="clip" vert="horz" wrap="square" lIns="108000" tIns="0" rIns="0" bIns="0" anchor="ctr" anchorCtr="1">
              <a:spAutoFit/>
            </a:bodyPr>
            <a:lstStyle/>
            <a:p>
              <a:pPr>
                <a:defRPr sz="800" b="0"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horzOverflow="clip" vert="horz" wrap="square" lIns="0" tIns="0" rIns="108000" bIns="0" anchor="ctr" anchorCtr="1">
              <a:spAutoFit/>
            </a:bodyPr>
            <a:lstStyle/>
            <a:p>
              <a:pPr>
                <a:defRPr sz="810" b="0" i="0" u="none" strike="noStrike" kern="1200" baseline="0">
                  <a:solidFill>
                    <a:schemeClr val="tx2"/>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224199825032426E-2"/>
          <c:y val="0.15354385964912282"/>
          <c:w val="0.95549689784508329"/>
          <c:h val="0.72340277777777773"/>
        </c:manualLayout>
      </c:layout>
      <c:barChart>
        <c:barDir val="col"/>
        <c:grouping val="clustered"/>
        <c:varyColors val="0"/>
        <c:ser>
          <c:idx val="0"/>
          <c:order val="0"/>
          <c:tx>
            <c:strRef>
              <c:f>'P_alle dyreslag'!$Q$12</c:f>
              <c:strCache>
                <c:ptCount val="1"/>
                <c:pt idx="0">
                  <c:v>2005</c:v>
                </c:pt>
              </c:strCache>
            </c:strRef>
          </c:tx>
          <c:spPr>
            <a:solidFill>
              <a:schemeClr val="accent1"/>
            </a:solidFill>
            <a:ln>
              <a:noFill/>
            </a:ln>
            <a:effectLst/>
          </c:spPr>
          <c:invertIfNegative val="0"/>
          <c:dLbls>
            <c:spPr>
              <a:noFill/>
              <a:ln>
                <a:noFill/>
              </a:ln>
              <a:effectLst/>
            </c:spPr>
            <c:txPr>
              <a:bodyPr rot="0" spcFirstLastPara="1" vertOverflow="ellipsis" horzOverflow="clip" vert="horz" wrap="square" lIns="0" tIns="0" rIns="108000" bIns="0" anchor="ctr" anchorCtr="1">
                <a:spAutoFit/>
              </a:bodyPr>
              <a:lstStyle/>
              <a:p>
                <a:pPr>
                  <a:defRPr sz="810" b="0" i="0" u="none" strike="noStrike" kern="1200" baseline="0">
                    <a:solidFill>
                      <a:schemeClr val="tx2"/>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'P_alle dyreslag'!$Q$12</c:f>
              <c:strCache>
                <c:ptCount val="4"/>
                <c:pt idx="0">
                  <c:v>fjørfe</c:v>
                </c:pt>
                <c:pt idx="1">
                  <c:v>gris</c:v>
                </c:pt>
                <c:pt idx="2">
                  <c:v>småfe</c:v>
                </c:pt>
                <c:pt idx="3">
                  <c:v>storfe</c:v>
                </c:pt>
              </c:strCache>
            </c:strRef>
          </c:cat>
          <c:val>
            <c:numRef>
              <c:f>'P_alle dyreslag'!$Q$12</c:f>
              <c:numCache>
                <c:formatCode>#,##0</c:formatCode>
                <c:ptCount val="4"/>
                <c:pt idx="2">
                  <c:v>113367.5</c:v>
                </c:pt>
                <c:pt idx="3">
                  <c:v>428662.5</c:v>
                </c:pt>
              </c:numCache>
            </c:numRef>
          </c:val>
          <c:extLst>
            <c:ext xmlns:c16="http://schemas.microsoft.com/office/drawing/2014/chart" uri="{C3380CC4-5D6E-409C-BE32-E72D297353CC}">
              <c16:uniqueId val="{00000000-53D2-4D1B-84EC-A17975029593}"/>
            </c:ext>
          </c:extLst>
        </c:ser>
        <c:ser>
          <c:idx val="1"/>
          <c:order val="1"/>
          <c:tx>
            <c:strRef>
              <c:f>'P_alle dyreslag'!$Q$12</c:f>
              <c:strCache>
                <c:ptCount val="1"/>
                <c:pt idx="0">
                  <c:v>2021</c:v>
                </c:pt>
              </c:strCache>
            </c:strRef>
          </c:tx>
          <c:spPr>
            <a:solidFill>
              <a:schemeClr val="accent2"/>
            </a:solidFill>
            <a:ln>
              <a:noFill/>
            </a:ln>
            <a:effectLst/>
          </c:spPr>
          <c:invertIfNegative val="0"/>
          <c:dLbls>
            <c:spPr>
              <a:noFill/>
              <a:ln>
                <a:noFill/>
              </a:ln>
              <a:effectLst/>
            </c:spPr>
            <c:txPr>
              <a:bodyPr rot="0" spcFirstLastPara="1" vertOverflow="ellipsis" horzOverflow="clip" vert="horz" wrap="square" lIns="108000" tIns="0" rIns="0" bIns="0" anchor="ctr" anchorCtr="1">
                <a:spAutoFit/>
              </a:bodyPr>
              <a:lstStyle/>
              <a:p>
                <a:pPr>
                  <a:defRPr sz="800" b="0"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'P_alle dyreslag'!$Q$12</c:f>
              <c:strCache>
                <c:ptCount val="4"/>
                <c:pt idx="0">
                  <c:v>fjørfe</c:v>
                </c:pt>
                <c:pt idx="1">
                  <c:v>gris</c:v>
                </c:pt>
                <c:pt idx="2">
                  <c:v>småfe</c:v>
                </c:pt>
                <c:pt idx="3">
                  <c:v>storfe</c:v>
                </c:pt>
              </c:strCache>
            </c:strRef>
          </c:cat>
          <c:val>
            <c:numRef>
              <c:f>'P_alle dyreslag'!$Q$12</c:f>
              <c:numCache>
                <c:formatCode>#,##0</c:formatCode>
                <c:ptCount val="4"/>
                <c:pt idx="1">
                  <c:v>901</c:v>
                </c:pt>
                <c:pt idx="2">
                  <c:v>94801.4</c:v>
                </c:pt>
                <c:pt idx="3">
                  <c:v>390010.7</c:v>
                </c:pt>
              </c:numCache>
            </c:numRef>
          </c:val>
          <c:extLst>
            <c:ext xmlns:c16="http://schemas.microsoft.com/office/drawing/2014/chart" uri="{C3380CC4-5D6E-409C-BE32-E72D297353CC}">
              <c16:uniqueId val="{00000002-26FD-467A-9E2C-AEBE3C01B32C}"/>
            </c:ext>
          </c:extLst>
        </c:ser>
        <c:dLbls>
          <c:showLegendKey val="0"/>
          <c:showVal val="0"/>
          <c:showCatName val="0"/>
          <c:showSerName val="0"/>
          <c:showPercent val="0"/>
          <c:showBubbleSize val="0"/>
        </c:dLbls>
        <c:gapWidth val="45"/>
        <c:axId val="1431528480"/>
        <c:axId val="1431523488"/>
      </c:barChart>
      <c:catAx>
        <c:axId val="143152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31523488"/>
        <c:crosses val="autoZero"/>
        <c:auto val="1"/>
        <c:lblAlgn val="ctr"/>
        <c:lblOffset val="100"/>
        <c:noMultiLvlLbl val="0"/>
      </c:catAx>
      <c:valAx>
        <c:axId val="1431523488"/>
        <c:scaling>
          <c:orientation val="minMax"/>
        </c:scaling>
        <c:delete val="1"/>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1.0961014409685561E-2"/>
              <c:y val="0.48000515873015875"/>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crossAx val="1431528480"/>
        <c:crosses val="autoZero"/>
        <c:crossBetween val="between"/>
      </c:valAx>
      <c:spPr>
        <a:noFill/>
        <a:ln>
          <a:noFill/>
        </a:ln>
        <a:effectLst/>
      </c:spPr>
    </c:plotArea>
    <c:legend>
      <c:legendPos val="r"/>
      <c:layout>
        <c:manualLayout>
          <c:xMode val="edge"/>
          <c:yMode val="edge"/>
          <c:x val="0.35083471597936589"/>
          <c:y val="0.11969603174603174"/>
          <c:w val="8.7163413677637316E-2"/>
          <c:h val="0.170090476190476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[Slakteleveranser_2005_2021_kommune_web.xlsx]P_alle dyreslag!Pivottabell4</c:name>
    <c:fmtId val="9"/>
  </c:pivotSource>
  <c:chart>
    <c:title>
      <c:tx>
        <c:strRef>
          <c:f>'P_alle dyreslag'!$Q$12</c:f>
          <c:strCache>
            <c:ptCount val="1"/>
            <c:pt idx="0">
              <c:v>Slakteleveranser av alle dyreslag i Os i 2005 og 2021 i kg</c:v>
            </c:pt>
          </c:strCache>
        </c:strRef>
      </c:tx>
      <c:overlay val="0"/>
      <c:spPr>
        <a:noFill/>
        <a:ln>
          <a:noFill/>
        </a:ln>
        <a:effectLst/>
      </c:spPr>
      <c:txPr>
        <a:bodyPr rot="0" spcFirstLastPara="1" vertOverflow="ellipsis" vert="horz" wrap="square" anchor="ctr" anchorCtr="1"/>
        <a:lstStyle/>
        <a:p>
          <a:pPr>
            <a:defRPr sz="115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 ;[Red]\-#,##0\ " sourceLinked="0"/>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19740684384433"/>
          <c:y val="0.11491610178588835"/>
          <c:w val="0.81963944000433353"/>
          <c:h val="0.7267583829322033"/>
        </c:manualLayout>
      </c:layout>
      <c:barChart>
        <c:barDir val="bar"/>
        <c:grouping val="clustered"/>
        <c:varyColors val="0"/>
        <c:ser>
          <c:idx val="0"/>
          <c:order val="0"/>
          <c:tx>
            <c:strRef>
              <c:f>'P_alle dyreslag'!$Q$12</c:f>
              <c:strCache>
                <c:ptCount val="1"/>
                <c:pt idx="0">
                  <c:v>2005</c:v>
                </c:pt>
              </c:strCache>
            </c:strRef>
          </c:tx>
          <c:spPr>
            <a:solidFill>
              <a:schemeClr val="accent1"/>
            </a:solidFill>
            <a:ln>
              <a:noFill/>
            </a:ln>
            <a:effectLst/>
          </c:spPr>
          <c:invertIfNegative val="0"/>
          <c:cat>
            <c:strRef>
              <c:f>'P_alle dyreslag'!$Q$12</c:f>
              <c:strCache>
                <c:ptCount val="4"/>
                <c:pt idx="0">
                  <c:v>fjørfe</c:v>
                </c:pt>
                <c:pt idx="1">
                  <c:v>gris</c:v>
                </c:pt>
                <c:pt idx="2">
                  <c:v>småfe</c:v>
                </c:pt>
                <c:pt idx="3">
                  <c:v>storfe</c:v>
                </c:pt>
              </c:strCache>
            </c:strRef>
          </c:cat>
          <c:val>
            <c:numRef>
              <c:f>'P_alle dyreslag'!$Q$12</c:f>
              <c:numCache>
                <c:formatCode>#,##0</c:formatCode>
                <c:ptCount val="4"/>
              </c:numCache>
            </c:numRef>
          </c:val>
          <c:extLst>
            <c:ext xmlns:c16="http://schemas.microsoft.com/office/drawing/2014/chart" uri="{C3380CC4-5D6E-409C-BE32-E72D297353CC}">
              <c16:uniqueId val="{00000000-7EEF-47A7-8DFD-64E1B1EDDE24}"/>
            </c:ext>
          </c:extLst>
        </c:ser>
        <c:ser>
          <c:idx val="1"/>
          <c:order val="1"/>
          <c:tx>
            <c:strRef>
              <c:f>'P_alle dyreslag'!$Q$12</c:f>
              <c:strCache>
                <c:ptCount val="1"/>
                <c:pt idx="0">
                  <c:v>2021</c:v>
                </c:pt>
              </c:strCache>
            </c:strRef>
          </c:tx>
          <c:spPr>
            <a:solidFill>
              <a:schemeClr val="accent1"/>
            </a:solidFill>
            <a:ln>
              <a:noFill/>
            </a:ln>
            <a:effectLst/>
          </c:spPr>
          <c:invertIfNegative val="0"/>
          <c:dLbls>
            <c:numFmt formatCode="#,##0_ ;[Red]\-#,##0\ " sourceLinked="0"/>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'P_alle dyreslag'!$Q$12</c:f>
              <c:strCache>
                <c:ptCount val="4"/>
                <c:pt idx="0">
                  <c:v>fjørfe</c:v>
                </c:pt>
                <c:pt idx="1">
                  <c:v>gris</c:v>
                </c:pt>
                <c:pt idx="2">
                  <c:v>småfe</c:v>
                </c:pt>
                <c:pt idx="3">
                  <c:v>storfe</c:v>
                </c:pt>
              </c:strCache>
            </c:strRef>
          </c:cat>
          <c:val>
            <c:numRef>
              <c:f>'P_alle dyreslag'!$Q$12</c:f>
              <c:numCache>
                <c:formatCode>#,##0</c:formatCode>
                <c:ptCount val="4"/>
                <c:pt idx="0">
                  <c:v>0</c:v>
                </c:pt>
                <c:pt idx="1">
                  <c:v>901</c:v>
                </c:pt>
                <c:pt idx="2">
                  <c:v>-18566.100000000006</c:v>
                </c:pt>
                <c:pt idx="3">
                  <c:v>-38651.799999999988</c:v>
                </c:pt>
              </c:numCache>
            </c:numRef>
          </c:val>
          <c:extLst>
            <c:ext xmlns:c16="http://schemas.microsoft.com/office/drawing/2014/chart" uri="{C3380CC4-5D6E-409C-BE32-E72D297353CC}">
              <c16:uniqueId val="{00000002-CE19-4491-B3DC-CF42CEDA4EC0}"/>
            </c:ext>
          </c:extLst>
        </c:ser>
        <c:dLbls>
          <c:showLegendKey val="0"/>
          <c:showVal val="0"/>
          <c:showCatName val="0"/>
          <c:showSerName val="0"/>
          <c:showPercent val="0"/>
          <c:showBubbleSize val="0"/>
        </c:dLbls>
        <c:gapWidth val="60"/>
        <c:overlap val="100"/>
        <c:axId val="1990125904"/>
        <c:axId val="1990127984"/>
      </c:barChart>
      <c:catAx>
        <c:axId val="199012590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60" b="0" i="0" u="none" strike="noStrike" kern="1200" baseline="0">
                <a:solidFill>
                  <a:schemeClr val="tx1">
                    <a:lumMod val="65000"/>
                    <a:lumOff val="35000"/>
                  </a:schemeClr>
                </a:solidFill>
                <a:latin typeface="+mn-lt"/>
                <a:ea typeface="+mn-ea"/>
                <a:cs typeface="+mn-cs"/>
              </a:defRPr>
            </a:pPr>
            <a:endParaRPr lang="nb-NO"/>
          </a:p>
        </c:txPr>
        <c:crossAx val="1990127984"/>
        <c:crosses val="autoZero"/>
        <c:auto val="1"/>
        <c:lblAlgn val="ctr"/>
        <c:lblOffset val="100"/>
        <c:noMultiLvlLbl val="0"/>
      </c:catAx>
      <c:valAx>
        <c:axId val="1990127984"/>
        <c:scaling>
          <c:orientation val="minMax"/>
        </c:scaling>
        <c:delete val="1"/>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a:t>kg</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crossAx val="1990125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'P_alle dyreslag'!$Q$14</c:f>
          <c:strCache>
            <c:ptCount val="1"/>
            <c:pt idx="0">
              <c:v>Endring av slakteleveranser i Os mellom 2005 og 2021 i prosent</c:v>
            </c:pt>
          </c:strCache>
        </c:strRef>
      </c:tx>
      <c:overlay val="0"/>
      <c:spPr>
        <a:noFill/>
        <a:ln>
          <a:noFill/>
        </a:ln>
        <a:effectLst/>
      </c:spPr>
      <c:txPr>
        <a:bodyPr rot="0" spcFirstLastPara="1" vertOverflow="ellipsis" vert="horz" wrap="square" anchor="ctr" anchorCtr="1"/>
        <a:lstStyle/>
        <a:p>
          <a:pPr>
            <a:defRPr sz="117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9.1253763440860211E-2"/>
          <c:y val="0.16124296296296298"/>
          <c:w val="0.85850394265232977"/>
          <c:h val="0.72963925925925921"/>
        </c:manualLayout>
      </c:layout>
      <c:barChart>
        <c:barDir val="bar"/>
        <c:grouping val="clustered"/>
        <c:varyColors val="0"/>
        <c:ser>
          <c:idx val="0"/>
          <c:order val="0"/>
          <c:tx>
            <c:strRef>
              <c:f>'P_alle dyreslag'!$AA$57</c:f>
              <c:strCache>
                <c:ptCount val="1"/>
                <c:pt idx="0">
                  <c:v>endr %</c:v>
                </c:pt>
              </c:strCache>
            </c:strRef>
          </c:tx>
          <c:spPr>
            <a:solidFill>
              <a:schemeClr val="accent1"/>
            </a:solidFill>
            <a:ln>
              <a:noFill/>
            </a:ln>
            <a:effectLst/>
          </c:spPr>
          <c:invertIfNegative val="0"/>
          <c:dLbls>
            <c:numFmt formatCode="#\ ##0\ %;[Red]\-#\ ##0\ %"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'P_alle dyreslag'!$Z$58:$Z$61</c:f>
              <c:strCache>
                <c:ptCount val="4"/>
                <c:pt idx="0">
                  <c:v>fjørfe</c:v>
                </c:pt>
                <c:pt idx="1">
                  <c:v>gris</c:v>
                </c:pt>
                <c:pt idx="2">
                  <c:v>småfe</c:v>
                </c:pt>
                <c:pt idx="3">
                  <c:v>storfe</c:v>
                </c:pt>
              </c:strCache>
            </c:strRef>
          </c:cat>
          <c:val>
            <c:numRef>
              <c:f>'P_alle dyreslag'!$AA$58:$AA$61</c:f>
              <c:numCache>
                <c:formatCode>General</c:formatCode>
                <c:ptCount val="4"/>
                <c:pt idx="0">
                  <c:v>0</c:v>
                </c:pt>
                <c:pt idx="1">
                  <c:v>0</c:v>
                </c:pt>
                <c:pt idx="2">
                  <c:v>-0.16376915782741971</c:v>
                </c:pt>
                <c:pt idx="3">
                  <c:v>-9.0168372554165543E-2</c:v>
                </c:pt>
              </c:numCache>
            </c:numRef>
          </c:val>
          <c:extLst>
            <c:ext xmlns:c16="http://schemas.microsoft.com/office/drawing/2014/chart" uri="{C3380CC4-5D6E-409C-BE32-E72D297353CC}">
              <c16:uniqueId val="{00000000-B6EF-4FFC-A0CE-499F145F23C7}"/>
            </c:ext>
          </c:extLst>
        </c:ser>
        <c:dLbls>
          <c:showLegendKey val="0"/>
          <c:showVal val="0"/>
          <c:showCatName val="0"/>
          <c:showSerName val="0"/>
          <c:showPercent val="0"/>
          <c:showBubbleSize val="0"/>
        </c:dLbls>
        <c:gapWidth val="130"/>
        <c:axId val="1990122992"/>
        <c:axId val="1990122576"/>
      </c:barChart>
      <c:catAx>
        <c:axId val="19901229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30" b="0" i="0" u="none" strike="noStrike" kern="1200" baseline="0">
                <a:solidFill>
                  <a:schemeClr val="tx1">
                    <a:lumMod val="65000"/>
                    <a:lumOff val="35000"/>
                  </a:schemeClr>
                </a:solidFill>
                <a:latin typeface="+mn-lt"/>
                <a:ea typeface="+mn-ea"/>
                <a:cs typeface="+mn-cs"/>
              </a:defRPr>
            </a:pPr>
            <a:endParaRPr lang="nb-NO"/>
          </a:p>
        </c:txPr>
        <c:crossAx val="1990122576"/>
        <c:crosses val="autoZero"/>
        <c:auto val="1"/>
        <c:lblAlgn val="ctr"/>
        <c:lblOffset val="100"/>
        <c:noMultiLvlLbl val="0"/>
      </c:catAx>
      <c:valAx>
        <c:axId val="1990122576"/>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Red]\-0\ %" sourceLinked="0"/>
        <c:majorTickMark val="none"/>
        <c:minorTickMark val="none"/>
        <c:tickLblPos val="nextTo"/>
        <c:crossAx val="199012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[Slakteleveranser_2005_2021_kommune_web.xlsx]P_alle dyreslag!Pivottabell15</c:name>
    <c:fmtId val="12"/>
  </c:pivotSource>
  <c:chart>
    <c:title>
      <c:tx>
        <c:strRef>
          <c:f>'P_alle dyreslag'!$W$11</c:f>
          <c:strCache>
            <c:ptCount val="1"/>
            <c:pt idx="0">
              <c:v>Slakteleveranser i Os fordelt på dyreslag i 2005 og 2021 i prosent</c:v>
            </c:pt>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 ##0.0\ %;[Red]\-#\ ##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 ##0.0\ %;[Red]\-#\ ##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9461685823754789E-2"/>
          <c:y val="0.17732142857142857"/>
          <c:w val="0.96806570881226051"/>
          <c:h val="0.70576666666666665"/>
        </c:manualLayout>
      </c:layout>
      <c:barChart>
        <c:barDir val="col"/>
        <c:grouping val="clustered"/>
        <c:varyColors val="0"/>
        <c:ser>
          <c:idx val="0"/>
          <c:order val="0"/>
          <c:tx>
            <c:strRef>
              <c:f>'P_alle dyreslag'!$W$11</c:f>
              <c:strCache>
                <c:ptCount val="1"/>
                <c:pt idx="0">
                  <c:v>2005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'P_alle dyreslag'!$W$11</c:f>
              <c:strCache>
                <c:ptCount val="4"/>
                <c:pt idx="0">
                  <c:v>fjørfe</c:v>
                </c:pt>
                <c:pt idx="1">
                  <c:v>gris</c:v>
                </c:pt>
                <c:pt idx="2">
                  <c:v>småfe</c:v>
                </c:pt>
                <c:pt idx="3">
                  <c:v>storfe</c:v>
                </c:pt>
              </c:strCache>
            </c:strRef>
          </c:cat>
          <c:val>
            <c:numRef>
              <c:f>'P_alle dyreslag'!$W$11</c:f>
              <c:numCache>
                <c:formatCode>0%</c:formatCode>
                <c:ptCount val="4"/>
                <c:pt idx="0">
                  <c:v>0</c:v>
                </c:pt>
                <c:pt idx="1">
                  <c:v>0</c:v>
                </c:pt>
                <c:pt idx="2">
                  <c:v>0.20915355238639927</c:v>
                </c:pt>
                <c:pt idx="3">
                  <c:v>0.79084644761360068</c:v>
                </c:pt>
              </c:numCache>
            </c:numRef>
          </c:val>
          <c:extLst>
            <c:ext xmlns:c16="http://schemas.microsoft.com/office/drawing/2014/chart" uri="{C3380CC4-5D6E-409C-BE32-E72D297353CC}">
              <c16:uniqueId val="{00000000-289E-4BAC-802F-12760F71378A}"/>
            </c:ext>
          </c:extLst>
        </c:ser>
        <c:ser>
          <c:idx val="1"/>
          <c:order val="1"/>
          <c:tx>
            <c:strRef>
              <c:f>'P_alle dyreslag'!$W$11</c:f>
              <c:strCache>
                <c:ptCount val="1"/>
                <c:pt idx="0">
                  <c:v>2021</c:v>
                </c:pt>
              </c:strCache>
            </c:strRef>
          </c:tx>
          <c:spPr>
            <a:solidFill>
              <a:schemeClr val="accent2"/>
            </a:solidFill>
            <a:ln>
              <a:noFill/>
            </a:ln>
            <a:effectLst/>
          </c:spPr>
          <c:invertIfNegative val="0"/>
          <c:dLbls>
            <c:numFmt formatCode="#\ ##0.0\ %;[Red]\-#\ ##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'P_alle dyreslag'!$W$11</c:f>
              <c:strCache>
                <c:ptCount val="4"/>
                <c:pt idx="0">
                  <c:v>fjørfe</c:v>
                </c:pt>
                <c:pt idx="1">
                  <c:v>gris</c:v>
                </c:pt>
                <c:pt idx="2">
                  <c:v>småfe</c:v>
                </c:pt>
                <c:pt idx="3">
                  <c:v>storfe</c:v>
                </c:pt>
              </c:strCache>
            </c:strRef>
          </c:cat>
          <c:val>
            <c:numRef>
              <c:f>'P_alle dyreslag'!$W$11</c:f>
              <c:numCache>
                <c:formatCode>0%</c:formatCode>
                <c:ptCount val="4"/>
                <c:pt idx="0">
                  <c:v>0</c:v>
                </c:pt>
                <c:pt idx="1">
                  <c:v>1.8550045283934077E-3</c:v>
                </c:pt>
                <c:pt idx="2">
                  <c:v>0.19517982940958356</c:v>
                </c:pt>
                <c:pt idx="3">
                  <c:v>0.80296516606202306</c:v>
                </c:pt>
              </c:numCache>
            </c:numRef>
          </c:val>
          <c:extLst>
            <c:ext xmlns:c16="http://schemas.microsoft.com/office/drawing/2014/chart" uri="{C3380CC4-5D6E-409C-BE32-E72D297353CC}">
              <c16:uniqueId val="{00000002-E5A3-438A-9928-7AE46AADDB7C}"/>
            </c:ext>
          </c:extLst>
        </c:ser>
        <c:dLbls>
          <c:showLegendKey val="0"/>
          <c:showVal val="0"/>
          <c:showCatName val="0"/>
          <c:showSerName val="0"/>
          <c:showPercent val="0"/>
          <c:showBubbleSize val="0"/>
        </c:dLbls>
        <c:gapWidth val="45"/>
        <c:axId val="1030176768"/>
        <c:axId val="1030155968"/>
      </c:barChart>
      <c:catAx>
        <c:axId val="103017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0155968"/>
        <c:crosses val="autoZero"/>
        <c:auto val="1"/>
        <c:lblAlgn val="ctr"/>
        <c:lblOffset val="100"/>
        <c:noMultiLvlLbl val="0"/>
      </c:catAx>
      <c:valAx>
        <c:axId val="1030155968"/>
        <c:scaling>
          <c:orientation val="minMax"/>
        </c:scaling>
        <c:delete val="1"/>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prosent</a:t>
                </a:r>
              </a:p>
            </c:rich>
          </c:tx>
          <c:layout>
            <c:manualLayout>
              <c:xMode val="edge"/>
              <c:yMode val="edge"/>
              <c:x val="3.4482758620690023E-5"/>
              <c:y val="0.4436230158730159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crossAx val="10301767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 alle år!Pivottabell19</c:name>
    <c:fmtId val="16"/>
  </c:pivotSource>
  <c:chart>
    <c:title>
      <c:tx>
        <c:strRef>
          <c:f>'P alle år'!$M$12</c:f>
          <c:strCache>
            <c:ptCount val="1"/>
            <c:pt idx="0">
              <c:v>Slakteleveranser av alle dyreslag i Trøndelag perioden 2005 - 2021 i kg</c:v>
            </c:pt>
          </c:strCache>
        </c:strRef>
      </c:tx>
      <c:layout>
        <c:manualLayout>
          <c:xMode val="edge"/>
          <c:yMode val="edge"/>
          <c:x val="0.21012229571004737"/>
          <c:y val="1.058333333333333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3"/>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2"/>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3"/>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251160793223061"/>
          <c:y val="0.13634881879444458"/>
          <c:w val="0.83234839060247168"/>
          <c:h val="0.78836249999999997"/>
        </c:manualLayout>
      </c:layout>
      <c:areaChart>
        <c:grouping val="stacked"/>
        <c:varyColors val="0"/>
        <c:ser>
          <c:idx val="0"/>
          <c:order val="0"/>
          <c:tx>
            <c:strRef>
              <c:f>'P alle år'!$M$12</c:f>
              <c:strCache>
                <c:ptCount val="1"/>
                <c:pt idx="0">
                  <c:v>fjørfe</c:v>
                </c:pt>
              </c:strCache>
            </c:strRef>
          </c:tx>
          <c:spPr>
            <a:solidFill>
              <a:schemeClr val="accent1"/>
            </a:solidFill>
            <a:ln w="25400">
              <a:noFill/>
            </a:ln>
            <a:effectLst/>
          </c:spPr>
          <c:cat>
            <c:strRef>
              <c:f>'P alle år'!$M$12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 alle år'!$M$12</c:f>
              <c:numCache>
                <c:formatCode>#,##0</c:formatCode>
                <c:ptCount val="17"/>
                <c:pt idx="0">
                  <c:v>12635872.800000001</c:v>
                </c:pt>
                <c:pt idx="1">
                  <c:v>15132732.300000001</c:v>
                </c:pt>
                <c:pt idx="2">
                  <c:v>18003219</c:v>
                </c:pt>
                <c:pt idx="3">
                  <c:v>25017666</c:v>
                </c:pt>
                <c:pt idx="4">
                  <c:v>26763533.800000001</c:v>
                </c:pt>
                <c:pt idx="5">
                  <c:v>28072726.100000001</c:v>
                </c:pt>
                <c:pt idx="6">
                  <c:v>28750385</c:v>
                </c:pt>
                <c:pt idx="7">
                  <c:v>30382974.800000001</c:v>
                </c:pt>
                <c:pt idx="8">
                  <c:v>32420886.699999999</c:v>
                </c:pt>
                <c:pt idx="9">
                  <c:v>33577001.299999997</c:v>
                </c:pt>
                <c:pt idx="10">
                  <c:v>27012769.5</c:v>
                </c:pt>
                <c:pt idx="11">
                  <c:v>28396134.800000001</c:v>
                </c:pt>
                <c:pt idx="12">
                  <c:v>27858589.699999999</c:v>
                </c:pt>
                <c:pt idx="13">
                  <c:v>28192512.5</c:v>
                </c:pt>
                <c:pt idx="14">
                  <c:v>29010976.600000001</c:v>
                </c:pt>
                <c:pt idx="15">
                  <c:v>29260327.699999999</c:v>
                </c:pt>
                <c:pt idx="16">
                  <c:v>31816564.5</c:v>
                </c:pt>
              </c:numCache>
            </c:numRef>
          </c:val>
          <c:extLst>
            <c:ext xmlns:c16="http://schemas.microsoft.com/office/drawing/2014/chart" uri="{C3380CC4-5D6E-409C-BE32-E72D297353CC}">
              <c16:uniqueId val="{00000004-6806-43A5-BB20-C7EC0C09B269}"/>
            </c:ext>
          </c:extLst>
        </c:ser>
        <c:ser>
          <c:idx val="1"/>
          <c:order val="1"/>
          <c:tx>
            <c:strRef>
              <c:f>'P alle år'!$M$12</c:f>
              <c:strCache>
                <c:ptCount val="1"/>
                <c:pt idx="0">
                  <c:v>gris</c:v>
                </c:pt>
              </c:strCache>
            </c:strRef>
          </c:tx>
          <c:spPr>
            <a:solidFill>
              <a:schemeClr val="accent2"/>
            </a:solidFill>
            <a:ln w="25400">
              <a:noFill/>
            </a:ln>
            <a:effectLst/>
          </c:spPr>
          <c:cat>
            <c:strRef>
              <c:f>'P alle år'!$M$12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 alle år'!$M$12</c:f>
              <c:numCache>
                <c:formatCode>#,##0</c:formatCode>
                <c:ptCount val="17"/>
                <c:pt idx="0">
                  <c:v>19155933.5</c:v>
                </c:pt>
                <c:pt idx="1">
                  <c:v>20390987.699999999</c:v>
                </c:pt>
                <c:pt idx="2">
                  <c:v>19711389.100000001</c:v>
                </c:pt>
                <c:pt idx="3">
                  <c:v>20984809.600000001</c:v>
                </c:pt>
                <c:pt idx="4">
                  <c:v>21201369.199999999</c:v>
                </c:pt>
                <c:pt idx="5">
                  <c:v>21796358.800000001</c:v>
                </c:pt>
                <c:pt idx="6">
                  <c:v>21610692.399999999</c:v>
                </c:pt>
                <c:pt idx="7">
                  <c:v>21014229.399999999</c:v>
                </c:pt>
                <c:pt idx="8">
                  <c:v>19784616.800000001</c:v>
                </c:pt>
                <c:pt idx="9">
                  <c:v>20202672.600000001</c:v>
                </c:pt>
                <c:pt idx="10">
                  <c:v>20744697.699999999</c:v>
                </c:pt>
                <c:pt idx="11">
                  <c:v>21952425.800000001</c:v>
                </c:pt>
                <c:pt idx="12">
                  <c:v>22350171.899999999</c:v>
                </c:pt>
                <c:pt idx="13">
                  <c:v>23106386.899999999</c:v>
                </c:pt>
                <c:pt idx="14">
                  <c:v>22282452.100000001</c:v>
                </c:pt>
                <c:pt idx="15">
                  <c:v>22742687.300000001</c:v>
                </c:pt>
                <c:pt idx="16">
                  <c:v>23427142.100000001</c:v>
                </c:pt>
              </c:numCache>
            </c:numRef>
          </c:val>
          <c:extLst>
            <c:ext xmlns:c16="http://schemas.microsoft.com/office/drawing/2014/chart" uri="{C3380CC4-5D6E-409C-BE32-E72D297353CC}">
              <c16:uniqueId val="{00000001-F0CF-491C-92DC-9B7B9C4161DE}"/>
            </c:ext>
          </c:extLst>
        </c:ser>
        <c:ser>
          <c:idx val="2"/>
          <c:order val="2"/>
          <c:tx>
            <c:strRef>
              <c:f>'P alle år'!$M$12</c:f>
              <c:strCache>
                <c:ptCount val="1"/>
                <c:pt idx="0">
                  <c:v>småfe</c:v>
                </c:pt>
              </c:strCache>
            </c:strRef>
          </c:tx>
          <c:spPr>
            <a:solidFill>
              <a:schemeClr val="accent3"/>
            </a:solidFill>
            <a:ln w="25400">
              <a:noFill/>
            </a:ln>
            <a:effectLst/>
          </c:spPr>
          <c:cat>
            <c:strRef>
              <c:f>'P alle år'!$M$12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 alle år'!$M$12</c:f>
              <c:numCache>
                <c:formatCode>#,##0</c:formatCode>
                <c:ptCount val="17"/>
                <c:pt idx="0">
                  <c:v>2480905.6</c:v>
                </c:pt>
                <c:pt idx="1">
                  <c:v>2421903.7000000002</c:v>
                </c:pt>
                <c:pt idx="2">
                  <c:v>2376134.6</c:v>
                </c:pt>
                <c:pt idx="3">
                  <c:v>2437377.2000000002</c:v>
                </c:pt>
                <c:pt idx="4">
                  <c:v>2330502.4</c:v>
                </c:pt>
                <c:pt idx="5">
                  <c:v>2330629.1</c:v>
                </c:pt>
                <c:pt idx="6">
                  <c:v>2308597</c:v>
                </c:pt>
                <c:pt idx="7">
                  <c:v>2315481.6</c:v>
                </c:pt>
                <c:pt idx="8">
                  <c:v>2513894.7999999998</c:v>
                </c:pt>
                <c:pt idx="9">
                  <c:v>2451422</c:v>
                </c:pt>
                <c:pt idx="10">
                  <c:v>2556436.6</c:v>
                </c:pt>
                <c:pt idx="11">
                  <c:v>2684770.4</c:v>
                </c:pt>
                <c:pt idx="12">
                  <c:v>2883307</c:v>
                </c:pt>
                <c:pt idx="13">
                  <c:v>2853476.4</c:v>
                </c:pt>
                <c:pt idx="14">
                  <c:v>2660691.2000000002</c:v>
                </c:pt>
                <c:pt idx="15">
                  <c:v>2659764.9</c:v>
                </c:pt>
                <c:pt idx="16">
                  <c:v>2526772.7999999998</c:v>
                </c:pt>
              </c:numCache>
            </c:numRef>
          </c:val>
          <c:extLst>
            <c:ext xmlns:c16="http://schemas.microsoft.com/office/drawing/2014/chart" uri="{C3380CC4-5D6E-409C-BE32-E72D297353CC}">
              <c16:uniqueId val="{00000002-F0CF-491C-92DC-9B7B9C4161DE}"/>
            </c:ext>
          </c:extLst>
        </c:ser>
        <c:ser>
          <c:idx val="3"/>
          <c:order val="3"/>
          <c:tx>
            <c:strRef>
              <c:f>'P alle år'!$M$12</c:f>
              <c:strCache>
                <c:ptCount val="1"/>
                <c:pt idx="0">
                  <c:v>storfe</c:v>
                </c:pt>
              </c:strCache>
            </c:strRef>
          </c:tx>
          <c:spPr>
            <a:solidFill>
              <a:schemeClr val="accent4"/>
            </a:solidFill>
            <a:ln w="25400">
              <a:noFill/>
            </a:ln>
            <a:effectLst/>
          </c:spPr>
          <c:cat>
            <c:strRef>
              <c:f>'P alle år'!$M$12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 alle år'!$M$12</c:f>
              <c:numCache>
                <c:formatCode>#,##0</c:formatCode>
                <c:ptCount val="17"/>
                <c:pt idx="0">
                  <c:v>18501619.800000001</c:v>
                </c:pt>
                <c:pt idx="1">
                  <c:v>18864878.300000001</c:v>
                </c:pt>
                <c:pt idx="2">
                  <c:v>19161764</c:v>
                </c:pt>
                <c:pt idx="3">
                  <c:v>18494829.100000001</c:v>
                </c:pt>
                <c:pt idx="4">
                  <c:v>17451355.899999999</c:v>
                </c:pt>
                <c:pt idx="5">
                  <c:v>17488844.100000001</c:v>
                </c:pt>
                <c:pt idx="6">
                  <c:v>17061841</c:v>
                </c:pt>
                <c:pt idx="7">
                  <c:v>16403954.300000001</c:v>
                </c:pt>
                <c:pt idx="8">
                  <c:v>17209696.300000001</c:v>
                </c:pt>
                <c:pt idx="9">
                  <c:v>15558404.699999999</c:v>
                </c:pt>
                <c:pt idx="10">
                  <c:v>16374593.1</c:v>
                </c:pt>
                <c:pt idx="11">
                  <c:v>16961552.399999999</c:v>
                </c:pt>
                <c:pt idx="12">
                  <c:v>17510315.199999999</c:v>
                </c:pt>
                <c:pt idx="13">
                  <c:v>17376318.600000001</c:v>
                </c:pt>
                <c:pt idx="14">
                  <c:v>18358402.199999999</c:v>
                </c:pt>
                <c:pt idx="15">
                  <c:v>17653761.899999999</c:v>
                </c:pt>
                <c:pt idx="16">
                  <c:v>17162745.800000001</c:v>
                </c:pt>
              </c:numCache>
            </c:numRef>
          </c:val>
          <c:extLst>
            <c:ext xmlns:c16="http://schemas.microsoft.com/office/drawing/2014/chart" uri="{C3380CC4-5D6E-409C-BE32-E72D297353CC}">
              <c16:uniqueId val="{00000003-F0CF-491C-92DC-9B7B9C4161DE}"/>
            </c:ext>
          </c:extLst>
        </c:ser>
        <c:dLbls>
          <c:showLegendKey val="0"/>
          <c:showVal val="0"/>
          <c:showCatName val="0"/>
          <c:showSerName val="0"/>
          <c:showPercent val="0"/>
          <c:showBubbleSize val="0"/>
        </c:dLbls>
        <c:axId val="2107434352"/>
        <c:axId val="2107433520"/>
      </c:areaChart>
      <c:catAx>
        <c:axId val="2107434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2107433520"/>
        <c:crosses val="autoZero"/>
        <c:auto val="1"/>
        <c:lblAlgn val="ctr"/>
        <c:lblOffset val="100"/>
        <c:noMultiLvlLbl val="0"/>
      </c:catAx>
      <c:valAx>
        <c:axId val="210743352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1.2653499416146411E-3"/>
              <c:y val="0.503630555555555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07434352"/>
        <c:crosses val="autoZero"/>
        <c:crossBetween val="midCat"/>
      </c:valAx>
      <c:spPr>
        <a:noFill/>
        <a:ln>
          <a:noFill/>
        </a:ln>
        <a:effectLst/>
      </c:spPr>
    </c:plotArea>
    <c:legend>
      <c:legendPos val="t"/>
      <c:layout>
        <c:manualLayout>
          <c:xMode val="edge"/>
          <c:yMode val="edge"/>
          <c:x val="0.38247681032252723"/>
          <c:y val="8.6959722222222216E-2"/>
          <c:w val="0.23533699729069463"/>
          <c:h val="5.95366611310171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 alle år!Pivottabell19</c:name>
    <c:fmtId val="42"/>
  </c:pivotSource>
  <c:chart>
    <c:title>
      <c:tx>
        <c:strRef>
          <c:f>'P alle år'!$M$12</c:f>
          <c:strCache>
            <c:ptCount val="1"/>
            <c:pt idx="0">
              <c:v>Slakteleveranser av alle dyreslag i Trøndelag perioden 2005 - 2021 i kg</c:v>
            </c:pt>
          </c:strCache>
        </c:strRef>
      </c:tx>
      <c:layout>
        <c:manualLayout>
          <c:xMode val="edge"/>
          <c:yMode val="edge"/>
          <c:x val="0.21012229571004737"/>
          <c:y val="1.058333333333333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3"/>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2"/>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3"/>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0"/>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1"/>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2"/>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3"/>
        <c:spPr>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250858645856404"/>
          <c:y val="0.13989292419431501"/>
          <c:w val="0.83234839060247168"/>
          <c:h val="0.78836249999999997"/>
        </c:manualLayout>
      </c:layout>
      <c:lineChart>
        <c:grouping val="standard"/>
        <c:varyColors val="0"/>
        <c:ser>
          <c:idx val="0"/>
          <c:order val="0"/>
          <c:tx>
            <c:strRef>
              <c:f>'P alle år'!$M$12</c:f>
              <c:strCache>
                <c:ptCount val="1"/>
                <c:pt idx="0">
                  <c:v>fjørfe</c:v>
                </c:pt>
              </c:strCache>
            </c:strRef>
          </c:tx>
          <c:spPr>
            <a:ln w="44450" cap="rnd">
              <a:solidFill>
                <a:schemeClr val="accent1"/>
              </a:solidFill>
              <a:round/>
            </a:ln>
            <a:effectLst/>
          </c:spPr>
          <c:marker>
            <c:symbol val="none"/>
          </c:marker>
          <c:cat>
            <c:strRef>
              <c:f>'P alle år'!$M$12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 alle år'!$M$12</c:f>
              <c:numCache>
                <c:formatCode>#,##0</c:formatCode>
                <c:ptCount val="17"/>
                <c:pt idx="0">
                  <c:v>12635872.800000001</c:v>
                </c:pt>
                <c:pt idx="1">
                  <c:v>15132732.300000001</c:v>
                </c:pt>
                <c:pt idx="2">
                  <c:v>18003219</c:v>
                </c:pt>
                <c:pt idx="3">
                  <c:v>25017666</c:v>
                </c:pt>
                <c:pt idx="4">
                  <c:v>26763533.800000001</c:v>
                </c:pt>
                <c:pt idx="5">
                  <c:v>28072726.100000001</c:v>
                </c:pt>
                <c:pt idx="6">
                  <c:v>28750385</c:v>
                </c:pt>
                <c:pt idx="7">
                  <c:v>30382974.800000001</c:v>
                </c:pt>
                <c:pt idx="8">
                  <c:v>32420886.699999999</c:v>
                </c:pt>
                <c:pt idx="9">
                  <c:v>33577001.299999997</c:v>
                </c:pt>
                <c:pt idx="10">
                  <c:v>27012769.5</c:v>
                </c:pt>
                <c:pt idx="11">
                  <c:v>28396134.800000001</c:v>
                </c:pt>
                <c:pt idx="12">
                  <c:v>27858589.699999999</c:v>
                </c:pt>
                <c:pt idx="13">
                  <c:v>28192512.5</c:v>
                </c:pt>
                <c:pt idx="14">
                  <c:v>29010976.600000001</c:v>
                </c:pt>
                <c:pt idx="15">
                  <c:v>29260327.699999999</c:v>
                </c:pt>
                <c:pt idx="16">
                  <c:v>31816564.5</c:v>
                </c:pt>
              </c:numCache>
            </c:numRef>
          </c:val>
          <c:smooth val="0"/>
          <c:extLst>
            <c:ext xmlns:c16="http://schemas.microsoft.com/office/drawing/2014/chart" uri="{C3380CC4-5D6E-409C-BE32-E72D297353CC}">
              <c16:uniqueId val="{00000000-6723-4A00-A5F3-01941DFDD170}"/>
            </c:ext>
          </c:extLst>
        </c:ser>
        <c:ser>
          <c:idx val="1"/>
          <c:order val="1"/>
          <c:tx>
            <c:strRef>
              <c:f>'P alle år'!$M$12</c:f>
              <c:strCache>
                <c:ptCount val="1"/>
                <c:pt idx="0">
                  <c:v>gris</c:v>
                </c:pt>
              </c:strCache>
            </c:strRef>
          </c:tx>
          <c:spPr>
            <a:ln w="44450" cap="rnd">
              <a:solidFill>
                <a:schemeClr val="accent2"/>
              </a:solidFill>
              <a:round/>
            </a:ln>
            <a:effectLst/>
          </c:spPr>
          <c:marker>
            <c:symbol val="none"/>
          </c:marker>
          <c:cat>
            <c:strRef>
              <c:f>'P alle år'!$M$12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 alle år'!$M$12</c:f>
              <c:numCache>
                <c:formatCode>#,##0</c:formatCode>
                <c:ptCount val="17"/>
                <c:pt idx="0">
                  <c:v>19155933.5</c:v>
                </c:pt>
                <c:pt idx="1">
                  <c:v>20390987.699999999</c:v>
                </c:pt>
                <c:pt idx="2">
                  <c:v>19711389.100000001</c:v>
                </c:pt>
                <c:pt idx="3">
                  <c:v>20984809.600000001</c:v>
                </c:pt>
                <c:pt idx="4">
                  <c:v>21201369.199999999</c:v>
                </c:pt>
                <c:pt idx="5">
                  <c:v>21796358.800000001</c:v>
                </c:pt>
                <c:pt idx="6">
                  <c:v>21610692.399999999</c:v>
                </c:pt>
                <c:pt idx="7">
                  <c:v>21014229.399999999</c:v>
                </c:pt>
                <c:pt idx="8">
                  <c:v>19784616.800000001</c:v>
                </c:pt>
                <c:pt idx="9">
                  <c:v>20202672.600000001</c:v>
                </c:pt>
                <c:pt idx="10">
                  <c:v>20744697.699999999</c:v>
                </c:pt>
                <c:pt idx="11">
                  <c:v>21952425.800000001</c:v>
                </c:pt>
                <c:pt idx="12">
                  <c:v>22350171.899999999</c:v>
                </c:pt>
                <c:pt idx="13">
                  <c:v>23106386.899999999</c:v>
                </c:pt>
                <c:pt idx="14">
                  <c:v>22282452.100000001</c:v>
                </c:pt>
                <c:pt idx="15">
                  <c:v>22742687.300000001</c:v>
                </c:pt>
                <c:pt idx="16">
                  <c:v>23427142.100000001</c:v>
                </c:pt>
              </c:numCache>
            </c:numRef>
          </c:val>
          <c:smooth val="0"/>
          <c:extLst>
            <c:ext xmlns:c16="http://schemas.microsoft.com/office/drawing/2014/chart" uri="{C3380CC4-5D6E-409C-BE32-E72D297353CC}">
              <c16:uniqueId val="{00000001-6723-4A00-A5F3-01941DFDD170}"/>
            </c:ext>
          </c:extLst>
        </c:ser>
        <c:ser>
          <c:idx val="2"/>
          <c:order val="2"/>
          <c:tx>
            <c:strRef>
              <c:f>'P alle år'!$M$12</c:f>
              <c:strCache>
                <c:ptCount val="1"/>
                <c:pt idx="0">
                  <c:v>småfe</c:v>
                </c:pt>
              </c:strCache>
            </c:strRef>
          </c:tx>
          <c:spPr>
            <a:ln w="44450" cap="rnd">
              <a:solidFill>
                <a:schemeClr val="accent3"/>
              </a:solidFill>
              <a:round/>
            </a:ln>
            <a:effectLst/>
          </c:spPr>
          <c:marker>
            <c:symbol val="none"/>
          </c:marker>
          <c:cat>
            <c:strRef>
              <c:f>'P alle år'!$M$12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 alle år'!$M$12</c:f>
              <c:numCache>
                <c:formatCode>#,##0</c:formatCode>
                <c:ptCount val="17"/>
                <c:pt idx="0">
                  <c:v>2480905.6</c:v>
                </c:pt>
                <c:pt idx="1">
                  <c:v>2421903.7000000002</c:v>
                </c:pt>
                <c:pt idx="2">
                  <c:v>2376134.6</c:v>
                </c:pt>
                <c:pt idx="3">
                  <c:v>2437377.2000000002</c:v>
                </c:pt>
                <c:pt idx="4">
                  <c:v>2330502.4</c:v>
                </c:pt>
                <c:pt idx="5">
                  <c:v>2330629.1</c:v>
                </c:pt>
                <c:pt idx="6">
                  <c:v>2308597</c:v>
                </c:pt>
                <c:pt idx="7">
                  <c:v>2315481.6</c:v>
                </c:pt>
                <c:pt idx="8">
                  <c:v>2513894.7999999998</c:v>
                </c:pt>
                <c:pt idx="9">
                  <c:v>2451422</c:v>
                </c:pt>
                <c:pt idx="10">
                  <c:v>2556436.6</c:v>
                </c:pt>
                <c:pt idx="11">
                  <c:v>2684770.4</c:v>
                </c:pt>
                <c:pt idx="12">
                  <c:v>2883307</c:v>
                </c:pt>
                <c:pt idx="13">
                  <c:v>2853476.4</c:v>
                </c:pt>
                <c:pt idx="14">
                  <c:v>2660691.2000000002</c:v>
                </c:pt>
                <c:pt idx="15">
                  <c:v>2659764.9</c:v>
                </c:pt>
                <c:pt idx="16">
                  <c:v>2526772.7999999998</c:v>
                </c:pt>
              </c:numCache>
            </c:numRef>
          </c:val>
          <c:smooth val="0"/>
          <c:extLst>
            <c:ext xmlns:c16="http://schemas.microsoft.com/office/drawing/2014/chart" uri="{C3380CC4-5D6E-409C-BE32-E72D297353CC}">
              <c16:uniqueId val="{00000002-6723-4A00-A5F3-01941DFDD170}"/>
            </c:ext>
          </c:extLst>
        </c:ser>
        <c:ser>
          <c:idx val="3"/>
          <c:order val="3"/>
          <c:tx>
            <c:strRef>
              <c:f>'P alle år'!$M$12</c:f>
              <c:strCache>
                <c:ptCount val="1"/>
                <c:pt idx="0">
                  <c:v>storfe</c:v>
                </c:pt>
              </c:strCache>
            </c:strRef>
          </c:tx>
          <c:spPr>
            <a:ln w="44450" cap="rnd">
              <a:solidFill>
                <a:schemeClr val="accent4"/>
              </a:solidFill>
              <a:round/>
            </a:ln>
            <a:effectLst/>
          </c:spPr>
          <c:marker>
            <c:symbol val="none"/>
          </c:marker>
          <c:cat>
            <c:strRef>
              <c:f>'P alle år'!$M$12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 alle år'!$M$12</c:f>
              <c:numCache>
                <c:formatCode>#,##0</c:formatCode>
                <c:ptCount val="17"/>
                <c:pt idx="0">
                  <c:v>18501619.800000001</c:v>
                </c:pt>
                <c:pt idx="1">
                  <c:v>18864878.300000001</c:v>
                </c:pt>
                <c:pt idx="2">
                  <c:v>19161764</c:v>
                </c:pt>
                <c:pt idx="3">
                  <c:v>18494829.100000001</c:v>
                </c:pt>
                <c:pt idx="4">
                  <c:v>17451355.899999999</c:v>
                </c:pt>
                <c:pt idx="5">
                  <c:v>17488844.100000001</c:v>
                </c:pt>
                <c:pt idx="6">
                  <c:v>17061841</c:v>
                </c:pt>
                <c:pt idx="7">
                  <c:v>16403954.300000001</c:v>
                </c:pt>
                <c:pt idx="8">
                  <c:v>17209696.300000001</c:v>
                </c:pt>
                <c:pt idx="9">
                  <c:v>15558404.699999999</c:v>
                </c:pt>
                <c:pt idx="10">
                  <c:v>16374593.1</c:v>
                </c:pt>
                <c:pt idx="11">
                  <c:v>16961552.399999999</c:v>
                </c:pt>
                <c:pt idx="12">
                  <c:v>17510315.199999999</c:v>
                </c:pt>
                <c:pt idx="13">
                  <c:v>17376318.600000001</c:v>
                </c:pt>
                <c:pt idx="14">
                  <c:v>18358402.199999999</c:v>
                </c:pt>
                <c:pt idx="15">
                  <c:v>17653761.899999999</c:v>
                </c:pt>
                <c:pt idx="16">
                  <c:v>17162745.800000001</c:v>
                </c:pt>
              </c:numCache>
            </c:numRef>
          </c:val>
          <c:smooth val="0"/>
          <c:extLst>
            <c:ext xmlns:c16="http://schemas.microsoft.com/office/drawing/2014/chart" uri="{C3380CC4-5D6E-409C-BE32-E72D297353CC}">
              <c16:uniqueId val="{00000003-6723-4A00-A5F3-01941DFDD170}"/>
            </c:ext>
          </c:extLst>
        </c:ser>
        <c:dLbls>
          <c:showLegendKey val="0"/>
          <c:showVal val="0"/>
          <c:showCatName val="0"/>
          <c:showSerName val="0"/>
          <c:showPercent val="0"/>
          <c:showBubbleSize val="0"/>
        </c:dLbls>
        <c:smooth val="0"/>
        <c:axId val="2107434352"/>
        <c:axId val="2107433520"/>
      </c:lineChart>
      <c:catAx>
        <c:axId val="2107434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2107433520"/>
        <c:crosses val="autoZero"/>
        <c:auto val="1"/>
        <c:lblAlgn val="ctr"/>
        <c:lblOffset val="100"/>
        <c:noMultiLvlLbl val="0"/>
      </c:catAx>
      <c:valAx>
        <c:axId val="210743352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1.2653499416146411E-3"/>
              <c:y val="0.503630555555555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07434352"/>
        <c:crosses val="autoZero"/>
        <c:crossBetween val="between"/>
      </c:valAx>
      <c:spPr>
        <a:noFill/>
        <a:ln>
          <a:noFill/>
        </a:ln>
        <a:effectLst/>
      </c:spPr>
    </c:plotArea>
    <c:legend>
      <c:legendPos val="t"/>
      <c:layout>
        <c:manualLayout>
          <c:xMode val="edge"/>
          <c:yMode val="edge"/>
          <c:x val="0.38247681032252723"/>
          <c:y val="8.6959722222222216E-2"/>
          <c:w val="0.34940011643589464"/>
          <c:h val="5.94268113595123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clustered"/>
        <c:varyColors val="0"/>
        <c:ser>
          <c:idx val="0"/>
          <c:order val="0"/>
          <c:tx>
            <c:strRef>
              <c:f>'P_alle dyreslag'!$AA$42</c:f>
              <c:strCache>
                <c:ptCount val="1"/>
                <c:pt idx="0">
                  <c:v>Slakteleveranser i Os fordelt på dyreslag i 2021 i prosent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'P_alle dyreslag'!$Z$43:$Z$46</c:f>
              <c:strCache>
                <c:ptCount val="4"/>
                <c:pt idx="0">
                  <c:v>fjørfe</c:v>
                </c:pt>
                <c:pt idx="1">
                  <c:v>gris</c:v>
                </c:pt>
                <c:pt idx="2">
                  <c:v>småfe</c:v>
                </c:pt>
                <c:pt idx="3">
                  <c:v>storfe</c:v>
                </c:pt>
              </c:strCache>
            </c:strRef>
          </c:cat>
          <c:val>
            <c:numRef>
              <c:f>'P_alle dyreslag'!$AA$43:$AA$46</c:f>
              <c:numCache>
                <c:formatCode>0%</c:formatCode>
                <c:ptCount val="4"/>
                <c:pt idx="0">
                  <c:v>0</c:v>
                </c:pt>
                <c:pt idx="1">
                  <c:v>1.8550045283934077E-3</c:v>
                </c:pt>
                <c:pt idx="2">
                  <c:v>0.19517982940958356</c:v>
                </c:pt>
                <c:pt idx="3">
                  <c:v>0.80296516606202306</c:v>
                </c:pt>
              </c:numCache>
            </c:numRef>
          </c:val>
          <c:extLst>
            <c:ext xmlns:c16="http://schemas.microsoft.com/office/drawing/2014/chart" uri="{C3380CC4-5D6E-409C-BE32-E72D297353CC}">
              <c16:uniqueId val="{00000000-DA36-4626-9208-46139291A291}"/>
            </c:ext>
          </c:extLst>
        </c:ser>
        <c:dLbls>
          <c:showLegendKey val="0"/>
          <c:showVal val="0"/>
          <c:showCatName val="0"/>
          <c:showSerName val="0"/>
          <c:showPercent val="0"/>
          <c:showBubbleSize val="0"/>
        </c:dLbls>
        <c:gapWidth val="182"/>
        <c:axId val="283419375"/>
        <c:axId val="283418127"/>
      </c:barChart>
      <c:valAx>
        <c:axId val="283418127"/>
        <c:scaling>
          <c:orientation val="minMax"/>
        </c:scaling>
        <c:delete val="1"/>
        <c:axPos val="b"/>
        <c:numFmt formatCode="0%" sourceLinked="1"/>
        <c:majorTickMark val="none"/>
        <c:minorTickMark val="none"/>
        <c:tickLblPos val="nextTo"/>
        <c:crossAx val="283419375"/>
        <c:crosses val="autoZero"/>
        <c:crossBetween val="between"/>
      </c:valAx>
      <c:catAx>
        <c:axId val="2834193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8341812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clustered"/>
        <c:varyColors val="0"/>
        <c:ser>
          <c:idx val="0"/>
          <c:order val="0"/>
          <c:tx>
            <c:strRef>
              <c:f>'P_alle dyreslag'!$AA$30</c:f>
              <c:strCache>
                <c:ptCount val="1"/>
                <c:pt idx="0">
                  <c:v>Slakteleveranser i Os fordelt på dyreslag i 2005 og 2021 i prosent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'P_alle dyreslag'!$Z$31:$Z$34</c:f>
              <c:strCache>
                <c:ptCount val="4"/>
                <c:pt idx="0">
                  <c:v>fjørfe</c:v>
                </c:pt>
                <c:pt idx="1">
                  <c:v>gris</c:v>
                </c:pt>
                <c:pt idx="2">
                  <c:v>småfe</c:v>
                </c:pt>
                <c:pt idx="3">
                  <c:v>storfe</c:v>
                </c:pt>
              </c:strCache>
            </c:strRef>
          </c:cat>
          <c:val>
            <c:numRef>
              <c:f>'P_alle dyreslag'!$AA$31:$AA$34</c:f>
              <c:numCache>
                <c:formatCode>0%</c:formatCode>
                <c:ptCount val="4"/>
                <c:pt idx="0">
                  <c:v>0</c:v>
                </c:pt>
                <c:pt idx="1">
                  <c:v>0</c:v>
                </c:pt>
                <c:pt idx="2">
                  <c:v>0.20915355238639927</c:v>
                </c:pt>
                <c:pt idx="3">
                  <c:v>0.79084644761360068</c:v>
                </c:pt>
              </c:numCache>
            </c:numRef>
          </c:val>
          <c:extLst>
            <c:ext xmlns:c16="http://schemas.microsoft.com/office/drawing/2014/chart" uri="{C3380CC4-5D6E-409C-BE32-E72D297353CC}">
              <c16:uniqueId val="{00000000-2C32-4D0B-A34A-1DEC6667788C}"/>
            </c:ext>
          </c:extLst>
        </c:ser>
        <c:dLbls>
          <c:showLegendKey val="0"/>
          <c:showVal val="0"/>
          <c:showCatName val="0"/>
          <c:showSerName val="0"/>
          <c:showPercent val="0"/>
          <c:showBubbleSize val="0"/>
        </c:dLbls>
        <c:gapWidth val="182"/>
        <c:axId val="242011535"/>
        <c:axId val="242009455"/>
      </c:barChart>
      <c:catAx>
        <c:axId val="2420115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42009455"/>
        <c:crosses val="autoZero"/>
        <c:auto val="1"/>
        <c:lblAlgn val="ctr"/>
        <c:lblOffset val="100"/>
        <c:noMultiLvlLbl val="0"/>
      </c:catAx>
      <c:valAx>
        <c:axId val="242009455"/>
        <c:scaling>
          <c:orientation val="minMax"/>
        </c:scaling>
        <c:delete val="1"/>
        <c:axPos val="b"/>
        <c:numFmt formatCode="0%" sourceLinked="1"/>
        <c:majorTickMark val="none"/>
        <c:minorTickMark val="none"/>
        <c:tickLblPos val="nextTo"/>
        <c:crossAx val="242011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[Slakteleveranser_2005_2021_kommune_web.xlsx]P_alle dyreslag!Pivottabell12</c:name>
    <c:fmtId val="8"/>
  </c:pivotSource>
  <c:chart>
    <c:title>
      <c:tx>
        <c:strRef>
          <c:f>'P_alle dyreslag'!$Q$12</c:f>
          <c:strCache>
            <c:ptCount val="1"/>
            <c:pt idx="0">
              <c:v>Slakteleveranser av alle dyreslag i Os i 2005 og 2021 i kg</c:v>
            </c:pt>
          </c:strCache>
        </c:strRef>
      </c:tx>
      <c:overlay val="0"/>
      <c:spPr>
        <a:noFill/>
        <a:ln>
          <a:noFill/>
        </a:ln>
        <a:effectLst/>
      </c:spPr>
      <c:txPr>
        <a:bodyPr rot="0" spcFirstLastPara="1" vertOverflow="ellipsis" vert="horz" wrap="square" anchor="ctr" anchorCtr="1"/>
        <a:lstStyle/>
        <a:p>
          <a:pPr>
            <a:defRPr sz="1164"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7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627351851851851"/>
          <c:y val="0.11324281045751634"/>
          <c:w val="0.78915185185185188"/>
          <c:h val="0.82430254145061133"/>
        </c:manualLayout>
      </c:layout>
      <c:barChart>
        <c:barDir val="bar"/>
        <c:grouping val="clustered"/>
        <c:varyColors val="0"/>
        <c:ser>
          <c:idx val="0"/>
          <c:order val="0"/>
          <c:tx>
            <c:strRef>
              <c:f>'P_alle dyreslag'!$Q$12</c:f>
              <c:strCache>
                <c:ptCount val="1"/>
                <c:pt idx="0">
                  <c:v>2005</c:v>
                </c:pt>
              </c:strCache>
            </c:strRef>
          </c:tx>
          <c:spPr>
            <a:solidFill>
              <a:schemeClr val="accent1"/>
            </a:solidFill>
            <a:ln>
              <a:noFill/>
            </a:ln>
            <a:effectLst/>
          </c:spPr>
          <c:invertIfNegative val="0"/>
          <c:cat>
            <c:multiLvlStrRef>
              <c:f>'P_alle dyreslag'!$Q$12</c:f>
              <c:multiLvlStrCache>
                <c:ptCount val="22"/>
                <c:lvl>
                  <c:pt idx="0">
                    <c:v>and</c:v>
                  </c:pt>
                  <c:pt idx="1">
                    <c:v>gås</c:v>
                  </c:pt>
                  <c:pt idx="2">
                    <c:v>hane</c:v>
                  </c:pt>
                  <c:pt idx="3">
                    <c:v>høns</c:v>
                  </c:pt>
                  <c:pt idx="4">
                    <c:v>kalkun</c:v>
                  </c:pt>
                  <c:pt idx="5">
                    <c:v>kylling</c:v>
                  </c:pt>
                  <c:pt idx="6">
                    <c:v>gris</c:v>
                  </c:pt>
                  <c:pt idx="7">
                    <c:v>purke</c:v>
                  </c:pt>
                  <c:pt idx="8">
                    <c:v>råne</c:v>
                  </c:pt>
                  <c:pt idx="9">
                    <c:v>geit</c:v>
                  </c:pt>
                  <c:pt idx="10">
                    <c:v>kje</c:v>
                  </c:pt>
                  <c:pt idx="11">
                    <c:v>lam</c:v>
                  </c:pt>
                  <c:pt idx="12">
                    <c:v>søye</c:v>
                  </c:pt>
                  <c:pt idx="13">
                    <c:v>ungsau</c:v>
                  </c:pt>
                  <c:pt idx="14">
                    <c:v>villsaulam</c:v>
                  </c:pt>
                  <c:pt idx="15">
                    <c:v>vær</c:v>
                  </c:pt>
                  <c:pt idx="16">
                    <c:v>kalv</c:v>
                  </c:pt>
                  <c:pt idx="17">
                    <c:v>ku</c:v>
                  </c:pt>
                  <c:pt idx="18">
                    <c:v>kvige</c:v>
                  </c:pt>
                  <c:pt idx="19">
                    <c:v>okse</c:v>
                  </c:pt>
                  <c:pt idx="20">
                    <c:v>ungku</c:v>
                  </c:pt>
                  <c:pt idx="21">
                    <c:v>ungokse</c:v>
                  </c:pt>
                </c:lvl>
                <c:lvl>
                  <c:pt idx="0">
                    <c:v>fjørfe</c:v>
                  </c:pt>
                  <c:pt idx="6">
                    <c:v>gris</c:v>
                  </c:pt>
                  <c:pt idx="9">
                    <c:v>småfe</c:v>
                  </c:pt>
                  <c:pt idx="16">
                    <c:v>storfe</c:v>
                  </c:pt>
                </c:lvl>
              </c:multiLvlStrCache>
            </c:multiLvlStrRef>
          </c:cat>
          <c:val>
            <c:numRef>
              <c:f>'P_alle dyreslag'!$Q$12</c:f>
              <c:numCache>
                <c:formatCode>#,##0</c:formatCode>
                <c:ptCount val="22"/>
                <c:pt idx="9">
                  <c:v>921.3</c:v>
                </c:pt>
                <c:pt idx="10">
                  <c:v>236.9</c:v>
                </c:pt>
                <c:pt idx="11">
                  <c:v>88811.1</c:v>
                </c:pt>
                <c:pt idx="12">
                  <c:v>19507.099999999999</c:v>
                </c:pt>
                <c:pt idx="13">
                  <c:v>2901.3</c:v>
                </c:pt>
                <c:pt idx="15">
                  <c:v>989.8</c:v>
                </c:pt>
                <c:pt idx="16">
                  <c:v>32285.3</c:v>
                </c:pt>
                <c:pt idx="17">
                  <c:v>110031.9</c:v>
                </c:pt>
                <c:pt idx="18">
                  <c:v>28055.1</c:v>
                </c:pt>
                <c:pt idx="20">
                  <c:v>53658.400000000001</c:v>
                </c:pt>
                <c:pt idx="21">
                  <c:v>204631.8</c:v>
                </c:pt>
              </c:numCache>
            </c:numRef>
          </c:val>
          <c:extLst>
            <c:ext xmlns:c16="http://schemas.microsoft.com/office/drawing/2014/chart" uri="{C3380CC4-5D6E-409C-BE32-E72D297353CC}">
              <c16:uniqueId val="{00000000-62C8-4827-B24A-DE4BF540A967}"/>
            </c:ext>
          </c:extLst>
        </c:ser>
        <c:ser>
          <c:idx val="1"/>
          <c:order val="1"/>
          <c:tx>
            <c:strRef>
              <c:f>'P_alle dyreslag'!$Q$12</c:f>
              <c:strCache>
                <c:ptCount val="1"/>
                <c:pt idx="0">
                  <c:v>2021</c:v>
                </c:pt>
              </c:strCache>
            </c:strRef>
          </c:tx>
          <c:spPr>
            <a:solidFill>
              <a:schemeClr val="accent2"/>
            </a:solidFill>
            <a:ln>
              <a:noFill/>
            </a:ln>
            <a:effectLst/>
          </c:spPr>
          <c:invertIfNegative val="0"/>
          <c:cat>
            <c:multiLvlStrRef>
              <c:f>'P_alle dyreslag'!$Q$12</c:f>
              <c:multiLvlStrCache>
                <c:ptCount val="22"/>
                <c:lvl>
                  <c:pt idx="0">
                    <c:v>and</c:v>
                  </c:pt>
                  <c:pt idx="1">
                    <c:v>gås</c:v>
                  </c:pt>
                  <c:pt idx="2">
                    <c:v>hane</c:v>
                  </c:pt>
                  <c:pt idx="3">
                    <c:v>høns</c:v>
                  </c:pt>
                  <c:pt idx="4">
                    <c:v>kalkun</c:v>
                  </c:pt>
                  <c:pt idx="5">
                    <c:v>kylling</c:v>
                  </c:pt>
                  <c:pt idx="6">
                    <c:v>gris</c:v>
                  </c:pt>
                  <c:pt idx="7">
                    <c:v>purke</c:v>
                  </c:pt>
                  <c:pt idx="8">
                    <c:v>råne</c:v>
                  </c:pt>
                  <c:pt idx="9">
                    <c:v>geit</c:v>
                  </c:pt>
                  <c:pt idx="10">
                    <c:v>kje</c:v>
                  </c:pt>
                  <c:pt idx="11">
                    <c:v>lam</c:v>
                  </c:pt>
                  <c:pt idx="12">
                    <c:v>søye</c:v>
                  </c:pt>
                  <c:pt idx="13">
                    <c:v>ungsau</c:v>
                  </c:pt>
                  <c:pt idx="14">
                    <c:v>villsaulam</c:v>
                  </c:pt>
                  <c:pt idx="15">
                    <c:v>vær</c:v>
                  </c:pt>
                  <c:pt idx="16">
                    <c:v>kalv</c:v>
                  </c:pt>
                  <c:pt idx="17">
                    <c:v>ku</c:v>
                  </c:pt>
                  <c:pt idx="18">
                    <c:v>kvige</c:v>
                  </c:pt>
                  <c:pt idx="19">
                    <c:v>okse</c:v>
                  </c:pt>
                  <c:pt idx="20">
                    <c:v>ungku</c:v>
                  </c:pt>
                  <c:pt idx="21">
                    <c:v>ungokse</c:v>
                  </c:pt>
                </c:lvl>
                <c:lvl>
                  <c:pt idx="0">
                    <c:v>fjørfe</c:v>
                  </c:pt>
                  <c:pt idx="6">
                    <c:v>gris</c:v>
                  </c:pt>
                  <c:pt idx="9">
                    <c:v>småfe</c:v>
                  </c:pt>
                  <c:pt idx="16">
                    <c:v>storfe</c:v>
                  </c:pt>
                </c:lvl>
              </c:multiLvlStrCache>
            </c:multiLvlStrRef>
          </c:cat>
          <c:val>
            <c:numRef>
              <c:f>'P_alle dyreslag'!$Q$12</c:f>
              <c:numCache>
                <c:formatCode>#,##0</c:formatCode>
                <c:ptCount val="22"/>
                <c:pt idx="6">
                  <c:v>901</c:v>
                </c:pt>
                <c:pt idx="9">
                  <c:v>2216.1</c:v>
                </c:pt>
                <c:pt idx="10">
                  <c:v>363.7</c:v>
                </c:pt>
                <c:pt idx="11">
                  <c:v>75112.800000000003</c:v>
                </c:pt>
                <c:pt idx="12">
                  <c:v>12040.3</c:v>
                </c:pt>
                <c:pt idx="13">
                  <c:v>4410.1000000000004</c:v>
                </c:pt>
                <c:pt idx="15">
                  <c:v>658.4</c:v>
                </c:pt>
                <c:pt idx="16">
                  <c:v>9583.5</c:v>
                </c:pt>
                <c:pt idx="17">
                  <c:v>93275.4</c:v>
                </c:pt>
                <c:pt idx="18">
                  <c:v>26795.200000000001</c:v>
                </c:pt>
                <c:pt idx="19">
                  <c:v>2837.3</c:v>
                </c:pt>
                <c:pt idx="20">
                  <c:v>63311.8</c:v>
                </c:pt>
                <c:pt idx="21">
                  <c:v>194207.5</c:v>
                </c:pt>
              </c:numCache>
            </c:numRef>
          </c:val>
          <c:extLst>
            <c:ext xmlns:c16="http://schemas.microsoft.com/office/drawing/2014/chart" uri="{C3380CC4-5D6E-409C-BE32-E72D297353CC}">
              <c16:uniqueId val="{00000003-6812-4DB2-AB73-F2346408953E}"/>
            </c:ext>
          </c:extLst>
        </c:ser>
        <c:dLbls>
          <c:showLegendKey val="0"/>
          <c:showVal val="0"/>
          <c:showCatName val="0"/>
          <c:showSerName val="0"/>
          <c:showPercent val="0"/>
          <c:showBubbleSize val="0"/>
        </c:dLbls>
        <c:gapWidth val="36"/>
        <c:axId val="1431524736"/>
        <c:axId val="1431539296"/>
      </c:barChart>
      <c:catAx>
        <c:axId val="143152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70" b="0" i="0" u="none" strike="noStrike" kern="1200" baseline="0">
                <a:solidFill>
                  <a:schemeClr val="tx1">
                    <a:lumMod val="65000"/>
                    <a:lumOff val="35000"/>
                  </a:schemeClr>
                </a:solidFill>
                <a:latin typeface="+mn-lt"/>
                <a:ea typeface="+mn-ea"/>
                <a:cs typeface="+mn-cs"/>
              </a:defRPr>
            </a:pPr>
            <a:endParaRPr lang="nb-NO"/>
          </a:p>
        </c:txPr>
        <c:crossAx val="1431539296"/>
        <c:crosses val="autoZero"/>
        <c:auto val="1"/>
        <c:lblAlgn val="ctr"/>
        <c:lblOffset val="100"/>
        <c:noMultiLvlLbl val="0"/>
      </c:catAx>
      <c:valAx>
        <c:axId val="1431539296"/>
        <c:scaling>
          <c:orientation val="minMax"/>
          <c:min val="0"/>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97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0.48491814814814804"/>
              <c:y val="0.96534824915178286"/>
            </c:manualLayout>
          </c:layout>
          <c:overlay val="0"/>
          <c:spPr>
            <a:noFill/>
            <a:ln>
              <a:noFill/>
            </a:ln>
            <a:effectLst/>
          </c:spPr>
          <c:txPr>
            <a:bodyPr rot="0" spcFirstLastPara="1" vertOverflow="ellipsis" vert="horz" wrap="square" anchor="ctr" anchorCtr="1"/>
            <a:lstStyle/>
            <a:p>
              <a:pPr>
                <a:defRPr sz="97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20" b="0" i="0" u="none" strike="noStrike" kern="1200" baseline="0">
                <a:solidFill>
                  <a:schemeClr val="tx1">
                    <a:lumMod val="65000"/>
                    <a:lumOff val="35000"/>
                  </a:schemeClr>
                </a:solidFill>
                <a:latin typeface="+mn-lt"/>
                <a:ea typeface="+mn-ea"/>
                <a:cs typeface="+mn-cs"/>
              </a:defRPr>
            </a:pPr>
            <a:endParaRPr lang="nb-NO"/>
          </a:p>
        </c:txPr>
        <c:crossAx val="1431524736"/>
        <c:crosses val="autoZero"/>
        <c:crossBetween val="between"/>
      </c:valAx>
      <c:spPr>
        <a:noFill/>
        <a:ln>
          <a:solidFill>
            <a:schemeClr val="bg1">
              <a:lumMod val="95000"/>
            </a:schemeClr>
          </a:solidFill>
        </a:ln>
        <a:effectLst/>
      </c:spPr>
    </c:plotArea>
    <c:legend>
      <c:legendPos val="r"/>
      <c:overlay val="0"/>
      <c:spPr>
        <a:noFill/>
        <a:ln>
          <a:noFill/>
        </a:ln>
        <a:effectLst/>
      </c:spPr>
      <c:txPr>
        <a:bodyPr rot="0" spcFirstLastPara="1" vertOverflow="ellipsis" vert="horz" wrap="square" anchor="ctr" anchorCtr="1"/>
        <a:lstStyle/>
        <a:p>
          <a:pPr>
            <a:defRPr sz="97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7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[Slakteleveranser_2005_2021_kommune_web.xlsx]P_endring!Pivottabell2</c:name>
    <c:fmtId val="9"/>
  </c:pivotSource>
  <c:chart>
    <c:title>
      <c:tx>
        <c:strRef>
          <c:f>P_endring!$AA$5</c:f>
          <c:strCache>
            <c:ptCount val="1"/>
            <c:pt idx="0">
              <c:v>Endring av slakteleveranser av alle dyreslag i Trøndelag fra 2005 til 2021 i kg</c:v>
            </c:pt>
          </c:strCache>
        </c:strRef>
      </c:tx>
      <c:layout>
        <c:manualLayout>
          <c:xMode val="edge"/>
          <c:yMode val="edge"/>
          <c:x val="0.12281307189542484"/>
          <c:y val="2.6624737945492661E-3"/>
        </c:manualLayout>
      </c:layout>
      <c:overlay val="0"/>
      <c:spPr>
        <a:noFill/>
        <a:ln>
          <a:noFill/>
        </a:ln>
        <a:effectLst/>
      </c:spPr>
      <c:txPr>
        <a:bodyPr rot="0" spcFirstLastPara="1" vertOverflow="ellipsis" vert="horz" wrap="square" anchor="ctr" anchorCtr="1"/>
        <a:lstStyle/>
        <a:p>
          <a:pPr>
            <a:defRPr sz="131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1"/>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9"/>
        <c:dLbl>
          <c:idx val="0"/>
          <c:showLegendKey val="0"/>
          <c:showVal val="1"/>
          <c:showCatName val="0"/>
          <c:showSerName val="0"/>
          <c:showPercent val="0"/>
          <c:showBubbleSize val="0"/>
          <c:extLst>
            <c:ext xmlns:c15="http://schemas.microsoft.com/office/drawing/2012/chart" uri="{CE6537A1-D6FC-4f65-9D91-7224C49458BB}"/>
          </c:extLst>
        </c:dLbl>
      </c:pivotFmt>
      <c:pivotFmt>
        <c:idx val="30"/>
        <c:dLbl>
          <c:idx val="0"/>
          <c:showLegendKey val="0"/>
          <c:showVal val="1"/>
          <c:showCatName val="0"/>
          <c:showSerName val="0"/>
          <c:showPercent val="0"/>
          <c:showBubbleSize val="0"/>
          <c:extLst>
            <c:ext xmlns:c15="http://schemas.microsoft.com/office/drawing/2012/chart" uri="{CE6537A1-D6FC-4f65-9D91-7224C49458BB}"/>
          </c:extLst>
        </c:dLbl>
      </c:pivotFmt>
      <c:pivotFmt>
        <c:idx val="31"/>
        <c:dLbl>
          <c:idx val="0"/>
          <c:showLegendKey val="0"/>
          <c:showVal val="1"/>
          <c:showCatName val="0"/>
          <c:showSerName val="0"/>
          <c:showPercent val="0"/>
          <c:showBubbleSize val="0"/>
          <c:extLst>
            <c:ext xmlns:c15="http://schemas.microsoft.com/office/drawing/2012/chart" uri="{CE6537A1-D6FC-4f65-9D91-7224C49458BB}"/>
          </c:extLst>
        </c:dLbl>
      </c:pivotFmt>
      <c:pivotFmt>
        <c:idx val="32"/>
        <c:dLbl>
          <c:idx val="0"/>
          <c:showLegendKey val="0"/>
          <c:showVal val="1"/>
          <c:showCatName val="0"/>
          <c:showSerName val="0"/>
          <c:showPercent val="0"/>
          <c:showBubbleSize val="0"/>
          <c:extLst>
            <c:ext xmlns:c15="http://schemas.microsoft.com/office/drawing/2012/chart" uri="{CE6537A1-D6FC-4f65-9D91-7224C49458BB}"/>
          </c:extLst>
        </c:dLbl>
      </c:pivotFmt>
      <c:pivotFmt>
        <c:idx val="33"/>
        <c:dLbl>
          <c:idx val="0"/>
          <c:showLegendKey val="0"/>
          <c:showVal val="1"/>
          <c:showCatName val="0"/>
          <c:showSerName val="0"/>
          <c:showPercent val="0"/>
          <c:showBubbleSize val="0"/>
          <c:extLst>
            <c:ext xmlns:c15="http://schemas.microsoft.com/office/drawing/2012/chart" uri="{CE6537A1-D6FC-4f65-9D91-7224C49458BB}"/>
          </c:extLst>
        </c:dLbl>
      </c:pivotFmt>
      <c:pivotFmt>
        <c:idx val="34"/>
        <c:dLbl>
          <c:idx val="0"/>
          <c:showLegendKey val="0"/>
          <c:showVal val="1"/>
          <c:showCatName val="0"/>
          <c:showSerName val="0"/>
          <c:showPercent val="0"/>
          <c:showBubbleSize val="0"/>
          <c:extLst>
            <c:ext xmlns:c15="http://schemas.microsoft.com/office/drawing/2012/chart" uri="{CE6537A1-D6FC-4f65-9D91-7224C49458BB}"/>
          </c:extLst>
        </c:dLbl>
      </c:pivotFmt>
      <c:pivotFmt>
        <c:idx val="35"/>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showLegendKey val="0"/>
          <c:showVal val="1"/>
          <c:showCatName val="0"/>
          <c:showSerName val="0"/>
          <c:showPercent val="0"/>
          <c:showBubbleSize val="0"/>
          <c:extLst>
            <c:ext xmlns:c15="http://schemas.microsoft.com/office/drawing/2012/chart" uri="{CE6537A1-D6FC-4f65-9D91-7224C49458BB}"/>
          </c:extLst>
        </c:dLbl>
      </c:pivotFmt>
      <c:pivotFmt>
        <c:idx val="37"/>
        <c:dLbl>
          <c:idx val="0"/>
          <c:showLegendKey val="0"/>
          <c:showVal val="1"/>
          <c:showCatName val="0"/>
          <c:showSerName val="0"/>
          <c:showPercent val="0"/>
          <c:showBubbleSize val="0"/>
          <c:extLst>
            <c:ext xmlns:c15="http://schemas.microsoft.com/office/drawing/2012/chart" uri="{CE6537A1-D6FC-4f65-9D91-7224C49458BB}"/>
          </c:extLst>
        </c:dLbl>
      </c:pivotFmt>
      <c:pivotFmt>
        <c:idx val="38"/>
        <c:dLbl>
          <c:idx val="0"/>
          <c:showLegendKey val="0"/>
          <c:showVal val="1"/>
          <c:showCatName val="0"/>
          <c:showSerName val="0"/>
          <c:showPercent val="0"/>
          <c:showBubbleSize val="0"/>
          <c:extLst>
            <c:ext xmlns:c15="http://schemas.microsoft.com/office/drawing/2012/chart" uri="{CE6537A1-D6FC-4f65-9D91-7224C49458BB}"/>
          </c:extLst>
        </c:dLbl>
      </c:pivotFmt>
      <c:pivotFmt>
        <c:idx val="39"/>
        <c:dLbl>
          <c:idx val="0"/>
          <c:showLegendKey val="0"/>
          <c:showVal val="1"/>
          <c:showCatName val="0"/>
          <c:showSerName val="0"/>
          <c:showPercent val="0"/>
          <c:showBubbleSize val="0"/>
          <c:extLst>
            <c:ext xmlns:c15="http://schemas.microsoft.com/office/drawing/2012/chart" uri="{CE6537A1-D6FC-4f65-9D91-7224C49458BB}"/>
          </c:extLst>
        </c:dLbl>
      </c:pivotFmt>
      <c:pivotFmt>
        <c:idx val="40"/>
        <c:dLbl>
          <c:idx val="0"/>
          <c:showLegendKey val="0"/>
          <c:showVal val="1"/>
          <c:showCatName val="0"/>
          <c:showSerName val="0"/>
          <c:showPercent val="0"/>
          <c:showBubbleSize val="0"/>
          <c:extLst>
            <c:ext xmlns:c15="http://schemas.microsoft.com/office/drawing/2012/chart" uri="{CE6537A1-D6FC-4f65-9D91-7224C49458BB}"/>
          </c:extLst>
        </c:dLbl>
      </c:pivotFmt>
      <c:pivotFmt>
        <c:idx val="41"/>
        <c:dLbl>
          <c:idx val="0"/>
          <c:showLegendKey val="0"/>
          <c:showVal val="1"/>
          <c:showCatName val="0"/>
          <c:showSerName val="0"/>
          <c:showPercent val="0"/>
          <c:showBubbleSize val="0"/>
          <c:extLst>
            <c:ext xmlns:c15="http://schemas.microsoft.com/office/drawing/2012/chart" uri="{CE6537A1-D6FC-4f65-9D91-7224C49458BB}"/>
          </c:extLst>
        </c:dLbl>
      </c:pivotFmt>
      <c:pivotFmt>
        <c:idx val="42"/>
        <c:dLbl>
          <c:idx val="0"/>
          <c:showLegendKey val="0"/>
          <c:showVal val="1"/>
          <c:showCatName val="0"/>
          <c:showSerName val="0"/>
          <c:showPercent val="0"/>
          <c:showBubbleSize val="0"/>
          <c:extLst>
            <c:ext xmlns:c15="http://schemas.microsoft.com/office/drawing/2012/chart" uri="{CE6537A1-D6FC-4f65-9D91-7224C49458BB}"/>
          </c:extLst>
        </c:dLbl>
      </c:pivotFmt>
      <c:pivotFmt>
        <c:idx val="43"/>
        <c:dLbl>
          <c:idx val="0"/>
          <c:showLegendKey val="0"/>
          <c:showVal val="1"/>
          <c:showCatName val="0"/>
          <c:showSerName val="0"/>
          <c:showPercent val="0"/>
          <c:showBubbleSize val="0"/>
          <c:extLst>
            <c:ext xmlns:c15="http://schemas.microsoft.com/office/drawing/2012/chart" uri="{CE6537A1-D6FC-4f65-9D91-7224C49458BB}"/>
          </c:extLst>
        </c:dLbl>
      </c:pivotFmt>
      <c:pivotFmt>
        <c:idx val="44"/>
        <c:dLbl>
          <c:idx val="0"/>
          <c:showLegendKey val="0"/>
          <c:showVal val="1"/>
          <c:showCatName val="0"/>
          <c:showSerName val="0"/>
          <c:showPercent val="0"/>
          <c:showBubbleSize val="0"/>
          <c:extLst>
            <c:ext xmlns:c15="http://schemas.microsoft.com/office/drawing/2012/chart" uri="{CE6537A1-D6FC-4f65-9D91-7224C49458BB}"/>
          </c:extLst>
        </c:dLbl>
      </c:pivotFmt>
      <c:pivotFmt>
        <c:idx val="45"/>
        <c:dLbl>
          <c:idx val="0"/>
          <c:showLegendKey val="0"/>
          <c:showVal val="1"/>
          <c:showCatName val="0"/>
          <c:showSerName val="0"/>
          <c:showPercent val="0"/>
          <c:showBubbleSize val="0"/>
          <c:extLst>
            <c:ext xmlns:c15="http://schemas.microsoft.com/office/drawing/2012/chart" uri="{CE6537A1-D6FC-4f65-9D91-7224C49458BB}"/>
          </c:extLst>
        </c:dLbl>
      </c:pivotFmt>
      <c:pivotFmt>
        <c:idx val="46"/>
        <c:dLbl>
          <c:idx val="0"/>
          <c:showLegendKey val="0"/>
          <c:showVal val="1"/>
          <c:showCatName val="0"/>
          <c:showSerName val="0"/>
          <c:showPercent val="0"/>
          <c:showBubbleSize val="0"/>
          <c:extLst>
            <c:ext xmlns:c15="http://schemas.microsoft.com/office/drawing/2012/chart" uri="{CE6537A1-D6FC-4f65-9D91-7224C49458BB}"/>
          </c:extLst>
        </c:dLbl>
      </c:pivotFmt>
      <c:pivotFmt>
        <c:idx val="47"/>
        <c:dLbl>
          <c:idx val="0"/>
          <c:showLegendKey val="0"/>
          <c:showVal val="1"/>
          <c:showCatName val="0"/>
          <c:showSerName val="0"/>
          <c:showPercent val="0"/>
          <c:showBubbleSize val="0"/>
          <c:extLst>
            <c:ext xmlns:c15="http://schemas.microsoft.com/office/drawing/2012/chart" uri="{CE6537A1-D6FC-4f65-9D91-7224C49458BB}"/>
          </c:extLst>
        </c:dLbl>
      </c:pivotFmt>
      <c:pivotFmt>
        <c:idx val="48"/>
        <c:dLbl>
          <c:idx val="0"/>
          <c:showLegendKey val="0"/>
          <c:showVal val="1"/>
          <c:showCatName val="0"/>
          <c:showSerName val="0"/>
          <c:showPercent val="0"/>
          <c:showBubbleSize val="0"/>
          <c:extLst>
            <c:ext xmlns:c15="http://schemas.microsoft.com/office/drawing/2012/chart" uri="{CE6537A1-D6FC-4f65-9D91-7224C49458BB}"/>
          </c:extLst>
        </c:dLbl>
      </c:pivotFmt>
      <c:pivotFmt>
        <c:idx val="49"/>
        <c:dLbl>
          <c:idx val="0"/>
          <c:showLegendKey val="0"/>
          <c:showVal val="1"/>
          <c:showCatName val="0"/>
          <c:showSerName val="0"/>
          <c:showPercent val="0"/>
          <c:showBubbleSize val="0"/>
          <c:extLst>
            <c:ext xmlns:c15="http://schemas.microsoft.com/office/drawing/2012/chart" uri="{CE6537A1-D6FC-4f65-9D91-7224C49458BB}"/>
          </c:extLst>
        </c:dLbl>
      </c:pivotFmt>
      <c:pivotFmt>
        <c:idx val="50"/>
        <c:dLbl>
          <c:idx val="0"/>
          <c:showLegendKey val="0"/>
          <c:showVal val="1"/>
          <c:showCatName val="0"/>
          <c:showSerName val="0"/>
          <c:showPercent val="0"/>
          <c:showBubbleSize val="0"/>
          <c:extLst>
            <c:ext xmlns:c15="http://schemas.microsoft.com/office/drawing/2012/chart" uri="{CE6537A1-D6FC-4f65-9D91-7224C49458BB}"/>
          </c:extLst>
        </c:dLbl>
      </c:pivotFmt>
      <c:pivotFmt>
        <c:idx val="51"/>
        <c:dLbl>
          <c:idx val="0"/>
          <c:showLegendKey val="0"/>
          <c:showVal val="1"/>
          <c:showCatName val="0"/>
          <c:showSerName val="0"/>
          <c:showPercent val="0"/>
          <c:showBubbleSize val="0"/>
          <c:extLst>
            <c:ext xmlns:c15="http://schemas.microsoft.com/office/drawing/2012/chart" uri="{CE6537A1-D6FC-4f65-9D91-7224C49458BB}"/>
          </c:extLst>
        </c:dLbl>
      </c:pivotFmt>
      <c:pivotFmt>
        <c:idx val="52"/>
        <c:dLbl>
          <c:idx val="0"/>
          <c:showLegendKey val="0"/>
          <c:showVal val="1"/>
          <c:showCatName val="0"/>
          <c:showSerName val="0"/>
          <c:showPercent val="0"/>
          <c:showBubbleSize val="0"/>
          <c:extLst>
            <c:ext xmlns:c15="http://schemas.microsoft.com/office/drawing/2012/chart" uri="{CE6537A1-D6FC-4f65-9D91-7224C49458BB}"/>
          </c:extLst>
        </c:dLbl>
      </c:pivotFmt>
      <c:pivotFmt>
        <c:idx val="53"/>
        <c:dLbl>
          <c:idx val="0"/>
          <c:showLegendKey val="0"/>
          <c:showVal val="1"/>
          <c:showCatName val="0"/>
          <c:showSerName val="0"/>
          <c:showPercent val="0"/>
          <c:showBubbleSize val="0"/>
          <c:extLst>
            <c:ext xmlns:c15="http://schemas.microsoft.com/office/drawing/2012/chart" uri="{CE6537A1-D6FC-4f65-9D91-7224C49458BB}"/>
          </c:extLst>
        </c:dLbl>
      </c:pivotFmt>
      <c:pivotFmt>
        <c:idx val="54"/>
        <c:dLbl>
          <c:idx val="0"/>
          <c:showLegendKey val="0"/>
          <c:showVal val="1"/>
          <c:showCatName val="0"/>
          <c:showSerName val="0"/>
          <c:showPercent val="0"/>
          <c:showBubbleSize val="0"/>
          <c:extLst>
            <c:ext xmlns:c15="http://schemas.microsoft.com/office/drawing/2012/chart" uri="{CE6537A1-D6FC-4f65-9D91-7224C49458BB}"/>
          </c:extLst>
        </c:dLbl>
      </c:pivotFmt>
      <c:pivotFmt>
        <c:idx val="55"/>
        <c:dLbl>
          <c:idx val="0"/>
          <c:showLegendKey val="0"/>
          <c:showVal val="1"/>
          <c:showCatName val="0"/>
          <c:showSerName val="0"/>
          <c:showPercent val="0"/>
          <c:showBubbleSize val="0"/>
          <c:extLst>
            <c:ext xmlns:c15="http://schemas.microsoft.com/office/drawing/2012/chart" uri="{CE6537A1-D6FC-4f65-9D91-7224C49458BB}"/>
          </c:extLst>
        </c:dLbl>
      </c:pivotFmt>
      <c:pivotFmt>
        <c:idx val="56"/>
        <c:dLbl>
          <c:idx val="0"/>
          <c:showLegendKey val="0"/>
          <c:showVal val="1"/>
          <c:showCatName val="0"/>
          <c:showSerName val="0"/>
          <c:showPercent val="0"/>
          <c:showBubbleSize val="0"/>
          <c:extLst>
            <c:ext xmlns:c15="http://schemas.microsoft.com/office/drawing/2012/chart" uri="{CE6537A1-D6FC-4f65-9D91-7224C49458BB}"/>
          </c:extLst>
        </c:dLbl>
      </c:pivotFmt>
      <c:pivotFmt>
        <c:idx val="57"/>
        <c:dLbl>
          <c:idx val="0"/>
          <c:showLegendKey val="0"/>
          <c:showVal val="1"/>
          <c:showCatName val="0"/>
          <c:showSerName val="0"/>
          <c:showPercent val="0"/>
          <c:showBubbleSize val="0"/>
          <c:extLst>
            <c:ext xmlns:c15="http://schemas.microsoft.com/office/drawing/2012/chart" uri="{CE6537A1-D6FC-4f65-9D91-7224C49458BB}"/>
          </c:extLst>
        </c:dLbl>
      </c:pivotFmt>
      <c:pivotFmt>
        <c:idx val="58"/>
        <c:dLbl>
          <c:idx val="0"/>
          <c:showLegendKey val="0"/>
          <c:showVal val="1"/>
          <c:showCatName val="0"/>
          <c:showSerName val="0"/>
          <c:showPercent val="0"/>
          <c:showBubbleSize val="0"/>
          <c:extLst>
            <c:ext xmlns:c15="http://schemas.microsoft.com/office/drawing/2012/chart" uri="{CE6537A1-D6FC-4f65-9D91-7224C49458BB}"/>
          </c:extLst>
        </c:dLbl>
      </c:pivotFmt>
      <c:pivotFmt>
        <c:idx val="59"/>
        <c:dLbl>
          <c:idx val="0"/>
          <c:showLegendKey val="0"/>
          <c:showVal val="1"/>
          <c:showCatName val="0"/>
          <c:showSerName val="0"/>
          <c:showPercent val="0"/>
          <c:showBubbleSize val="0"/>
          <c:extLst>
            <c:ext xmlns:c15="http://schemas.microsoft.com/office/drawing/2012/chart" uri="{CE6537A1-D6FC-4f65-9D91-7224C49458BB}"/>
          </c:extLst>
        </c:dLbl>
      </c:pivotFmt>
      <c:pivotFmt>
        <c:idx val="60"/>
        <c:dLbl>
          <c:idx val="0"/>
          <c:showLegendKey val="0"/>
          <c:showVal val="1"/>
          <c:showCatName val="0"/>
          <c:showSerName val="0"/>
          <c:showPercent val="0"/>
          <c:showBubbleSize val="0"/>
          <c:extLst>
            <c:ext xmlns:c15="http://schemas.microsoft.com/office/drawing/2012/chart" uri="{CE6537A1-D6FC-4f65-9D91-7224C49458BB}"/>
          </c:extLst>
        </c:dLbl>
      </c:pivotFmt>
      <c:pivotFmt>
        <c:idx val="61"/>
        <c:dLbl>
          <c:idx val="0"/>
          <c:showLegendKey val="0"/>
          <c:showVal val="1"/>
          <c:showCatName val="0"/>
          <c:showSerName val="0"/>
          <c:showPercent val="0"/>
          <c:showBubbleSize val="0"/>
          <c:extLst>
            <c:ext xmlns:c15="http://schemas.microsoft.com/office/drawing/2012/chart" uri="{CE6537A1-D6FC-4f65-9D91-7224C49458BB}"/>
          </c:extLst>
        </c:dLbl>
      </c:pivotFmt>
      <c:pivotFmt>
        <c:idx val="62"/>
        <c:dLbl>
          <c:idx val="0"/>
          <c:showLegendKey val="0"/>
          <c:showVal val="1"/>
          <c:showCatName val="0"/>
          <c:showSerName val="0"/>
          <c:showPercent val="0"/>
          <c:showBubbleSize val="0"/>
          <c:extLst>
            <c:ext xmlns:c15="http://schemas.microsoft.com/office/drawing/2012/chart" uri="{CE6537A1-D6FC-4f65-9D91-7224C49458BB}"/>
          </c:extLst>
        </c:dLbl>
      </c:pivotFmt>
      <c:pivotFmt>
        <c:idx val="63"/>
        <c:dLbl>
          <c:idx val="0"/>
          <c:showLegendKey val="0"/>
          <c:showVal val="1"/>
          <c:showCatName val="0"/>
          <c:showSerName val="0"/>
          <c:showPercent val="0"/>
          <c:showBubbleSize val="0"/>
          <c:extLst>
            <c:ext xmlns:c15="http://schemas.microsoft.com/office/drawing/2012/chart" uri="{CE6537A1-D6FC-4f65-9D91-7224C49458BB}"/>
          </c:extLst>
        </c:dLbl>
      </c:pivotFmt>
      <c:pivotFmt>
        <c:idx val="64"/>
        <c:dLbl>
          <c:idx val="0"/>
          <c:showLegendKey val="0"/>
          <c:showVal val="1"/>
          <c:showCatName val="0"/>
          <c:showSerName val="0"/>
          <c:showPercent val="0"/>
          <c:showBubbleSize val="0"/>
          <c:extLst>
            <c:ext xmlns:c15="http://schemas.microsoft.com/office/drawing/2012/chart" uri="{CE6537A1-D6FC-4f65-9D91-7224C49458BB}"/>
          </c:extLst>
        </c:dLbl>
      </c:pivotFmt>
      <c:pivotFmt>
        <c:idx val="65"/>
        <c:dLbl>
          <c:idx val="0"/>
          <c:showLegendKey val="0"/>
          <c:showVal val="1"/>
          <c:showCatName val="0"/>
          <c:showSerName val="0"/>
          <c:showPercent val="0"/>
          <c:showBubbleSize val="0"/>
          <c:extLst>
            <c:ext xmlns:c15="http://schemas.microsoft.com/office/drawing/2012/chart" uri="{CE6537A1-D6FC-4f65-9D91-7224C49458BB}"/>
          </c:extLst>
        </c:dLbl>
      </c:pivotFmt>
      <c:pivotFmt>
        <c:idx val="66"/>
        <c:dLbl>
          <c:idx val="0"/>
          <c:showLegendKey val="0"/>
          <c:showVal val="1"/>
          <c:showCatName val="0"/>
          <c:showSerName val="0"/>
          <c:showPercent val="0"/>
          <c:showBubbleSize val="0"/>
          <c:extLst>
            <c:ext xmlns:c15="http://schemas.microsoft.com/office/drawing/2012/chart" uri="{CE6537A1-D6FC-4f65-9D91-7224C49458BB}"/>
          </c:extLst>
        </c:dLbl>
      </c:pivotFmt>
      <c:pivotFmt>
        <c:idx val="67"/>
        <c:dLbl>
          <c:idx val="0"/>
          <c:showLegendKey val="0"/>
          <c:showVal val="1"/>
          <c:showCatName val="0"/>
          <c:showSerName val="0"/>
          <c:showPercent val="0"/>
          <c:showBubbleSize val="0"/>
          <c:extLst>
            <c:ext xmlns:c15="http://schemas.microsoft.com/office/drawing/2012/chart" uri="{CE6537A1-D6FC-4f65-9D91-7224C49458BB}"/>
          </c:extLst>
        </c:dLbl>
      </c:pivotFmt>
      <c:pivotFmt>
        <c:idx val="68"/>
        <c:dLbl>
          <c:idx val="0"/>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19616152632081"/>
          <c:y val="4.3849629976528519E-2"/>
          <c:w val="0.80955799129759942"/>
          <c:h val="0.91534524285101082"/>
        </c:manualLayout>
      </c:layout>
      <c:barChart>
        <c:barDir val="bar"/>
        <c:grouping val="clustered"/>
        <c:varyColors val="0"/>
        <c:ser>
          <c:idx val="0"/>
          <c:order val="0"/>
          <c:tx>
            <c:strRef>
              <c:f>P_endring!$AA$5</c:f>
              <c:strCache>
                <c:ptCount val="1"/>
                <c:pt idx="0">
                  <c:v>2005</c:v>
                </c:pt>
              </c:strCache>
            </c:strRef>
          </c:tx>
          <c:spPr>
            <a:solidFill>
              <a:schemeClr val="accent1"/>
            </a:solidFill>
            <a:ln>
              <a:noFill/>
            </a:ln>
            <a:effectLst/>
          </c:spPr>
          <c:invertIfNegative val="0"/>
          <c:cat>
            <c:strRef>
              <c:f>P_endring!$AA$5</c:f>
              <c:strCache>
                <c:ptCount val="38"/>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Osen</c:v>
                </c:pt>
                <c:pt idx="16">
                  <c:v>Orkland</c:v>
                </c:pt>
                <c:pt idx="17">
                  <c:v>Oppdal</c:v>
                </c:pt>
                <c:pt idx="18">
                  <c:v>Nærøysund</c:v>
                </c:pt>
                <c:pt idx="19">
                  <c:v>Namsskogan</c:v>
                </c:pt>
                <c:pt idx="20">
                  <c:v>Namsos</c:v>
                </c:pt>
                <c:pt idx="21">
                  <c:v>Midtre Gauldal</c:v>
                </c:pt>
                <c:pt idx="22">
                  <c:v>Meråker</c:v>
                </c:pt>
                <c:pt idx="23">
                  <c:v>Melhus</c:v>
                </c:pt>
                <c:pt idx="24">
                  <c:v>Malvik</c:v>
                </c:pt>
                <c:pt idx="25">
                  <c:v>Lierne</c:v>
                </c:pt>
                <c:pt idx="26">
                  <c:v>Levanger</c:v>
                </c:pt>
                <c:pt idx="27">
                  <c:v>Leka</c:v>
                </c:pt>
                <c:pt idx="28">
                  <c:v>Indre Fosen</c:v>
                </c:pt>
                <c:pt idx="29">
                  <c:v>Inderøy</c:v>
                </c:pt>
                <c:pt idx="30">
                  <c:v>Høylandet</c:v>
                </c:pt>
                <c:pt idx="31">
                  <c:v>Holtålen</c:v>
                </c:pt>
                <c:pt idx="32">
                  <c:v>Hitra</c:v>
                </c:pt>
                <c:pt idx="33">
                  <c:v>Heim</c:v>
                </c:pt>
                <c:pt idx="34">
                  <c:v>Grong</c:v>
                </c:pt>
                <c:pt idx="35">
                  <c:v>Frøya</c:v>
                </c:pt>
                <c:pt idx="36">
                  <c:v>Frosta</c:v>
                </c:pt>
                <c:pt idx="37">
                  <c:v>Flatanger</c:v>
                </c:pt>
              </c:strCache>
            </c:strRef>
          </c:cat>
          <c:val>
            <c:numRef>
              <c:f>P_endring!$AA$5</c:f>
              <c:numCache>
                <c:formatCode>_-* #\ ##0_-;\-* #\ ##0_-;_-* "-"??_-;_-@_-</c:formatCode>
                <c:ptCount val="38"/>
              </c:numCache>
            </c:numRef>
          </c:val>
          <c:extLst>
            <c:ext xmlns:c16="http://schemas.microsoft.com/office/drawing/2014/chart" uri="{C3380CC4-5D6E-409C-BE32-E72D297353CC}">
              <c16:uniqueId val="{00000000-2D0A-4674-9016-A08BA52866FA}"/>
            </c:ext>
          </c:extLst>
        </c:ser>
        <c:ser>
          <c:idx val="1"/>
          <c:order val="1"/>
          <c:tx>
            <c:strRef>
              <c:f>P_endring!$AA$5</c:f>
              <c:strCache>
                <c:ptCount val="1"/>
                <c:pt idx="0">
                  <c:v>2021</c:v>
                </c:pt>
              </c:strCache>
            </c:strRef>
          </c:tx>
          <c:spPr>
            <a:solidFill>
              <a:schemeClr val="accent1"/>
            </a:solidFill>
            <a:ln>
              <a:noFill/>
            </a:ln>
            <a:effectLst/>
          </c:spPr>
          <c:invertIfNegative val="0"/>
          <c:cat>
            <c:strRef>
              <c:f>P_endring!$AA$5</c:f>
              <c:strCache>
                <c:ptCount val="38"/>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Osen</c:v>
                </c:pt>
                <c:pt idx="16">
                  <c:v>Orkland</c:v>
                </c:pt>
                <c:pt idx="17">
                  <c:v>Oppdal</c:v>
                </c:pt>
                <c:pt idx="18">
                  <c:v>Nærøysund</c:v>
                </c:pt>
                <c:pt idx="19">
                  <c:v>Namsskogan</c:v>
                </c:pt>
                <c:pt idx="20">
                  <c:v>Namsos</c:v>
                </c:pt>
                <c:pt idx="21">
                  <c:v>Midtre Gauldal</c:v>
                </c:pt>
                <c:pt idx="22">
                  <c:v>Meråker</c:v>
                </c:pt>
                <c:pt idx="23">
                  <c:v>Melhus</c:v>
                </c:pt>
                <c:pt idx="24">
                  <c:v>Malvik</c:v>
                </c:pt>
                <c:pt idx="25">
                  <c:v>Lierne</c:v>
                </c:pt>
                <c:pt idx="26">
                  <c:v>Levanger</c:v>
                </c:pt>
                <c:pt idx="27">
                  <c:v>Leka</c:v>
                </c:pt>
                <c:pt idx="28">
                  <c:v>Indre Fosen</c:v>
                </c:pt>
                <c:pt idx="29">
                  <c:v>Inderøy</c:v>
                </c:pt>
                <c:pt idx="30">
                  <c:v>Høylandet</c:v>
                </c:pt>
                <c:pt idx="31">
                  <c:v>Holtålen</c:v>
                </c:pt>
                <c:pt idx="32">
                  <c:v>Hitra</c:v>
                </c:pt>
                <c:pt idx="33">
                  <c:v>Heim</c:v>
                </c:pt>
                <c:pt idx="34">
                  <c:v>Grong</c:v>
                </c:pt>
                <c:pt idx="35">
                  <c:v>Frøya</c:v>
                </c:pt>
                <c:pt idx="36">
                  <c:v>Frosta</c:v>
                </c:pt>
                <c:pt idx="37">
                  <c:v>Flatanger</c:v>
                </c:pt>
              </c:strCache>
            </c:strRef>
          </c:cat>
          <c:val>
            <c:numRef>
              <c:f>P_endring!$AA$5</c:f>
              <c:numCache>
                <c:formatCode>#\ ##0_ ;[Red]\-#\ ##0\ </c:formatCode>
                <c:ptCount val="38"/>
                <c:pt idx="0">
                  <c:v>-200914.40000000002</c:v>
                </c:pt>
                <c:pt idx="1">
                  <c:v>-607116.60000000009</c:v>
                </c:pt>
                <c:pt idx="2">
                  <c:v>1961694.3000000007</c:v>
                </c:pt>
                <c:pt idx="3">
                  <c:v>-21259.5</c:v>
                </c:pt>
                <c:pt idx="4">
                  <c:v>-405732.39999999991</c:v>
                </c:pt>
                <c:pt idx="5">
                  <c:v>-195320.69999999995</c:v>
                </c:pt>
                <c:pt idx="6">
                  <c:v>4586855.0000000009</c:v>
                </c:pt>
                <c:pt idx="7">
                  <c:v>-11516.200000000186</c:v>
                </c:pt>
                <c:pt idx="8">
                  <c:v>477315.00000000006</c:v>
                </c:pt>
                <c:pt idx="9">
                  <c:v>-291432.20000000007</c:v>
                </c:pt>
                <c:pt idx="10">
                  <c:v>-29167.599999999999</c:v>
                </c:pt>
                <c:pt idx="11">
                  <c:v>18206.799999999988</c:v>
                </c:pt>
                <c:pt idx="12">
                  <c:v>-113517.30000000005</c:v>
                </c:pt>
                <c:pt idx="13">
                  <c:v>292203.20000000007</c:v>
                </c:pt>
                <c:pt idx="14">
                  <c:v>962843.29999999981</c:v>
                </c:pt>
                <c:pt idx="15">
                  <c:v>-28732.100000000006</c:v>
                </c:pt>
                <c:pt idx="16">
                  <c:v>1520858.1</c:v>
                </c:pt>
                <c:pt idx="17">
                  <c:v>-94984.600000000093</c:v>
                </c:pt>
                <c:pt idx="18">
                  <c:v>-137177.99999999988</c:v>
                </c:pt>
                <c:pt idx="19">
                  <c:v>4192.5</c:v>
                </c:pt>
                <c:pt idx="20">
                  <c:v>457664.89999999991</c:v>
                </c:pt>
                <c:pt idx="21">
                  <c:v>3191172.5000000005</c:v>
                </c:pt>
                <c:pt idx="22">
                  <c:v>-77246.800000000017</c:v>
                </c:pt>
                <c:pt idx="23">
                  <c:v>2975111.6999999997</c:v>
                </c:pt>
                <c:pt idx="24">
                  <c:v>-58452.300000000047</c:v>
                </c:pt>
                <c:pt idx="25">
                  <c:v>6469.8000000000175</c:v>
                </c:pt>
                <c:pt idx="26">
                  <c:v>6248515.0999999996</c:v>
                </c:pt>
                <c:pt idx="27">
                  <c:v>-796</c:v>
                </c:pt>
                <c:pt idx="28">
                  <c:v>-337568</c:v>
                </c:pt>
                <c:pt idx="29">
                  <c:v>965246.60000000009</c:v>
                </c:pt>
                <c:pt idx="30">
                  <c:v>-15377.099999999977</c:v>
                </c:pt>
                <c:pt idx="31">
                  <c:v>479448.39999999997</c:v>
                </c:pt>
                <c:pt idx="32">
                  <c:v>-22629.099999999977</c:v>
                </c:pt>
                <c:pt idx="33">
                  <c:v>-184175.09999999998</c:v>
                </c:pt>
                <c:pt idx="34">
                  <c:v>317559.69999999995</c:v>
                </c:pt>
                <c:pt idx="35">
                  <c:v>627.20000000000437</c:v>
                </c:pt>
                <c:pt idx="36">
                  <c:v>567354.39999999991</c:v>
                </c:pt>
                <c:pt idx="37">
                  <c:v>-41329</c:v>
                </c:pt>
              </c:numCache>
            </c:numRef>
          </c:val>
          <c:extLst>
            <c:ext xmlns:c16="http://schemas.microsoft.com/office/drawing/2014/chart" uri="{C3380CC4-5D6E-409C-BE32-E72D297353CC}">
              <c16:uniqueId val="{00000002-002E-4956-86C7-F99993E855DE}"/>
            </c:ext>
          </c:extLst>
        </c:ser>
        <c:dLbls>
          <c:showLegendKey val="0"/>
          <c:showVal val="0"/>
          <c:showCatName val="0"/>
          <c:showSerName val="0"/>
          <c:showPercent val="0"/>
          <c:showBubbleSize val="0"/>
        </c:dLbls>
        <c:gapWidth val="1"/>
        <c:overlap val="77"/>
        <c:axId val="2112893536"/>
        <c:axId val="2112901024"/>
      </c:barChart>
      <c:catAx>
        <c:axId val="2112893536"/>
        <c:scaling>
          <c:orientation val="minMax"/>
        </c:scaling>
        <c:delete val="0"/>
        <c:axPos val="l"/>
        <c:numFmt formatCode="#,##0.00_ ;[Red]\-#,##0.00\ "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2112901024"/>
        <c:crosses val="autoZero"/>
        <c:auto val="1"/>
        <c:lblAlgn val="ctr"/>
        <c:lblOffset val="100"/>
        <c:tickLblSkip val="1"/>
        <c:noMultiLvlLbl val="0"/>
      </c:catAx>
      <c:valAx>
        <c:axId val="2112901024"/>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860" b="0" i="0" u="none" strike="noStrike" kern="1200" baseline="0">
                <a:solidFill>
                  <a:schemeClr val="tx1">
                    <a:lumMod val="65000"/>
                    <a:lumOff val="35000"/>
                  </a:schemeClr>
                </a:solidFill>
                <a:latin typeface="+mn-lt"/>
                <a:ea typeface="+mn-ea"/>
                <a:cs typeface="+mn-cs"/>
              </a:defRPr>
            </a:pPr>
            <a:endParaRPr lang="nb-NO"/>
          </a:p>
        </c:txPr>
        <c:crossAx val="2112893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[Slakteleveranser_2005_2021_kommune_web.xlsx]P_alle dyreslag!Pivottabell2</c:name>
    <c:fmtId val="10"/>
  </c:pivotSource>
  <c:chart>
    <c:title>
      <c:tx>
        <c:strRef>
          <c:f>'P_alle dyreslag'!$Q$13</c:f>
          <c:strCache>
            <c:ptCount val="1"/>
            <c:pt idx="0">
              <c:v>Endring av slakteleveranser i Os fra 2005 til 2021 i kg</c:v>
            </c:pt>
          </c:strCache>
        </c:strRef>
      </c:tx>
      <c:overlay val="0"/>
      <c:spPr>
        <a:noFill/>
        <a:ln>
          <a:noFill/>
        </a:ln>
        <a:effectLst/>
      </c:spPr>
      <c:txPr>
        <a:bodyPr rot="0" spcFirstLastPara="1" vertOverflow="ellipsis" vert="horz" wrap="square" anchor="ctr" anchorCtr="1"/>
        <a:lstStyle/>
        <a:p>
          <a:pPr>
            <a:defRPr sz="1176"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8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62590635933443"/>
          <c:y val="9.5117085759106504E-2"/>
          <c:w val="0.81624995116476473"/>
          <c:h val="0.83682920760626667"/>
        </c:manualLayout>
      </c:layout>
      <c:barChart>
        <c:barDir val="bar"/>
        <c:grouping val="clustered"/>
        <c:varyColors val="0"/>
        <c:ser>
          <c:idx val="0"/>
          <c:order val="0"/>
          <c:tx>
            <c:strRef>
              <c:f>'P_alle dyreslag'!$Q$13</c:f>
              <c:strCache>
                <c:ptCount val="1"/>
                <c:pt idx="0">
                  <c:v>2005</c:v>
                </c:pt>
              </c:strCache>
            </c:strRef>
          </c:tx>
          <c:spPr>
            <a:solidFill>
              <a:schemeClr val="accent1"/>
            </a:solidFill>
            <a:ln>
              <a:noFill/>
            </a:ln>
            <a:effectLst/>
          </c:spPr>
          <c:invertIfNegative val="0"/>
          <c:cat>
            <c:multiLvlStrRef>
              <c:f>'P_alle dyreslag'!$Q$13</c:f>
              <c:multiLvlStrCache>
                <c:ptCount val="22"/>
                <c:lvl>
                  <c:pt idx="0">
                    <c:v>and</c:v>
                  </c:pt>
                  <c:pt idx="1">
                    <c:v>gås</c:v>
                  </c:pt>
                  <c:pt idx="2">
                    <c:v>hane</c:v>
                  </c:pt>
                  <c:pt idx="3">
                    <c:v>høns</c:v>
                  </c:pt>
                  <c:pt idx="4">
                    <c:v>kalkun</c:v>
                  </c:pt>
                  <c:pt idx="5">
                    <c:v>kylling</c:v>
                  </c:pt>
                  <c:pt idx="6">
                    <c:v>gris</c:v>
                  </c:pt>
                  <c:pt idx="7">
                    <c:v>purke</c:v>
                  </c:pt>
                  <c:pt idx="8">
                    <c:v>råne</c:v>
                  </c:pt>
                  <c:pt idx="9">
                    <c:v>geit</c:v>
                  </c:pt>
                  <c:pt idx="10">
                    <c:v>kje</c:v>
                  </c:pt>
                  <c:pt idx="11">
                    <c:v>lam</c:v>
                  </c:pt>
                  <c:pt idx="12">
                    <c:v>søye</c:v>
                  </c:pt>
                  <c:pt idx="13">
                    <c:v>ungsau</c:v>
                  </c:pt>
                  <c:pt idx="14">
                    <c:v>villsaulam</c:v>
                  </c:pt>
                  <c:pt idx="15">
                    <c:v>vær</c:v>
                  </c:pt>
                  <c:pt idx="16">
                    <c:v>kalv</c:v>
                  </c:pt>
                  <c:pt idx="17">
                    <c:v>ku</c:v>
                  </c:pt>
                  <c:pt idx="18">
                    <c:v>kvige</c:v>
                  </c:pt>
                  <c:pt idx="19">
                    <c:v>okse</c:v>
                  </c:pt>
                  <c:pt idx="20">
                    <c:v>ungku</c:v>
                  </c:pt>
                  <c:pt idx="21">
                    <c:v>ungokse</c:v>
                  </c:pt>
                </c:lvl>
                <c:lvl>
                  <c:pt idx="0">
                    <c:v>fjørfe</c:v>
                  </c:pt>
                  <c:pt idx="6">
                    <c:v>gris</c:v>
                  </c:pt>
                  <c:pt idx="9">
                    <c:v>småfe</c:v>
                  </c:pt>
                  <c:pt idx="16">
                    <c:v>storfe</c:v>
                  </c:pt>
                </c:lvl>
              </c:multiLvlStrCache>
            </c:multiLvlStrRef>
          </c:cat>
          <c:val>
            <c:numRef>
              <c:f>'P_alle dyreslag'!$Q$13</c:f>
              <c:numCache>
                <c:formatCode>#,##0</c:formatCode>
                <c:ptCount val="22"/>
              </c:numCache>
            </c:numRef>
          </c:val>
          <c:extLst>
            <c:ext xmlns:c16="http://schemas.microsoft.com/office/drawing/2014/chart" uri="{C3380CC4-5D6E-409C-BE32-E72D297353CC}">
              <c16:uniqueId val="{00000000-6C18-4C33-973B-036C19C2229E}"/>
            </c:ext>
          </c:extLst>
        </c:ser>
        <c:ser>
          <c:idx val="1"/>
          <c:order val="1"/>
          <c:tx>
            <c:strRef>
              <c:f>'P_alle dyreslag'!$Q$13</c:f>
              <c:strCache>
                <c:ptCount val="1"/>
                <c:pt idx="0">
                  <c:v>2021</c:v>
                </c:pt>
              </c:strCache>
            </c:strRef>
          </c:tx>
          <c:spPr>
            <a:solidFill>
              <a:schemeClr val="accent1"/>
            </a:solidFill>
            <a:ln>
              <a:noFill/>
            </a:ln>
            <a:effectLst/>
          </c:spPr>
          <c:invertIfNegative val="0"/>
          <c:cat>
            <c:multiLvlStrRef>
              <c:f>'P_alle dyreslag'!$Q$13</c:f>
              <c:multiLvlStrCache>
                <c:ptCount val="22"/>
                <c:lvl>
                  <c:pt idx="0">
                    <c:v>and</c:v>
                  </c:pt>
                  <c:pt idx="1">
                    <c:v>gås</c:v>
                  </c:pt>
                  <c:pt idx="2">
                    <c:v>hane</c:v>
                  </c:pt>
                  <c:pt idx="3">
                    <c:v>høns</c:v>
                  </c:pt>
                  <c:pt idx="4">
                    <c:v>kalkun</c:v>
                  </c:pt>
                  <c:pt idx="5">
                    <c:v>kylling</c:v>
                  </c:pt>
                  <c:pt idx="6">
                    <c:v>gris</c:v>
                  </c:pt>
                  <c:pt idx="7">
                    <c:v>purke</c:v>
                  </c:pt>
                  <c:pt idx="8">
                    <c:v>råne</c:v>
                  </c:pt>
                  <c:pt idx="9">
                    <c:v>geit</c:v>
                  </c:pt>
                  <c:pt idx="10">
                    <c:v>kje</c:v>
                  </c:pt>
                  <c:pt idx="11">
                    <c:v>lam</c:v>
                  </c:pt>
                  <c:pt idx="12">
                    <c:v>søye</c:v>
                  </c:pt>
                  <c:pt idx="13">
                    <c:v>ungsau</c:v>
                  </c:pt>
                  <c:pt idx="14">
                    <c:v>villsaulam</c:v>
                  </c:pt>
                  <c:pt idx="15">
                    <c:v>vær</c:v>
                  </c:pt>
                  <c:pt idx="16">
                    <c:v>kalv</c:v>
                  </c:pt>
                  <c:pt idx="17">
                    <c:v>ku</c:v>
                  </c:pt>
                  <c:pt idx="18">
                    <c:v>kvige</c:v>
                  </c:pt>
                  <c:pt idx="19">
                    <c:v>okse</c:v>
                  </c:pt>
                  <c:pt idx="20">
                    <c:v>ungku</c:v>
                  </c:pt>
                  <c:pt idx="21">
                    <c:v>ungokse</c:v>
                  </c:pt>
                </c:lvl>
                <c:lvl>
                  <c:pt idx="0">
                    <c:v>fjørfe</c:v>
                  </c:pt>
                  <c:pt idx="6">
                    <c:v>gris</c:v>
                  </c:pt>
                  <c:pt idx="9">
                    <c:v>småfe</c:v>
                  </c:pt>
                  <c:pt idx="16">
                    <c:v>storfe</c:v>
                  </c:pt>
                </c:lvl>
              </c:multiLvlStrCache>
            </c:multiLvlStrRef>
          </c:cat>
          <c:val>
            <c:numRef>
              <c:f>'P_alle dyreslag'!$Q$13</c:f>
              <c:numCache>
                <c:formatCode>#\ ##0_ ;[Red]\-#\ ##0\ </c:formatCode>
                <c:ptCount val="22"/>
                <c:pt idx="0">
                  <c:v>0</c:v>
                </c:pt>
                <c:pt idx="1">
                  <c:v>0</c:v>
                </c:pt>
                <c:pt idx="2">
                  <c:v>0</c:v>
                </c:pt>
                <c:pt idx="3">
                  <c:v>0</c:v>
                </c:pt>
                <c:pt idx="4">
                  <c:v>0</c:v>
                </c:pt>
                <c:pt idx="5">
                  <c:v>0</c:v>
                </c:pt>
                <c:pt idx="6">
                  <c:v>901</c:v>
                </c:pt>
                <c:pt idx="7">
                  <c:v>0</c:v>
                </c:pt>
                <c:pt idx="8">
                  <c:v>0</c:v>
                </c:pt>
                <c:pt idx="9">
                  <c:v>1294.8</c:v>
                </c:pt>
                <c:pt idx="10">
                  <c:v>126.79999999999998</c:v>
                </c:pt>
                <c:pt idx="11">
                  <c:v>-13698.300000000003</c:v>
                </c:pt>
                <c:pt idx="12">
                  <c:v>-7466.7999999999993</c:v>
                </c:pt>
                <c:pt idx="13">
                  <c:v>1508.8000000000002</c:v>
                </c:pt>
                <c:pt idx="14">
                  <c:v>0</c:v>
                </c:pt>
                <c:pt idx="15">
                  <c:v>-331.4</c:v>
                </c:pt>
                <c:pt idx="16">
                  <c:v>-22701.8</c:v>
                </c:pt>
                <c:pt idx="17">
                  <c:v>-16756.5</c:v>
                </c:pt>
                <c:pt idx="18">
                  <c:v>-1259.8999999999978</c:v>
                </c:pt>
                <c:pt idx="19">
                  <c:v>2837.3</c:v>
                </c:pt>
                <c:pt idx="20">
                  <c:v>9653.4000000000015</c:v>
                </c:pt>
                <c:pt idx="21">
                  <c:v>-10424.299999999988</c:v>
                </c:pt>
              </c:numCache>
            </c:numRef>
          </c:val>
          <c:extLst>
            <c:ext xmlns:c16="http://schemas.microsoft.com/office/drawing/2014/chart" uri="{C3380CC4-5D6E-409C-BE32-E72D297353CC}">
              <c16:uniqueId val="{00000003-ED68-4DA6-8858-20B57F538DF9}"/>
            </c:ext>
          </c:extLst>
        </c:ser>
        <c:dLbls>
          <c:showLegendKey val="0"/>
          <c:showVal val="0"/>
          <c:showCatName val="0"/>
          <c:showSerName val="0"/>
          <c:showPercent val="0"/>
          <c:showBubbleSize val="0"/>
        </c:dLbls>
        <c:gapWidth val="51"/>
        <c:overlap val="100"/>
        <c:axId val="1278173024"/>
        <c:axId val="1278173440"/>
      </c:barChart>
      <c:catAx>
        <c:axId val="1278173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80" b="0" i="0" u="none" strike="noStrike" kern="1200" baseline="0">
                <a:solidFill>
                  <a:schemeClr val="tx1">
                    <a:lumMod val="65000"/>
                    <a:lumOff val="35000"/>
                  </a:schemeClr>
                </a:solidFill>
                <a:latin typeface="+mn-lt"/>
                <a:ea typeface="+mn-ea"/>
                <a:cs typeface="+mn-cs"/>
              </a:defRPr>
            </a:pPr>
            <a:endParaRPr lang="nb-NO"/>
          </a:p>
        </c:txPr>
        <c:crossAx val="1278173440"/>
        <c:crosses val="autoZero"/>
        <c:auto val="1"/>
        <c:lblAlgn val="ctr"/>
        <c:lblOffset val="100"/>
        <c:noMultiLvlLbl val="0"/>
      </c:catAx>
      <c:valAx>
        <c:axId val="1278173440"/>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980" b="0" i="0" u="none" strike="noStrike" kern="1200" baseline="0">
                    <a:solidFill>
                      <a:schemeClr val="tx1">
                        <a:lumMod val="65000"/>
                        <a:lumOff val="35000"/>
                      </a:schemeClr>
                    </a:solidFill>
                    <a:latin typeface="+mn-lt"/>
                    <a:ea typeface="+mn-ea"/>
                    <a:cs typeface="+mn-cs"/>
                  </a:defRPr>
                </a:pPr>
                <a:r>
                  <a:rPr lang="en-US"/>
                  <a:t>kg</a:t>
                </a:r>
              </a:p>
            </c:rich>
          </c:tx>
          <c:overlay val="0"/>
          <c:spPr>
            <a:noFill/>
            <a:ln>
              <a:noFill/>
            </a:ln>
            <a:effectLst/>
          </c:spPr>
          <c:txPr>
            <a:bodyPr rot="0" spcFirstLastPara="1" vertOverflow="ellipsis" vert="horz" wrap="square" anchor="ctr" anchorCtr="1"/>
            <a:lstStyle/>
            <a:p>
              <a:pPr>
                <a:defRPr sz="98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80" b="0" i="0" u="none" strike="noStrike" kern="1200" baseline="0">
                <a:solidFill>
                  <a:schemeClr val="tx1">
                    <a:lumMod val="65000"/>
                    <a:lumOff val="35000"/>
                  </a:schemeClr>
                </a:solidFill>
                <a:latin typeface="+mn-lt"/>
                <a:ea typeface="+mn-ea"/>
                <a:cs typeface="+mn-cs"/>
              </a:defRPr>
            </a:pPr>
            <a:endParaRPr lang="nb-NO"/>
          </a:p>
        </c:txPr>
        <c:crossAx val="1278173024"/>
        <c:crosses val="autoZero"/>
        <c:crossBetween val="between"/>
      </c:valAx>
      <c:spPr>
        <a:noFill/>
        <a:ln>
          <a:solidFill>
            <a:schemeClr val="bg1">
              <a:lumMod val="9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8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'P_alle dyreslag'!$Q$14</c:f>
          <c:strCache>
            <c:ptCount val="1"/>
            <c:pt idx="0">
              <c:v>Endring av slakteleveranser i Os mellom 2005 og 2021 i prosent</c:v>
            </c:pt>
          </c:strCache>
        </c:strRef>
      </c:tx>
      <c:overlay val="0"/>
      <c:spPr>
        <a:noFill/>
        <a:ln>
          <a:noFill/>
        </a:ln>
        <a:effectLst/>
      </c:spPr>
      <c:txPr>
        <a:bodyPr rot="0" spcFirstLastPara="1" vertOverflow="ellipsis" vert="horz" wrap="square" anchor="ctr" anchorCtr="1"/>
        <a:lstStyle/>
        <a:p>
          <a:pPr>
            <a:defRPr sz="1164"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clustered"/>
        <c:varyColors val="0"/>
        <c:ser>
          <c:idx val="0"/>
          <c:order val="0"/>
          <c:tx>
            <c:strRef>
              <c:f>'P_alle dyreslag'!$K$77</c:f>
              <c:strCache>
                <c:ptCount val="1"/>
                <c:pt idx="0">
                  <c:v> år 2021 </c:v>
                </c:pt>
              </c:strCache>
            </c:strRef>
          </c:tx>
          <c:spPr>
            <a:solidFill>
              <a:schemeClr val="accent1"/>
            </a:solidFill>
            <a:ln>
              <a:noFill/>
            </a:ln>
            <a:effectLst/>
          </c:spPr>
          <c:invertIfNegative val="0"/>
          <c:cat>
            <c:multiLvlStrRef>
              <c:f>'P_alle dyreslag'!$I$78:$J$99</c:f>
              <c:multiLvlStrCache>
                <c:ptCount val="22"/>
                <c:lvl>
                  <c:pt idx="0">
                    <c:v>and</c:v>
                  </c:pt>
                  <c:pt idx="1">
                    <c:v>gås</c:v>
                  </c:pt>
                  <c:pt idx="2">
                    <c:v>hane</c:v>
                  </c:pt>
                  <c:pt idx="3">
                    <c:v>høns</c:v>
                  </c:pt>
                  <c:pt idx="4">
                    <c:v>kalkun</c:v>
                  </c:pt>
                  <c:pt idx="5">
                    <c:v>kylling</c:v>
                  </c:pt>
                  <c:pt idx="6">
                    <c:v>gris</c:v>
                  </c:pt>
                  <c:pt idx="7">
                    <c:v>purke</c:v>
                  </c:pt>
                  <c:pt idx="8">
                    <c:v>råne</c:v>
                  </c:pt>
                  <c:pt idx="9">
                    <c:v>geit</c:v>
                  </c:pt>
                  <c:pt idx="10">
                    <c:v>kje</c:v>
                  </c:pt>
                  <c:pt idx="11">
                    <c:v>lam</c:v>
                  </c:pt>
                  <c:pt idx="12">
                    <c:v>søye</c:v>
                  </c:pt>
                  <c:pt idx="13">
                    <c:v>ungsau</c:v>
                  </c:pt>
                  <c:pt idx="14">
                    <c:v>villsaulam</c:v>
                  </c:pt>
                  <c:pt idx="15">
                    <c:v>vær</c:v>
                  </c:pt>
                  <c:pt idx="16">
                    <c:v>kalv</c:v>
                  </c:pt>
                  <c:pt idx="17">
                    <c:v>ku</c:v>
                  </c:pt>
                  <c:pt idx="18">
                    <c:v>kvige</c:v>
                  </c:pt>
                  <c:pt idx="19">
                    <c:v>okse</c:v>
                  </c:pt>
                  <c:pt idx="20">
                    <c:v>ungku</c:v>
                  </c:pt>
                  <c:pt idx="21">
                    <c:v>ungokse</c:v>
                  </c:pt>
                </c:lvl>
                <c:lvl>
                  <c:pt idx="0">
                    <c:v>fjørfe</c:v>
                  </c:pt>
                  <c:pt idx="2">
                    <c:v> </c:v>
                  </c:pt>
                  <c:pt idx="5">
                    <c:v> </c:v>
                  </c:pt>
                  <c:pt idx="6">
                    <c:v>gris</c:v>
                  </c:pt>
                  <c:pt idx="9">
                    <c:v>småfe</c:v>
                  </c:pt>
                  <c:pt idx="16">
                    <c:v>storfe</c:v>
                  </c:pt>
                </c:lvl>
              </c:multiLvlStrCache>
            </c:multiLvlStrRef>
          </c:cat>
          <c:val>
            <c:numRef>
              <c:f>'P_alle dyreslag'!$K$78:$K$99</c:f>
              <c:numCache>
                <c:formatCode>_(* #,##0.00_);_(* \(#,##0.00\);_(* "-"??_);_(@_)</c:formatCode>
                <c:ptCount val="22"/>
                <c:pt idx="0">
                  <c:v>0</c:v>
                </c:pt>
                <c:pt idx="1">
                  <c:v>0</c:v>
                </c:pt>
                <c:pt idx="2">
                  <c:v>0</c:v>
                </c:pt>
                <c:pt idx="3">
                  <c:v>0</c:v>
                </c:pt>
                <c:pt idx="4">
                  <c:v>0</c:v>
                </c:pt>
                <c:pt idx="5">
                  <c:v>0</c:v>
                </c:pt>
                <c:pt idx="6">
                  <c:v>0</c:v>
                </c:pt>
                <c:pt idx="7">
                  <c:v>0</c:v>
                </c:pt>
                <c:pt idx="8">
                  <c:v>0</c:v>
                </c:pt>
                <c:pt idx="9">
                  <c:v>1.4054054054054055</c:v>
                </c:pt>
                <c:pt idx="10">
                  <c:v>0.53524693963697756</c:v>
                </c:pt>
                <c:pt idx="11">
                  <c:v>-0.15424085502825663</c:v>
                </c:pt>
                <c:pt idx="12">
                  <c:v>-0.38277345171757976</c:v>
                </c:pt>
                <c:pt idx="13">
                  <c:v>0.52004273946162072</c:v>
                </c:pt>
                <c:pt idx="14">
                  <c:v>0</c:v>
                </c:pt>
                <c:pt idx="15">
                  <c:v>-0.33481511416447768</c:v>
                </c:pt>
                <c:pt idx="16">
                  <c:v>-0.70316212022189661</c:v>
                </c:pt>
                <c:pt idx="17">
                  <c:v>-0.15228765476193723</c:v>
                </c:pt>
                <c:pt idx="18">
                  <c:v>-4.4908055932789327E-2</c:v>
                </c:pt>
                <c:pt idx="19">
                  <c:v>0</c:v>
                </c:pt>
                <c:pt idx="20">
                  <c:v>0.17990473066658719</c:v>
                </c:pt>
                <c:pt idx="21">
                  <c:v>-5.0941740237831996E-2</c:v>
                </c:pt>
              </c:numCache>
            </c:numRef>
          </c:val>
          <c:extLst>
            <c:ext xmlns:c16="http://schemas.microsoft.com/office/drawing/2014/chart" uri="{C3380CC4-5D6E-409C-BE32-E72D297353CC}">
              <c16:uniqueId val="{00000000-6EA3-4889-8B77-876F2F84E1A2}"/>
            </c:ext>
          </c:extLst>
        </c:ser>
        <c:dLbls>
          <c:showLegendKey val="0"/>
          <c:showVal val="0"/>
          <c:showCatName val="0"/>
          <c:showSerName val="0"/>
          <c:showPercent val="0"/>
          <c:showBubbleSize val="0"/>
        </c:dLbls>
        <c:gapWidth val="69"/>
        <c:axId val="106332896"/>
        <c:axId val="106330400"/>
      </c:barChart>
      <c:catAx>
        <c:axId val="10633289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70" b="0" i="0" u="none" strike="noStrike" kern="1200" baseline="0">
                <a:solidFill>
                  <a:schemeClr val="tx1">
                    <a:lumMod val="65000"/>
                    <a:lumOff val="35000"/>
                  </a:schemeClr>
                </a:solidFill>
                <a:latin typeface="+mn-lt"/>
                <a:ea typeface="+mn-ea"/>
                <a:cs typeface="+mn-cs"/>
              </a:defRPr>
            </a:pPr>
            <a:endParaRPr lang="nb-NO"/>
          </a:p>
        </c:txPr>
        <c:crossAx val="106330400"/>
        <c:crosses val="autoZero"/>
        <c:auto val="1"/>
        <c:lblAlgn val="ctr"/>
        <c:lblOffset val="100"/>
        <c:noMultiLvlLbl val="0"/>
      </c:catAx>
      <c:valAx>
        <c:axId val="106330400"/>
        <c:scaling>
          <c:orientation val="minMax"/>
          <c:min val="-1"/>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970" b="0" i="0" u="none" strike="noStrike" kern="1200" baseline="0">
                    <a:solidFill>
                      <a:schemeClr val="tx1">
                        <a:lumMod val="65000"/>
                        <a:lumOff val="35000"/>
                      </a:schemeClr>
                    </a:solidFill>
                    <a:latin typeface="+mn-lt"/>
                    <a:ea typeface="+mn-ea"/>
                    <a:cs typeface="+mn-cs"/>
                  </a:defRPr>
                </a:pPr>
                <a:r>
                  <a:rPr lang="en-US"/>
                  <a:t>prosent</a:t>
                </a:r>
              </a:p>
            </c:rich>
          </c:tx>
          <c:overlay val="0"/>
          <c:spPr>
            <a:noFill/>
            <a:ln>
              <a:noFill/>
            </a:ln>
            <a:effectLst/>
          </c:spPr>
          <c:txPr>
            <a:bodyPr rot="0" spcFirstLastPara="1" vertOverflow="ellipsis" vert="horz" wrap="square" anchor="ctr" anchorCtr="1"/>
            <a:lstStyle/>
            <a:p>
              <a:pPr>
                <a:defRPr sz="970" b="0" i="0" u="none" strike="noStrike" kern="1200" baseline="0">
                  <a:solidFill>
                    <a:schemeClr val="tx1">
                      <a:lumMod val="65000"/>
                      <a:lumOff val="35000"/>
                    </a:schemeClr>
                  </a:solidFill>
                  <a:latin typeface="+mn-lt"/>
                  <a:ea typeface="+mn-ea"/>
                  <a:cs typeface="+mn-cs"/>
                </a:defRPr>
              </a:pPr>
              <a:endParaRPr lang="nb-NO"/>
            </a:p>
          </c:txPr>
        </c:title>
        <c:numFmt formatCode="#\ ##0\ %;[Red]\-#\ ##0\ %" sourceLinked="0"/>
        <c:majorTickMark val="none"/>
        <c:minorTickMark val="none"/>
        <c:tickLblPos val="nextTo"/>
        <c:spPr>
          <a:noFill/>
          <a:ln>
            <a:noFill/>
          </a:ln>
          <a:effectLst/>
        </c:spPr>
        <c:txPr>
          <a:bodyPr rot="-60000000" spcFirstLastPara="1" vertOverflow="ellipsis" vert="horz" wrap="square" anchor="ctr" anchorCtr="1"/>
          <a:lstStyle/>
          <a:p>
            <a:pPr>
              <a:defRPr sz="970" b="0" i="0" u="none" strike="noStrike" kern="1200" baseline="0">
                <a:solidFill>
                  <a:schemeClr val="tx1">
                    <a:lumMod val="65000"/>
                    <a:lumOff val="35000"/>
                  </a:schemeClr>
                </a:solidFill>
                <a:latin typeface="+mn-lt"/>
                <a:ea typeface="+mn-ea"/>
                <a:cs typeface="+mn-cs"/>
              </a:defRPr>
            </a:pPr>
            <a:endParaRPr lang="nb-NO"/>
          </a:p>
        </c:txPr>
        <c:crossAx val="106332896"/>
        <c:crosses val="autoZero"/>
        <c:crossBetween val="between"/>
      </c:valAx>
      <c:spPr>
        <a:noFill/>
        <a:ln>
          <a:solidFill>
            <a:schemeClr val="bg1">
              <a:lumMod val="9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970" baseline="0"/>
      </a:pPr>
      <a:endParaRPr lang="nb-N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[Slakteleveranser_2005_2021_kommune_web.xlsx]P_fylke!Pivottabell1</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cked"/>
        <c:varyColors val="0"/>
        <c:ser>
          <c:idx val="0"/>
          <c:order val="0"/>
          <c:tx>
            <c:strRef>
              <c:f>P_fylke!$C$3:$C$4</c:f>
              <c:strCache>
                <c:ptCount val="1"/>
                <c:pt idx="0">
                  <c:v>fjørfe</c:v>
                </c:pt>
              </c:strCache>
            </c:strRef>
          </c:tx>
          <c:spPr>
            <a:solidFill>
              <a:schemeClr val="accent1"/>
            </a:solidFill>
            <a:ln>
              <a:noFill/>
            </a:ln>
            <a:effectLst/>
          </c:spPr>
          <c:cat>
            <c:strRef>
              <c:f>P_fylke!$B$5:$B$22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P_fylke!$C$5:$C$22</c:f>
              <c:numCache>
                <c:formatCode>#,##0</c:formatCode>
                <c:ptCount val="17"/>
                <c:pt idx="0">
                  <c:v>53370354.899999999</c:v>
                </c:pt>
                <c:pt idx="1">
                  <c:v>60132555.700000003</c:v>
                </c:pt>
                <c:pt idx="2">
                  <c:v>67445063</c:v>
                </c:pt>
                <c:pt idx="3">
                  <c:v>80843942</c:v>
                </c:pt>
                <c:pt idx="4">
                  <c:v>79553993</c:v>
                </c:pt>
                <c:pt idx="5">
                  <c:v>84843470.700000003</c:v>
                </c:pt>
                <c:pt idx="6">
                  <c:v>84758941</c:v>
                </c:pt>
                <c:pt idx="7">
                  <c:v>91216568.900000006</c:v>
                </c:pt>
                <c:pt idx="8">
                  <c:v>104092974.09999999</c:v>
                </c:pt>
                <c:pt idx="9">
                  <c:v>106038057</c:v>
                </c:pt>
                <c:pt idx="10">
                  <c:v>92469003.799999997</c:v>
                </c:pt>
                <c:pt idx="11">
                  <c:v>98271635.700000003</c:v>
                </c:pt>
                <c:pt idx="12">
                  <c:v>100969000.2</c:v>
                </c:pt>
                <c:pt idx="13">
                  <c:v>98122450.200000003</c:v>
                </c:pt>
                <c:pt idx="14">
                  <c:v>106655780</c:v>
                </c:pt>
                <c:pt idx="15">
                  <c:v>106857322.59999999</c:v>
                </c:pt>
                <c:pt idx="16">
                  <c:v>115622401.8</c:v>
                </c:pt>
              </c:numCache>
            </c:numRef>
          </c:val>
          <c:extLst>
            <c:ext xmlns:c16="http://schemas.microsoft.com/office/drawing/2014/chart" uri="{C3380CC4-5D6E-409C-BE32-E72D297353CC}">
              <c16:uniqueId val="{00000000-92AB-4239-BFEC-09D56C5A5472}"/>
            </c:ext>
          </c:extLst>
        </c:ser>
        <c:ser>
          <c:idx val="1"/>
          <c:order val="1"/>
          <c:tx>
            <c:strRef>
              <c:f>P_fylke!$D$3:$D$4</c:f>
              <c:strCache>
                <c:ptCount val="1"/>
                <c:pt idx="0">
                  <c:v>gris</c:v>
                </c:pt>
              </c:strCache>
            </c:strRef>
          </c:tx>
          <c:spPr>
            <a:solidFill>
              <a:schemeClr val="accent2"/>
            </a:solidFill>
            <a:ln>
              <a:noFill/>
            </a:ln>
            <a:effectLst/>
          </c:spPr>
          <c:cat>
            <c:strRef>
              <c:f>P_fylke!$B$5:$B$22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P_fylke!$D$5:$D$22</c:f>
              <c:numCache>
                <c:formatCode>#,##0</c:formatCode>
                <c:ptCount val="17"/>
                <c:pt idx="0">
                  <c:v>104344906.59999999</c:v>
                </c:pt>
                <c:pt idx="1">
                  <c:v>109222712.59999999</c:v>
                </c:pt>
                <c:pt idx="2">
                  <c:v>112205965.3</c:v>
                </c:pt>
                <c:pt idx="3">
                  <c:v>116573708.59999999</c:v>
                </c:pt>
                <c:pt idx="4">
                  <c:v>116595208.09999999</c:v>
                </c:pt>
                <c:pt idx="5">
                  <c:v>121825467</c:v>
                </c:pt>
                <c:pt idx="6">
                  <c:v>123780751</c:v>
                </c:pt>
                <c:pt idx="7">
                  <c:v>128350976.5</c:v>
                </c:pt>
                <c:pt idx="8">
                  <c:v>126996088.2</c:v>
                </c:pt>
                <c:pt idx="9">
                  <c:v>128380521.90000001</c:v>
                </c:pt>
                <c:pt idx="10">
                  <c:v>134163593.8</c:v>
                </c:pt>
                <c:pt idx="11">
                  <c:v>136448519.59999999</c:v>
                </c:pt>
                <c:pt idx="12">
                  <c:v>136656006.69999999</c:v>
                </c:pt>
                <c:pt idx="13">
                  <c:v>136905765.90000001</c:v>
                </c:pt>
                <c:pt idx="14">
                  <c:v>131943936.8</c:v>
                </c:pt>
                <c:pt idx="15">
                  <c:v>131379161.09999999</c:v>
                </c:pt>
                <c:pt idx="16">
                  <c:v>134404396.19999999</c:v>
                </c:pt>
              </c:numCache>
            </c:numRef>
          </c:val>
          <c:extLst>
            <c:ext xmlns:c16="http://schemas.microsoft.com/office/drawing/2014/chart" uri="{C3380CC4-5D6E-409C-BE32-E72D297353CC}">
              <c16:uniqueId val="{00000001-92AB-4239-BFEC-09D56C5A5472}"/>
            </c:ext>
          </c:extLst>
        </c:ser>
        <c:ser>
          <c:idx val="2"/>
          <c:order val="2"/>
          <c:tx>
            <c:strRef>
              <c:f>P_fylke!$E$3:$E$4</c:f>
              <c:strCache>
                <c:ptCount val="1"/>
                <c:pt idx="0">
                  <c:v>småfe</c:v>
                </c:pt>
              </c:strCache>
            </c:strRef>
          </c:tx>
          <c:spPr>
            <a:solidFill>
              <a:schemeClr val="accent3"/>
            </a:solidFill>
            <a:ln>
              <a:noFill/>
            </a:ln>
            <a:effectLst/>
          </c:spPr>
          <c:cat>
            <c:strRef>
              <c:f>P_fylke!$B$5:$B$22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P_fylke!$E$5:$E$22</c:f>
              <c:numCache>
                <c:formatCode>#,##0</c:formatCode>
                <c:ptCount val="17"/>
                <c:pt idx="0">
                  <c:v>24161156.300000001</c:v>
                </c:pt>
                <c:pt idx="1">
                  <c:v>24220840.5</c:v>
                </c:pt>
                <c:pt idx="2">
                  <c:v>22584126.699999999</c:v>
                </c:pt>
                <c:pt idx="3">
                  <c:v>23298355.100000001</c:v>
                </c:pt>
                <c:pt idx="4">
                  <c:v>23221768.899999999</c:v>
                </c:pt>
                <c:pt idx="5">
                  <c:v>23755737.600000001</c:v>
                </c:pt>
                <c:pt idx="6">
                  <c:v>22678173.300000001</c:v>
                </c:pt>
                <c:pt idx="7">
                  <c:v>22331069.100000001</c:v>
                </c:pt>
                <c:pt idx="8">
                  <c:v>23189064.899999999</c:v>
                </c:pt>
                <c:pt idx="9">
                  <c:v>23688281.699999999</c:v>
                </c:pt>
                <c:pt idx="10">
                  <c:v>25101609.899999999</c:v>
                </c:pt>
                <c:pt idx="11">
                  <c:v>25422836.100000001</c:v>
                </c:pt>
                <c:pt idx="12">
                  <c:v>27008313.800000001</c:v>
                </c:pt>
                <c:pt idx="13">
                  <c:v>26567352.800000001</c:v>
                </c:pt>
                <c:pt idx="14">
                  <c:v>24003850</c:v>
                </c:pt>
                <c:pt idx="15">
                  <c:v>24448832.300000001</c:v>
                </c:pt>
                <c:pt idx="16">
                  <c:v>24330208</c:v>
                </c:pt>
              </c:numCache>
            </c:numRef>
          </c:val>
          <c:extLst>
            <c:ext xmlns:c16="http://schemas.microsoft.com/office/drawing/2014/chart" uri="{C3380CC4-5D6E-409C-BE32-E72D297353CC}">
              <c16:uniqueId val="{00000002-92AB-4239-BFEC-09D56C5A5472}"/>
            </c:ext>
          </c:extLst>
        </c:ser>
        <c:ser>
          <c:idx val="3"/>
          <c:order val="3"/>
          <c:tx>
            <c:strRef>
              <c:f>P_fylke!$F$3:$F$4</c:f>
              <c:strCache>
                <c:ptCount val="1"/>
                <c:pt idx="0">
                  <c:v>storfe</c:v>
                </c:pt>
              </c:strCache>
            </c:strRef>
          </c:tx>
          <c:spPr>
            <a:solidFill>
              <a:schemeClr val="accent4"/>
            </a:solidFill>
            <a:ln>
              <a:noFill/>
            </a:ln>
            <a:effectLst/>
          </c:spPr>
          <c:cat>
            <c:strRef>
              <c:f>P_fylke!$B$5:$B$22</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P_fylke!$F$5:$F$22</c:f>
              <c:numCache>
                <c:formatCode>#,##0</c:formatCode>
                <c:ptCount val="17"/>
                <c:pt idx="0">
                  <c:v>84567483.5</c:v>
                </c:pt>
                <c:pt idx="1">
                  <c:v>86362812.700000003</c:v>
                </c:pt>
                <c:pt idx="2">
                  <c:v>83455387.799999997</c:v>
                </c:pt>
                <c:pt idx="3">
                  <c:v>85366124.400000006</c:v>
                </c:pt>
                <c:pt idx="4">
                  <c:v>82627987.099999994</c:v>
                </c:pt>
                <c:pt idx="5">
                  <c:v>81203651.900000006</c:v>
                </c:pt>
                <c:pt idx="6">
                  <c:v>79252897.900000006</c:v>
                </c:pt>
                <c:pt idx="7">
                  <c:v>76820547.5</c:v>
                </c:pt>
                <c:pt idx="8">
                  <c:v>83257760</c:v>
                </c:pt>
                <c:pt idx="9">
                  <c:v>78343454.700000003</c:v>
                </c:pt>
                <c:pt idx="10">
                  <c:v>79302225.099999994</c:v>
                </c:pt>
                <c:pt idx="11">
                  <c:v>81189696</c:v>
                </c:pt>
                <c:pt idx="12">
                  <c:v>84848702.5</c:v>
                </c:pt>
                <c:pt idx="13">
                  <c:v>89048278.299999997</c:v>
                </c:pt>
                <c:pt idx="14">
                  <c:v>86699138.299999997</c:v>
                </c:pt>
                <c:pt idx="15">
                  <c:v>84952423.799999997</c:v>
                </c:pt>
                <c:pt idx="16">
                  <c:v>87382353</c:v>
                </c:pt>
              </c:numCache>
            </c:numRef>
          </c:val>
          <c:extLst>
            <c:ext xmlns:c16="http://schemas.microsoft.com/office/drawing/2014/chart" uri="{C3380CC4-5D6E-409C-BE32-E72D297353CC}">
              <c16:uniqueId val="{00000003-92AB-4239-BFEC-09D56C5A5472}"/>
            </c:ext>
          </c:extLst>
        </c:ser>
        <c:dLbls>
          <c:showLegendKey val="0"/>
          <c:showVal val="0"/>
          <c:showCatName val="0"/>
          <c:showSerName val="0"/>
          <c:showPercent val="0"/>
          <c:showBubbleSize val="0"/>
        </c:dLbls>
        <c:axId val="98151199"/>
        <c:axId val="98154943"/>
      </c:areaChart>
      <c:catAx>
        <c:axId val="981511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8154943"/>
        <c:crosses val="autoZero"/>
        <c:auto val="1"/>
        <c:lblAlgn val="ctr"/>
        <c:lblOffset val="100"/>
        <c:noMultiLvlLbl val="0"/>
      </c:catAx>
      <c:valAx>
        <c:axId val="981549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815119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[Slakteleveranser_2005_2021_kommune_web.xlsx]PD_alle komm!Pivottabell3</c:name>
    <c:fmtId val="28"/>
  </c:pivotSource>
  <c:chart>
    <c:title>
      <c:tx>
        <c:strRef>
          <c:f>'PD_alle komm'!$H$16</c:f>
          <c:strCache>
            <c:ptCount val="1"/>
            <c:pt idx="0">
              <c:v>Slaktemengde av alle dyreslag i hele landet kommunevis i 2021 i kg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'PD_alle komm'!$H$16</c:f>
              <c:strCache>
                <c:ptCount val="1"/>
                <c:pt idx="0">
                  <c:v>Totalt</c:v>
                </c:pt>
              </c:strCache>
            </c:strRef>
          </c:tx>
          <c:spPr>
            <a:solidFill>
              <a:schemeClr val="accent1"/>
            </a:solidFill>
            <a:ln>
              <a:noFill/>
            </a:ln>
            <a:effectLst/>
          </c:spPr>
          <c:invertIfNegative val="0"/>
          <c:cat>
            <c:strRef>
              <c:f>'PD_alle komm'!$H$16</c:f>
              <c:strCache>
                <c:ptCount val="352"/>
                <c:pt idx="0">
                  <c:v>Hå</c:v>
                </c:pt>
                <c:pt idx="1">
                  <c:v>Ringsaker</c:v>
                </c:pt>
                <c:pt idx="2">
                  <c:v>Levanger</c:v>
                </c:pt>
                <c:pt idx="3">
                  <c:v>Klepp</c:v>
                </c:pt>
                <c:pt idx="4">
                  <c:v>Rakkestad</c:v>
                </c:pt>
                <c:pt idx="5">
                  <c:v>Steinkjer</c:v>
                </c:pt>
                <c:pt idx="6">
                  <c:v>Stavanger</c:v>
                </c:pt>
                <c:pt idx="7">
                  <c:v>Time</c:v>
                </c:pt>
                <c:pt idx="8">
                  <c:v>Sandnes</c:v>
                </c:pt>
                <c:pt idx="9">
                  <c:v>Indre Østfold</c:v>
                </c:pt>
                <c:pt idx="10">
                  <c:v>Verdal</c:v>
                </c:pt>
                <c:pt idx="11">
                  <c:v>Midtre Gauldal</c:v>
                </c:pt>
                <c:pt idx="12">
                  <c:v>Sandefjord</c:v>
                </c:pt>
                <c:pt idx="13">
                  <c:v>Vindafjord</c:v>
                </c:pt>
                <c:pt idx="14">
                  <c:v>Marker</c:v>
                </c:pt>
                <c:pt idx="15">
                  <c:v>Tønsberg</c:v>
                </c:pt>
                <c:pt idx="16">
                  <c:v>Stange</c:v>
                </c:pt>
                <c:pt idx="17">
                  <c:v>Sola</c:v>
                </c:pt>
                <c:pt idx="18">
                  <c:v>Bjerkreim</c:v>
                </c:pt>
                <c:pt idx="19">
                  <c:v>Melhus</c:v>
                </c:pt>
                <c:pt idx="20">
                  <c:v>Gjesdal</c:v>
                </c:pt>
                <c:pt idx="21">
                  <c:v>Inderøy</c:v>
                </c:pt>
                <c:pt idx="22">
                  <c:v>Løten</c:v>
                </c:pt>
                <c:pt idx="23">
                  <c:v>Østre Toten</c:v>
                </c:pt>
                <c:pt idx="24">
                  <c:v>Orkland</c:v>
                </c:pt>
                <c:pt idx="25">
                  <c:v>Frosta</c:v>
                </c:pt>
                <c:pt idx="26">
                  <c:v>Hamar</c:v>
                </c:pt>
                <c:pt idx="27">
                  <c:v>Halden</c:v>
                </c:pt>
                <c:pt idx="28">
                  <c:v>Nes</c:v>
                </c:pt>
                <c:pt idx="29">
                  <c:v>Gausdal</c:v>
                </c:pt>
                <c:pt idx="30">
                  <c:v>Gran</c:v>
                </c:pt>
                <c:pt idx="31">
                  <c:v>Hjelmeland</c:v>
                </c:pt>
                <c:pt idx="32">
                  <c:v>Sarpsborg</c:v>
                </c:pt>
                <c:pt idx="33">
                  <c:v>Eigersund</c:v>
                </c:pt>
                <c:pt idx="34">
                  <c:v>Randaberg</c:v>
                </c:pt>
                <c:pt idx="35">
                  <c:v>Elverum</c:v>
                </c:pt>
                <c:pt idx="36">
                  <c:v>Våler (Inn)</c:v>
                </c:pt>
                <c:pt idx="37">
                  <c:v>Indre Fosen</c:v>
                </c:pt>
                <c:pt idx="38">
                  <c:v>Sunnfjord</c:v>
                </c:pt>
                <c:pt idx="39">
                  <c:v>Overhalla</c:v>
                </c:pt>
                <c:pt idx="40">
                  <c:v>Åsnes</c:v>
                </c:pt>
                <c:pt idx="41">
                  <c:v>Stjørdal</c:v>
                </c:pt>
                <c:pt idx="42">
                  <c:v>Tysvær</c:v>
                </c:pt>
                <c:pt idx="43">
                  <c:v>Vestre Toten</c:v>
                </c:pt>
                <c:pt idx="44">
                  <c:v>Gjøvik</c:v>
                </c:pt>
                <c:pt idx="45">
                  <c:v>Larvik</c:v>
                </c:pt>
                <c:pt idx="46">
                  <c:v>Etne</c:v>
                </c:pt>
                <c:pt idx="47">
                  <c:v>Ringebu</c:v>
                </c:pt>
                <c:pt idx="48">
                  <c:v>Skiptvet</c:v>
                </c:pt>
                <c:pt idx="49">
                  <c:v>Namsos</c:v>
                </c:pt>
                <c:pt idx="50">
                  <c:v>Ørland</c:v>
                </c:pt>
                <c:pt idx="51">
                  <c:v>Våler (Vik)</c:v>
                </c:pt>
                <c:pt idx="52">
                  <c:v>Hustadvika</c:v>
                </c:pt>
                <c:pt idx="53">
                  <c:v>Strand</c:v>
                </c:pt>
                <c:pt idx="54">
                  <c:v>Farsund</c:v>
                </c:pt>
                <c:pt idx="55">
                  <c:v>Lund</c:v>
                </c:pt>
                <c:pt idx="56">
                  <c:v>Skjåk</c:v>
                </c:pt>
                <c:pt idx="57">
                  <c:v>Holmestrand</c:v>
                </c:pt>
                <c:pt idx="58">
                  <c:v>Øyer</c:v>
                </c:pt>
                <c:pt idx="59">
                  <c:v>Snåsa</c:v>
                </c:pt>
                <c:pt idx="60">
                  <c:v>Sør-Fron</c:v>
                </c:pt>
                <c:pt idx="61">
                  <c:v>Kongsberg</c:v>
                </c:pt>
                <c:pt idx="62">
                  <c:v>Hemnes</c:v>
                </c:pt>
                <c:pt idx="63">
                  <c:v>Voss</c:v>
                </c:pt>
                <c:pt idx="64">
                  <c:v>Alvdal</c:v>
                </c:pt>
                <c:pt idx="65">
                  <c:v>Tynset</c:v>
                </c:pt>
                <c:pt idx="66">
                  <c:v>Trondheim</c:v>
                </c:pt>
                <c:pt idx="67">
                  <c:v>Midt-Telemark</c:v>
                </c:pt>
                <c:pt idx="68">
                  <c:v>Råde</c:v>
                </c:pt>
                <c:pt idx="69">
                  <c:v>Lillestrøm</c:v>
                </c:pt>
                <c:pt idx="70">
                  <c:v>Grue</c:v>
                </c:pt>
                <c:pt idx="71">
                  <c:v>Suldal</c:v>
                </c:pt>
                <c:pt idx="72">
                  <c:v>Surnadal</c:v>
                </c:pt>
                <c:pt idx="73">
                  <c:v>Oppdal</c:v>
                </c:pt>
                <c:pt idx="74">
                  <c:v>Lesja</c:v>
                </c:pt>
                <c:pt idx="75">
                  <c:v>Gloppen</c:v>
                </c:pt>
                <c:pt idx="76">
                  <c:v>Nærøysund</c:v>
                </c:pt>
                <c:pt idx="77">
                  <c:v>Vega</c:v>
                </c:pt>
                <c:pt idx="78">
                  <c:v>Gjerdrum</c:v>
                </c:pt>
                <c:pt idx="79">
                  <c:v>Stryn</c:v>
                </c:pt>
                <c:pt idx="80">
                  <c:v>Tolga</c:v>
                </c:pt>
                <c:pt idx="81">
                  <c:v>Sveio</c:v>
                </c:pt>
                <c:pt idx="82">
                  <c:v>Sømna</c:v>
                </c:pt>
                <c:pt idx="83">
                  <c:v>Skaun</c:v>
                </c:pt>
                <c:pt idx="84">
                  <c:v>Rennebu</c:v>
                </c:pt>
                <c:pt idx="85">
                  <c:v>Leirfjord</c:v>
                </c:pt>
                <c:pt idx="86">
                  <c:v>Rana</c:v>
                </c:pt>
                <c:pt idx="87">
                  <c:v>Ullensaker</c:v>
                </c:pt>
                <c:pt idx="88">
                  <c:v>Karmøy</c:v>
                </c:pt>
                <c:pt idx="89">
                  <c:v>Åfjord</c:v>
                </c:pt>
                <c:pt idx="90">
                  <c:v>Eidsvoll</c:v>
                </c:pt>
                <c:pt idx="91">
                  <c:v>Brønnøy</c:v>
                </c:pt>
                <c:pt idx="92">
                  <c:v>Skien</c:v>
                </c:pt>
                <c:pt idx="93">
                  <c:v>Holtålen</c:v>
                </c:pt>
                <c:pt idx="94">
                  <c:v>Volda</c:v>
                </c:pt>
                <c:pt idx="95">
                  <c:v>Grong</c:v>
                </c:pt>
                <c:pt idx="96">
                  <c:v>Lillehammer</c:v>
                </c:pt>
                <c:pt idx="97">
                  <c:v>Vefsn</c:v>
                </c:pt>
                <c:pt idx="98">
                  <c:v>Grimstad</c:v>
                </c:pt>
                <c:pt idx="99">
                  <c:v>Alver</c:v>
                </c:pt>
                <c:pt idx="100">
                  <c:v>Ørsta</c:v>
                </c:pt>
                <c:pt idx="101">
                  <c:v>Kvinnherad</c:v>
                </c:pt>
                <c:pt idx="102">
                  <c:v>Moss</c:v>
                </c:pt>
                <c:pt idx="103">
                  <c:v>Alstahaug</c:v>
                </c:pt>
                <c:pt idx="104">
                  <c:v>Vågå</c:v>
                </c:pt>
                <c:pt idx="105">
                  <c:v>Kvæfjord</c:v>
                </c:pt>
                <c:pt idx="106">
                  <c:v>Lindesnes</c:v>
                </c:pt>
                <c:pt idx="107">
                  <c:v>Hægebostad</c:v>
                </c:pt>
                <c:pt idx="108">
                  <c:v>Vestvågøy</c:v>
                </c:pt>
                <c:pt idx="109">
                  <c:v>Dovre</c:v>
                </c:pt>
                <c:pt idx="110">
                  <c:v>Nord-Fron</c:v>
                </c:pt>
                <c:pt idx="111">
                  <c:v>Rendalen</c:v>
                </c:pt>
                <c:pt idx="112">
                  <c:v>Selbu</c:v>
                </c:pt>
                <c:pt idx="113">
                  <c:v>Nesna</c:v>
                </c:pt>
                <c:pt idx="114">
                  <c:v>Andøy</c:v>
                </c:pt>
                <c:pt idx="115">
                  <c:v>Aurskog-Høland</c:v>
                </c:pt>
                <c:pt idx="116">
                  <c:v>Øvre Eiker</c:v>
                </c:pt>
                <c:pt idx="117">
                  <c:v>Nordre Land</c:v>
                </c:pt>
                <c:pt idx="118">
                  <c:v>Heim</c:v>
                </c:pt>
                <c:pt idx="119">
                  <c:v>Rauma</c:v>
                </c:pt>
                <c:pt idx="120">
                  <c:v>Kvam</c:v>
                </c:pt>
                <c:pt idx="121">
                  <c:v>Askvoll</c:v>
                </c:pt>
                <c:pt idx="122">
                  <c:v>Molde</c:v>
                </c:pt>
                <c:pt idx="123">
                  <c:v>Sigdal</c:v>
                </c:pt>
                <c:pt idx="124">
                  <c:v>Kristiansand</c:v>
                </c:pt>
                <c:pt idx="125">
                  <c:v>Lørenskog</c:v>
                </c:pt>
                <c:pt idx="126">
                  <c:v>Folldal</c:v>
                </c:pt>
                <c:pt idx="127">
                  <c:v>Ålesund</c:v>
                </c:pt>
                <c:pt idx="128">
                  <c:v>Lunner</c:v>
                </c:pt>
                <c:pt idx="129">
                  <c:v>Ål</c:v>
                </c:pt>
                <c:pt idx="130">
                  <c:v>Drangedal</c:v>
                </c:pt>
                <c:pt idx="131">
                  <c:v>Luster</c:v>
                </c:pt>
                <c:pt idx="132">
                  <c:v>Os</c:v>
                </c:pt>
                <c:pt idx="133">
                  <c:v>Vanylven</c:v>
                </c:pt>
                <c:pt idx="134">
                  <c:v>Nittedal</c:v>
                </c:pt>
                <c:pt idx="135">
                  <c:v>Lom</c:v>
                </c:pt>
                <c:pt idx="136">
                  <c:v>Rindal</c:v>
                </c:pt>
                <c:pt idx="137">
                  <c:v>Nord-Aurdal</c:v>
                </c:pt>
                <c:pt idx="138">
                  <c:v>Steigen</c:v>
                </c:pt>
                <c:pt idx="139">
                  <c:v>Bokn</c:v>
                </c:pt>
                <c:pt idx="140">
                  <c:v>Sokndal</c:v>
                </c:pt>
                <c:pt idx="141">
                  <c:v>Harstad</c:v>
                </c:pt>
                <c:pt idx="142">
                  <c:v>Gjemnes</c:v>
                </c:pt>
                <c:pt idx="143">
                  <c:v>Sel</c:v>
                </c:pt>
                <c:pt idx="144">
                  <c:v>Vestnes</c:v>
                </c:pt>
                <c:pt idx="145">
                  <c:v>Stad</c:v>
                </c:pt>
                <c:pt idx="146">
                  <c:v>Sør-Odal</c:v>
                </c:pt>
                <c:pt idx="147">
                  <c:v>Stranda</c:v>
                </c:pt>
                <c:pt idx="148">
                  <c:v>Balsfjord</c:v>
                </c:pt>
                <c:pt idx="149">
                  <c:v>Modum</c:v>
                </c:pt>
                <c:pt idx="150">
                  <c:v>Sogndal</c:v>
                </c:pt>
                <c:pt idx="151">
                  <c:v>Kongsvinger</c:v>
                </c:pt>
                <c:pt idx="152">
                  <c:v>Siljan</c:v>
                </c:pt>
                <c:pt idx="153">
                  <c:v>Vennesla</c:v>
                </c:pt>
                <c:pt idx="154">
                  <c:v>Sortland</c:v>
                </c:pt>
                <c:pt idx="155">
                  <c:v>Øystre Slidre</c:v>
                </c:pt>
                <c:pt idx="156">
                  <c:v>Ringerike</c:v>
                </c:pt>
                <c:pt idx="157">
                  <c:v>Kvinesdal</c:v>
                </c:pt>
                <c:pt idx="158">
                  <c:v>Søndre Land</c:v>
                </c:pt>
                <c:pt idx="159">
                  <c:v>Trysil</c:v>
                </c:pt>
                <c:pt idx="160">
                  <c:v>Meløy</c:v>
                </c:pt>
                <c:pt idx="161">
                  <c:v>Nesbyen</c:v>
                </c:pt>
                <c:pt idx="162">
                  <c:v>Tvedestrand</c:v>
                </c:pt>
                <c:pt idx="163">
                  <c:v>Tingvoll</c:v>
                </c:pt>
                <c:pt idx="164">
                  <c:v>Lier</c:v>
                </c:pt>
                <c:pt idx="165">
                  <c:v>Lyngdal</c:v>
                </c:pt>
                <c:pt idx="166">
                  <c:v>Fjord</c:v>
                </c:pt>
                <c:pt idx="167">
                  <c:v>Ås</c:v>
                </c:pt>
                <c:pt idx="168">
                  <c:v>Kinn</c:v>
                </c:pt>
                <c:pt idx="169">
                  <c:v>Fitjar</c:v>
                </c:pt>
                <c:pt idx="170">
                  <c:v>Høylandet</c:v>
                </c:pt>
                <c:pt idx="171">
                  <c:v>Malvik</c:v>
                </c:pt>
                <c:pt idx="172">
                  <c:v>Hattfjelldal</c:v>
                </c:pt>
                <c:pt idx="173">
                  <c:v>Vik</c:v>
                </c:pt>
                <c:pt idx="174">
                  <c:v>Aukra</c:v>
                </c:pt>
                <c:pt idx="175">
                  <c:v>Ullensvang</c:v>
                </c:pt>
                <c:pt idx="176">
                  <c:v>Osterøy</c:v>
                </c:pt>
                <c:pt idx="177">
                  <c:v>Stor-Elvdal</c:v>
                </c:pt>
                <c:pt idx="178">
                  <c:v>Røros</c:v>
                </c:pt>
                <c:pt idx="179">
                  <c:v>Hadsel</c:v>
                </c:pt>
                <c:pt idx="180">
                  <c:v>Asker</c:v>
                </c:pt>
                <c:pt idx="181">
                  <c:v>Giske</c:v>
                </c:pt>
                <c:pt idx="182">
                  <c:v>Nannestad</c:v>
                </c:pt>
                <c:pt idx="183">
                  <c:v>Bindal</c:v>
                </c:pt>
                <c:pt idx="184">
                  <c:v>Vevelstad</c:v>
                </c:pt>
                <c:pt idx="185">
                  <c:v>Flekkefjord</c:v>
                </c:pt>
                <c:pt idx="186">
                  <c:v>Sunndal</c:v>
                </c:pt>
                <c:pt idx="187">
                  <c:v>Fauske</c:v>
                </c:pt>
                <c:pt idx="188">
                  <c:v>Vang</c:v>
                </c:pt>
                <c:pt idx="189">
                  <c:v>Averøy</c:v>
                </c:pt>
                <c:pt idx="190">
                  <c:v>Målselv</c:v>
                </c:pt>
                <c:pt idx="191">
                  <c:v>Vestre Slidre</c:v>
                </c:pt>
                <c:pt idx="192">
                  <c:v>Fredrikstad</c:v>
                </c:pt>
                <c:pt idx="193">
                  <c:v>Alta</c:v>
                </c:pt>
                <c:pt idx="194">
                  <c:v>Dønna</c:v>
                </c:pt>
                <c:pt idx="195">
                  <c:v>Nore og Uvdal</c:v>
                </c:pt>
                <c:pt idx="196">
                  <c:v>Tana</c:v>
                </c:pt>
                <c:pt idx="197">
                  <c:v>Sirdal</c:v>
                </c:pt>
                <c:pt idx="198">
                  <c:v>Bodø</c:v>
                </c:pt>
                <c:pt idx="199">
                  <c:v>Fjaler</c:v>
                </c:pt>
                <c:pt idx="200">
                  <c:v>Gulen</c:v>
                </c:pt>
                <c:pt idx="201">
                  <c:v>Hemsedal</c:v>
                </c:pt>
                <c:pt idx="202">
                  <c:v>Sauda</c:v>
                </c:pt>
                <c:pt idx="203">
                  <c:v>Grane</c:v>
                </c:pt>
                <c:pt idx="204">
                  <c:v>Horten</c:v>
                </c:pt>
                <c:pt idx="205">
                  <c:v>Bømlo</c:v>
                </c:pt>
                <c:pt idx="206">
                  <c:v>Gol</c:v>
                </c:pt>
                <c:pt idx="207">
                  <c:v>Jevnaker</c:v>
                </c:pt>
                <c:pt idx="208">
                  <c:v>Arendal</c:v>
                </c:pt>
                <c:pt idx="209">
                  <c:v>Sør-Aurdal</c:v>
                </c:pt>
                <c:pt idx="210">
                  <c:v>Seljord</c:v>
                </c:pt>
                <c:pt idx="211">
                  <c:v>Hol</c:v>
                </c:pt>
                <c:pt idx="212">
                  <c:v>Eidskog</c:v>
                </c:pt>
                <c:pt idx="213">
                  <c:v>Lærdal</c:v>
                </c:pt>
                <c:pt idx="214">
                  <c:v>Narvik</c:v>
                </c:pt>
                <c:pt idx="215">
                  <c:v>Lurøy</c:v>
                </c:pt>
                <c:pt idx="216">
                  <c:v>Drammen</c:v>
                </c:pt>
                <c:pt idx="217">
                  <c:v>Etnedal</c:v>
                </c:pt>
                <c:pt idx="218">
                  <c:v>Lyngen</c:v>
                </c:pt>
                <c:pt idx="219">
                  <c:v>Bjørnafjorden</c:v>
                </c:pt>
                <c:pt idx="220">
                  <c:v>Bardu</c:v>
                </c:pt>
                <c:pt idx="221">
                  <c:v>Bergen</c:v>
                </c:pt>
                <c:pt idx="222">
                  <c:v>Tinn</c:v>
                </c:pt>
                <c:pt idx="223">
                  <c:v>Saltdal</c:v>
                </c:pt>
                <c:pt idx="224">
                  <c:v>Porsgrunn</c:v>
                </c:pt>
                <c:pt idx="225">
                  <c:v>Tromsø</c:v>
                </c:pt>
                <c:pt idx="226">
                  <c:v>Aure</c:v>
                </c:pt>
                <c:pt idx="227">
                  <c:v>Vegårshei</c:v>
                </c:pt>
                <c:pt idx="228">
                  <c:v>Leka</c:v>
                </c:pt>
                <c:pt idx="229">
                  <c:v>Smøla</c:v>
                </c:pt>
                <c:pt idx="230">
                  <c:v>Nord-Odal</c:v>
                </c:pt>
                <c:pt idx="231">
                  <c:v>Lierne</c:v>
                </c:pt>
                <c:pt idx="232">
                  <c:v>Sykkylven</c:v>
                </c:pt>
                <c:pt idx="233">
                  <c:v>Vinje</c:v>
                </c:pt>
                <c:pt idx="234">
                  <c:v>Åseral</c:v>
                </c:pt>
                <c:pt idx="235">
                  <c:v>Tokke</c:v>
                </c:pt>
                <c:pt idx="236">
                  <c:v>Meråker</c:v>
                </c:pt>
                <c:pt idx="237">
                  <c:v>Hurdal</c:v>
                </c:pt>
                <c:pt idx="238">
                  <c:v>Senja</c:v>
                </c:pt>
                <c:pt idx="239">
                  <c:v>Notodden</c:v>
                </c:pt>
                <c:pt idx="240">
                  <c:v>Hyllestad</c:v>
                </c:pt>
                <c:pt idx="241">
                  <c:v>Nordreisa</c:v>
                </c:pt>
                <c:pt idx="242">
                  <c:v>Hitra</c:v>
                </c:pt>
                <c:pt idx="243">
                  <c:v>Osen</c:v>
                </c:pt>
                <c:pt idx="244">
                  <c:v>Nome</c:v>
                </c:pt>
                <c:pt idx="245">
                  <c:v>Hjartdal</c:v>
                </c:pt>
                <c:pt idx="246">
                  <c:v>Gildeskål</c:v>
                </c:pt>
                <c:pt idx="247">
                  <c:v>Aremark</c:v>
                </c:pt>
                <c:pt idx="248">
                  <c:v>Høyanger</c:v>
                </c:pt>
                <c:pt idx="249">
                  <c:v>Herøy</c:v>
                </c:pt>
                <c:pt idx="250">
                  <c:v>Kåfjord</c:v>
                </c:pt>
                <c:pt idx="251">
                  <c:v>Kviteseid</c:v>
                </c:pt>
                <c:pt idx="252">
                  <c:v>Åmli</c:v>
                </c:pt>
                <c:pt idx="253">
                  <c:v>Rødøy</c:v>
                </c:pt>
                <c:pt idx="254">
                  <c:v>Evje og Hornnes</c:v>
                </c:pt>
                <c:pt idx="255">
                  <c:v>Flatanger</c:v>
                </c:pt>
                <c:pt idx="256">
                  <c:v>Tysnes</c:v>
                </c:pt>
                <c:pt idx="257">
                  <c:v>Åmot</c:v>
                </c:pt>
                <c:pt idx="258">
                  <c:v>Beiarn</c:v>
                </c:pt>
                <c:pt idx="259">
                  <c:v>Lillesand</c:v>
                </c:pt>
                <c:pt idx="260">
                  <c:v>Rollag</c:v>
                </c:pt>
                <c:pt idx="261">
                  <c:v>Engerdal</c:v>
                </c:pt>
                <c:pt idx="262">
                  <c:v>Aurland</c:v>
                </c:pt>
                <c:pt idx="263">
                  <c:v>Vaksdal</c:v>
                </c:pt>
                <c:pt idx="264">
                  <c:v>Bø</c:v>
                </c:pt>
                <c:pt idx="265">
                  <c:v>Namsskogan</c:v>
                </c:pt>
                <c:pt idx="266">
                  <c:v>Tjeldsund</c:v>
                </c:pt>
                <c:pt idx="267">
                  <c:v>Stord</c:v>
                </c:pt>
                <c:pt idx="268">
                  <c:v>Masfjorden</c:v>
                </c:pt>
                <c:pt idx="269">
                  <c:v>Porsanger</c:v>
                </c:pt>
                <c:pt idx="270">
                  <c:v>Haugesund</c:v>
                </c:pt>
                <c:pt idx="271">
                  <c:v>Salangen</c:v>
                </c:pt>
                <c:pt idx="272">
                  <c:v>Hamarøy</c:v>
                </c:pt>
                <c:pt idx="273">
                  <c:v>Ulvik</c:v>
                </c:pt>
                <c:pt idx="274">
                  <c:v>Valle</c:v>
                </c:pt>
                <c:pt idx="275">
                  <c:v>Øygarden</c:v>
                </c:pt>
                <c:pt idx="276">
                  <c:v>Tydal</c:v>
                </c:pt>
                <c:pt idx="277">
                  <c:v>Birkenes</c:v>
                </c:pt>
                <c:pt idx="278">
                  <c:v>Nordre Follo</c:v>
                </c:pt>
                <c:pt idx="279">
                  <c:v>Bygland</c:v>
                </c:pt>
                <c:pt idx="280">
                  <c:v>Vågan</c:v>
                </c:pt>
                <c:pt idx="281">
                  <c:v>Ulstein</c:v>
                </c:pt>
                <c:pt idx="282">
                  <c:v>Austrheim</c:v>
                </c:pt>
                <c:pt idx="283">
                  <c:v>Enebakk</c:v>
                </c:pt>
                <c:pt idx="284">
                  <c:v>Bamble</c:v>
                </c:pt>
                <c:pt idx="285">
                  <c:v>Sør-Varanger</c:v>
                </c:pt>
                <c:pt idx="286">
                  <c:v>Fyresdal</c:v>
                </c:pt>
                <c:pt idx="287">
                  <c:v>Kvitsøy</c:v>
                </c:pt>
                <c:pt idx="288">
                  <c:v>Bremanger</c:v>
                </c:pt>
                <c:pt idx="289">
                  <c:v>Frøya</c:v>
                </c:pt>
                <c:pt idx="290">
                  <c:v>Oslo</c:v>
                </c:pt>
                <c:pt idx="291">
                  <c:v>Sande</c:v>
                </c:pt>
                <c:pt idx="292">
                  <c:v>Ibestad</c:v>
                </c:pt>
                <c:pt idx="293">
                  <c:v>Evenes</c:v>
                </c:pt>
                <c:pt idx="294">
                  <c:v>Karasjok</c:v>
                </c:pt>
                <c:pt idx="295">
                  <c:v>Hareid</c:v>
                </c:pt>
                <c:pt idx="296">
                  <c:v>Froland</c:v>
                </c:pt>
                <c:pt idx="297">
                  <c:v>Vadsø</c:v>
                </c:pt>
                <c:pt idx="298">
                  <c:v>Lødingen</c:v>
                </c:pt>
                <c:pt idx="299">
                  <c:v>Flakstad</c:v>
                </c:pt>
                <c:pt idx="300">
                  <c:v>Gratangen</c:v>
                </c:pt>
                <c:pt idx="301">
                  <c:v>Dyrøy</c:v>
                </c:pt>
                <c:pt idx="302">
                  <c:v>Nesseby</c:v>
                </c:pt>
                <c:pt idx="303">
                  <c:v>Gjerstad</c:v>
                </c:pt>
                <c:pt idx="304">
                  <c:v>Karlsøy</c:v>
                </c:pt>
                <c:pt idx="305">
                  <c:v>Austevoll</c:v>
                </c:pt>
                <c:pt idx="306">
                  <c:v>Lavangen</c:v>
                </c:pt>
                <c:pt idx="307">
                  <c:v>Kristiansund</c:v>
                </c:pt>
                <c:pt idx="308">
                  <c:v>Bærum</c:v>
                </c:pt>
                <c:pt idx="309">
                  <c:v>Sørreisa</c:v>
                </c:pt>
                <c:pt idx="310">
                  <c:v>Krødsherad</c:v>
                </c:pt>
                <c:pt idx="311">
                  <c:v>Eidfjord</c:v>
                </c:pt>
                <c:pt idx="312">
                  <c:v>Iveland</c:v>
                </c:pt>
                <c:pt idx="313">
                  <c:v>Færder</c:v>
                </c:pt>
                <c:pt idx="314">
                  <c:v>Askøy</c:v>
                </c:pt>
                <c:pt idx="315">
                  <c:v>Sørfold</c:v>
                </c:pt>
                <c:pt idx="316">
                  <c:v>Hvaler</c:v>
                </c:pt>
                <c:pt idx="317">
                  <c:v>Kragerø</c:v>
                </c:pt>
                <c:pt idx="318">
                  <c:v>Øksnes</c:v>
                </c:pt>
                <c:pt idx="319">
                  <c:v>Risør</c:v>
                </c:pt>
                <c:pt idx="320">
                  <c:v>Hole</c:v>
                </c:pt>
                <c:pt idx="321">
                  <c:v>Solund</c:v>
                </c:pt>
                <c:pt idx="322">
                  <c:v>Rælingen</c:v>
                </c:pt>
                <c:pt idx="323">
                  <c:v>Flesberg</c:v>
                </c:pt>
                <c:pt idx="324">
                  <c:v>Samnanger</c:v>
                </c:pt>
                <c:pt idx="325">
                  <c:v>Nissedal</c:v>
                </c:pt>
                <c:pt idx="326">
                  <c:v>Vestby</c:v>
                </c:pt>
                <c:pt idx="327">
                  <c:v>Bykle</c:v>
                </c:pt>
                <c:pt idx="328">
                  <c:v>Årdal</c:v>
                </c:pt>
                <c:pt idx="329">
                  <c:v>Storfjord</c:v>
                </c:pt>
                <c:pt idx="330">
                  <c:v>Vardø</c:v>
                </c:pt>
                <c:pt idx="331">
                  <c:v>Røyrvik</c:v>
                </c:pt>
                <c:pt idx="332">
                  <c:v>Skjervøy</c:v>
                </c:pt>
                <c:pt idx="333">
                  <c:v>Lebesby</c:v>
                </c:pt>
                <c:pt idx="334">
                  <c:v>Kvænangen</c:v>
                </c:pt>
                <c:pt idx="335">
                  <c:v>Flå</c:v>
                </c:pt>
                <c:pt idx="336">
                  <c:v>Hammerfest</c:v>
                </c:pt>
                <c:pt idx="337">
                  <c:v>Utsira</c:v>
                </c:pt>
                <c:pt idx="338">
                  <c:v>Kautokeino</c:v>
                </c:pt>
                <c:pt idx="339">
                  <c:v>Nesodden</c:v>
                </c:pt>
                <c:pt idx="340">
                  <c:v>Modalen</c:v>
                </c:pt>
                <c:pt idx="341">
                  <c:v>Sula</c:v>
                </c:pt>
                <c:pt idx="342">
                  <c:v>Fedje</c:v>
                </c:pt>
                <c:pt idx="343">
                  <c:v>Røst</c:v>
                </c:pt>
                <c:pt idx="344">
                  <c:v>Gamvik</c:v>
                </c:pt>
                <c:pt idx="345">
                  <c:v>Måsøy</c:v>
                </c:pt>
                <c:pt idx="346">
                  <c:v>Berlevåg</c:v>
                </c:pt>
                <c:pt idx="347">
                  <c:v>Træna</c:v>
                </c:pt>
                <c:pt idx="348">
                  <c:v>Moskenes</c:v>
                </c:pt>
                <c:pt idx="349">
                  <c:v>Hasvik</c:v>
                </c:pt>
                <c:pt idx="350">
                  <c:v>Loppa</c:v>
                </c:pt>
                <c:pt idx="351">
                  <c:v>Frogn</c:v>
                </c:pt>
              </c:strCache>
            </c:strRef>
          </c:cat>
          <c:val>
            <c:numRef>
              <c:f>'PD_alle komm'!$H$16</c:f>
              <c:numCache>
                <c:formatCode>_-* #\ ##0_-;\-* #\ ##0_-;_-* "-"??_-;_-@_-</c:formatCode>
                <c:ptCount val="352"/>
                <c:pt idx="0">
                  <c:v>20857429.800000001</c:v>
                </c:pt>
                <c:pt idx="1">
                  <c:v>18359613.399999999</c:v>
                </c:pt>
                <c:pt idx="2">
                  <c:v>14937958.1</c:v>
                </c:pt>
                <c:pt idx="3">
                  <c:v>12651066.300000001</c:v>
                </c:pt>
                <c:pt idx="4">
                  <c:v>9496463.5999999996</c:v>
                </c:pt>
                <c:pt idx="5">
                  <c:v>8991832.8000000007</c:v>
                </c:pt>
                <c:pt idx="6">
                  <c:v>8829241</c:v>
                </c:pt>
                <c:pt idx="7">
                  <c:v>8740500.4000000004</c:v>
                </c:pt>
                <c:pt idx="8">
                  <c:v>7269123</c:v>
                </c:pt>
                <c:pt idx="9">
                  <c:v>6994423.4000000004</c:v>
                </c:pt>
                <c:pt idx="10">
                  <c:v>6863587.9000000004</c:v>
                </c:pt>
                <c:pt idx="11">
                  <c:v>6722216.9000000004</c:v>
                </c:pt>
                <c:pt idx="12">
                  <c:v>6056449</c:v>
                </c:pt>
                <c:pt idx="13">
                  <c:v>5910525.0999999996</c:v>
                </c:pt>
                <c:pt idx="14">
                  <c:v>5657307.7999999998</c:v>
                </c:pt>
                <c:pt idx="15">
                  <c:v>5431330.7999999998</c:v>
                </c:pt>
                <c:pt idx="16">
                  <c:v>5088517.9000000004</c:v>
                </c:pt>
                <c:pt idx="17">
                  <c:v>5053732.7</c:v>
                </c:pt>
                <c:pt idx="18">
                  <c:v>4740822.7</c:v>
                </c:pt>
                <c:pt idx="19">
                  <c:v>4588562.8</c:v>
                </c:pt>
                <c:pt idx="20">
                  <c:v>4334981.0999999996</c:v>
                </c:pt>
                <c:pt idx="21">
                  <c:v>4104936.5</c:v>
                </c:pt>
                <c:pt idx="22">
                  <c:v>3992062.3</c:v>
                </c:pt>
                <c:pt idx="23">
                  <c:v>3798972</c:v>
                </c:pt>
                <c:pt idx="24">
                  <c:v>3482132.6</c:v>
                </c:pt>
                <c:pt idx="25">
                  <c:v>3043965.1</c:v>
                </c:pt>
                <c:pt idx="26">
                  <c:v>2971309.3</c:v>
                </c:pt>
                <c:pt idx="27">
                  <c:v>2870867.6</c:v>
                </c:pt>
                <c:pt idx="28">
                  <c:v>2827133.6</c:v>
                </c:pt>
                <c:pt idx="29">
                  <c:v>2727024.4</c:v>
                </c:pt>
                <c:pt idx="30">
                  <c:v>2653742.6</c:v>
                </c:pt>
                <c:pt idx="31">
                  <c:v>2596110.1</c:v>
                </c:pt>
                <c:pt idx="32">
                  <c:v>2537562.7000000002</c:v>
                </c:pt>
                <c:pt idx="33">
                  <c:v>2352349</c:v>
                </c:pt>
                <c:pt idx="34">
                  <c:v>2291991.4</c:v>
                </c:pt>
                <c:pt idx="35">
                  <c:v>2286127.5</c:v>
                </c:pt>
                <c:pt idx="36">
                  <c:v>2253051.2000000002</c:v>
                </c:pt>
                <c:pt idx="37">
                  <c:v>2234846.1</c:v>
                </c:pt>
                <c:pt idx="38">
                  <c:v>2167632.1</c:v>
                </c:pt>
                <c:pt idx="39">
                  <c:v>2102919.7999999998</c:v>
                </c:pt>
                <c:pt idx="40">
                  <c:v>2005589.3</c:v>
                </c:pt>
                <c:pt idx="41">
                  <c:v>1959283.8</c:v>
                </c:pt>
                <c:pt idx="42">
                  <c:v>1946645</c:v>
                </c:pt>
                <c:pt idx="43">
                  <c:v>1903071.3</c:v>
                </c:pt>
                <c:pt idx="44">
                  <c:v>1814912.9</c:v>
                </c:pt>
                <c:pt idx="45">
                  <c:v>1707660</c:v>
                </c:pt>
                <c:pt idx="46">
                  <c:v>1696610.4</c:v>
                </c:pt>
                <c:pt idx="47">
                  <c:v>1666108.2</c:v>
                </c:pt>
                <c:pt idx="48">
                  <c:v>1613212.8</c:v>
                </c:pt>
                <c:pt idx="49">
                  <c:v>1589250.4</c:v>
                </c:pt>
                <c:pt idx="50">
                  <c:v>1581336.6</c:v>
                </c:pt>
                <c:pt idx="51">
                  <c:v>1501079.7</c:v>
                </c:pt>
                <c:pt idx="52">
                  <c:v>1439752.1</c:v>
                </c:pt>
                <c:pt idx="53">
                  <c:v>1436482.6</c:v>
                </c:pt>
                <c:pt idx="54">
                  <c:v>1417672.1</c:v>
                </c:pt>
                <c:pt idx="55">
                  <c:v>1415050.6</c:v>
                </c:pt>
                <c:pt idx="56">
                  <c:v>1408621.6</c:v>
                </c:pt>
                <c:pt idx="57">
                  <c:v>1388927.2</c:v>
                </c:pt>
                <c:pt idx="58">
                  <c:v>1372540.4</c:v>
                </c:pt>
                <c:pt idx="59">
                  <c:v>1360252.4</c:v>
                </c:pt>
                <c:pt idx="60">
                  <c:v>1338488.1000000001</c:v>
                </c:pt>
                <c:pt idx="61">
                  <c:v>1324174.8</c:v>
                </c:pt>
                <c:pt idx="62">
                  <c:v>1314804.3999999999</c:v>
                </c:pt>
                <c:pt idx="63">
                  <c:v>1289906.8999999999</c:v>
                </c:pt>
                <c:pt idx="64">
                  <c:v>1240845</c:v>
                </c:pt>
                <c:pt idx="65">
                  <c:v>1184733.7</c:v>
                </c:pt>
                <c:pt idx="66">
                  <c:v>1131471.3</c:v>
                </c:pt>
                <c:pt idx="67">
                  <c:v>1122492.3999999999</c:v>
                </c:pt>
                <c:pt idx="68">
                  <c:v>1116139.1000000001</c:v>
                </c:pt>
                <c:pt idx="69">
                  <c:v>1099641.5</c:v>
                </c:pt>
                <c:pt idx="70">
                  <c:v>1084703.6000000001</c:v>
                </c:pt>
                <c:pt idx="71">
                  <c:v>1075960.3</c:v>
                </c:pt>
                <c:pt idx="72">
                  <c:v>1068175.5</c:v>
                </c:pt>
                <c:pt idx="73">
                  <c:v>1051931</c:v>
                </c:pt>
                <c:pt idx="74">
                  <c:v>1051750.5</c:v>
                </c:pt>
                <c:pt idx="75">
                  <c:v>1049011</c:v>
                </c:pt>
                <c:pt idx="76">
                  <c:v>1044144.4</c:v>
                </c:pt>
                <c:pt idx="77">
                  <c:v>1040244</c:v>
                </c:pt>
                <c:pt idx="78">
                  <c:v>1015936.8</c:v>
                </c:pt>
                <c:pt idx="79">
                  <c:v>1001400.5</c:v>
                </c:pt>
                <c:pt idx="80">
                  <c:v>984153.9</c:v>
                </c:pt>
                <c:pt idx="81">
                  <c:v>980727.8</c:v>
                </c:pt>
                <c:pt idx="82">
                  <c:v>966585.6</c:v>
                </c:pt>
                <c:pt idx="83">
                  <c:v>951233.3</c:v>
                </c:pt>
                <c:pt idx="84">
                  <c:v>942812.3</c:v>
                </c:pt>
                <c:pt idx="85">
                  <c:v>917704.2</c:v>
                </c:pt>
                <c:pt idx="86">
                  <c:v>899746.3</c:v>
                </c:pt>
                <c:pt idx="87">
                  <c:v>858021.5</c:v>
                </c:pt>
                <c:pt idx="88">
                  <c:v>845226.9</c:v>
                </c:pt>
                <c:pt idx="89">
                  <c:v>844373.7</c:v>
                </c:pt>
                <c:pt idx="90">
                  <c:v>836370.9</c:v>
                </c:pt>
                <c:pt idx="91">
                  <c:v>828481.7</c:v>
                </c:pt>
                <c:pt idx="92">
                  <c:v>817765.8</c:v>
                </c:pt>
                <c:pt idx="93">
                  <c:v>793400.2</c:v>
                </c:pt>
                <c:pt idx="94">
                  <c:v>784190.4</c:v>
                </c:pt>
                <c:pt idx="95">
                  <c:v>761868.1</c:v>
                </c:pt>
                <c:pt idx="96">
                  <c:v>741330.7</c:v>
                </c:pt>
                <c:pt idx="97">
                  <c:v>720410.4</c:v>
                </c:pt>
                <c:pt idx="98">
                  <c:v>712983.4</c:v>
                </c:pt>
                <c:pt idx="99">
                  <c:v>705460.6</c:v>
                </c:pt>
                <c:pt idx="100">
                  <c:v>704842.6</c:v>
                </c:pt>
                <c:pt idx="101">
                  <c:v>699175</c:v>
                </c:pt>
                <c:pt idx="102">
                  <c:v>691071.7</c:v>
                </c:pt>
                <c:pt idx="103">
                  <c:v>679538.5</c:v>
                </c:pt>
                <c:pt idx="104">
                  <c:v>668696.5</c:v>
                </c:pt>
                <c:pt idx="105">
                  <c:v>665106.4</c:v>
                </c:pt>
                <c:pt idx="106">
                  <c:v>661562.9</c:v>
                </c:pt>
                <c:pt idx="107">
                  <c:v>660093.1</c:v>
                </c:pt>
                <c:pt idx="108">
                  <c:v>654793.30000000005</c:v>
                </c:pt>
                <c:pt idx="109">
                  <c:v>653390.1</c:v>
                </c:pt>
                <c:pt idx="110">
                  <c:v>652365.5</c:v>
                </c:pt>
                <c:pt idx="111">
                  <c:v>650855.5</c:v>
                </c:pt>
                <c:pt idx="112">
                  <c:v>625125.69999999995</c:v>
                </c:pt>
                <c:pt idx="113">
                  <c:v>617309.80000000005</c:v>
                </c:pt>
                <c:pt idx="114">
                  <c:v>615970.6</c:v>
                </c:pt>
                <c:pt idx="115">
                  <c:v>615206.30000000005</c:v>
                </c:pt>
                <c:pt idx="116">
                  <c:v>609965.30000000005</c:v>
                </c:pt>
                <c:pt idx="117">
                  <c:v>607885.19999999995</c:v>
                </c:pt>
                <c:pt idx="118">
                  <c:v>596598.6</c:v>
                </c:pt>
                <c:pt idx="119">
                  <c:v>596436.5</c:v>
                </c:pt>
                <c:pt idx="120">
                  <c:v>582947.80000000005</c:v>
                </c:pt>
                <c:pt idx="121">
                  <c:v>578476.9</c:v>
                </c:pt>
                <c:pt idx="122">
                  <c:v>577131.69999999995</c:v>
                </c:pt>
                <c:pt idx="123">
                  <c:v>570767.1</c:v>
                </c:pt>
                <c:pt idx="124">
                  <c:v>552995.19999999995</c:v>
                </c:pt>
                <c:pt idx="125">
                  <c:v>541468.1</c:v>
                </c:pt>
                <c:pt idx="126">
                  <c:v>527161.4</c:v>
                </c:pt>
                <c:pt idx="127">
                  <c:v>517915</c:v>
                </c:pt>
                <c:pt idx="128">
                  <c:v>509511.8</c:v>
                </c:pt>
                <c:pt idx="129">
                  <c:v>508106.3</c:v>
                </c:pt>
                <c:pt idx="130">
                  <c:v>506213.8</c:v>
                </c:pt>
                <c:pt idx="131">
                  <c:v>500354.1</c:v>
                </c:pt>
                <c:pt idx="132">
                  <c:v>485713.1</c:v>
                </c:pt>
                <c:pt idx="133">
                  <c:v>477144.7</c:v>
                </c:pt>
                <c:pt idx="134">
                  <c:v>474845.1</c:v>
                </c:pt>
                <c:pt idx="135">
                  <c:v>474464</c:v>
                </c:pt>
                <c:pt idx="136">
                  <c:v>472394.1</c:v>
                </c:pt>
                <c:pt idx="137">
                  <c:v>464741</c:v>
                </c:pt>
                <c:pt idx="138">
                  <c:v>457394.6</c:v>
                </c:pt>
                <c:pt idx="139">
                  <c:v>452304.2</c:v>
                </c:pt>
                <c:pt idx="140">
                  <c:v>451702.8</c:v>
                </c:pt>
                <c:pt idx="141">
                  <c:v>450999.9</c:v>
                </c:pt>
                <c:pt idx="142">
                  <c:v>449258.6</c:v>
                </c:pt>
                <c:pt idx="143">
                  <c:v>448576.2</c:v>
                </c:pt>
                <c:pt idx="144">
                  <c:v>447658.6</c:v>
                </c:pt>
                <c:pt idx="145">
                  <c:v>445224.1</c:v>
                </c:pt>
                <c:pt idx="146">
                  <c:v>439002.7</c:v>
                </c:pt>
                <c:pt idx="147">
                  <c:v>431879.9</c:v>
                </c:pt>
                <c:pt idx="148">
                  <c:v>428778</c:v>
                </c:pt>
                <c:pt idx="149">
                  <c:v>427905</c:v>
                </c:pt>
                <c:pt idx="150">
                  <c:v>427527.1</c:v>
                </c:pt>
                <c:pt idx="151">
                  <c:v>421819.6</c:v>
                </c:pt>
                <c:pt idx="152">
                  <c:v>418268.3</c:v>
                </c:pt>
                <c:pt idx="153">
                  <c:v>415221.2</c:v>
                </c:pt>
                <c:pt idx="154">
                  <c:v>410365.8</c:v>
                </c:pt>
                <c:pt idx="155">
                  <c:v>409030</c:v>
                </c:pt>
                <c:pt idx="156">
                  <c:v>408641.5</c:v>
                </c:pt>
                <c:pt idx="157">
                  <c:v>405458.6</c:v>
                </c:pt>
                <c:pt idx="158">
                  <c:v>397002.1</c:v>
                </c:pt>
                <c:pt idx="159">
                  <c:v>394629.2</c:v>
                </c:pt>
                <c:pt idx="160">
                  <c:v>389085.8</c:v>
                </c:pt>
                <c:pt idx="161">
                  <c:v>382846.7</c:v>
                </c:pt>
                <c:pt idx="162">
                  <c:v>382491.4</c:v>
                </c:pt>
                <c:pt idx="163">
                  <c:v>376953.3</c:v>
                </c:pt>
                <c:pt idx="164">
                  <c:v>371747.7</c:v>
                </c:pt>
                <c:pt idx="165">
                  <c:v>357454.4</c:v>
                </c:pt>
                <c:pt idx="166">
                  <c:v>355616.1</c:v>
                </c:pt>
                <c:pt idx="167">
                  <c:v>355444.4</c:v>
                </c:pt>
                <c:pt idx="168">
                  <c:v>351465.9</c:v>
                </c:pt>
                <c:pt idx="169">
                  <c:v>346905</c:v>
                </c:pt>
                <c:pt idx="170">
                  <c:v>344997.5</c:v>
                </c:pt>
                <c:pt idx="171">
                  <c:v>341928.6</c:v>
                </c:pt>
                <c:pt idx="172">
                  <c:v>336949.7</c:v>
                </c:pt>
                <c:pt idx="173">
                  <c:v>334570</c:v>
                </c:pt>
                <c:pt idx="174">
                  <c:v>326657</c:v>
                </c:pt>
                <c:pt idx="175">
                  <c:v>325448.3</c:v>
                </c:pt>
                <c:pt idx="176">
                  <c:v>322194.40000000002</c:v>
                </c:pt>
                <c:pt idx="177">
                  <c:v>317075.8</c:v>
                </c:pt>
                <c:pt idx="178">
                  <c:v>316048</c:v>
                </c:pt>
                <c:pt idx="179">
                  <c:v>312681.8</c:v>
                </c:pt>
                <c:pt idx="180">
                  <c:v>312053.40000000002</c:v>
                </c:pt>
                <c:pt idx="181">
                  <c:v>304679.5</c:v>
                </c:pt>
                <c:pt idx="182">
                  <c:v>300228.7</c:v>
                </c:pt>
                <c:pt idx="183">
                  <c:v>298345.2</c:v>
                </c:pt>
                <c:pt idx="184">
                  <c:v>294059.5</c:v>
                </c:pt>
                <c:pt idx="185">
                  <c:v>287595.59999999998</c:v>
                </c:pt>
                <c:pt idx="186">
                  <c:v>285830.09999999998</c:v>
                </c:pt>
                <c:pt idx="187">
                  <c:v>284327</c:v>
                </c:pt>
                <c:pt idx="188">
                  <c:v>279181.90000000002</c:v>
                </c:pt>
                <c:pt idx="189">
                  <c:v>276487.40000000002</c:v>
                </c:pt>
                <c:pt idx="190">
                  <c:v>276358.3</c:v>
                </c:pt>
                <c:pt idx="191">
                  <c:v>274694.59999999998</c:v>
                </c:pt>
                <c:pt idx="192">
                  <c:v>273643.90000000002</c:v>
                </c:pt>
                <c:pt idx="193">
                  <c:v>273542</c:v>
                </c:pt>
                <c:pt idx="194">
                  <c:v>270604.3</c:v>
                </c:pt>
                <c:pt idx="195">
                  <c:v>270517.3</c:v>
                </c:pt>
                <c:pt idx="196">
                  <c:v>270156.7</c:v>
                </c:pt>
                <c:pt idx="197">
                  <c:v>262336.90000000002</c:v>
                </c:pt>
                <c:pt idx="198">
                  <c:v>262291.40000000002</c:v>
                </c:pt>
                <c:pt idx="199">
                  <c:v>261751.7</c:v>
                </c:pt>
                <c:pt idx="200">
                  <c:v>254270.5</c:v>
                </c:pt>
                <c:pt idx="201">
                  <c:v>253030.7</c:v>
                </c:pt>
                <c:pt idx="202">
                  <c:v>249750.6</c:v>
                </c:pt>
                <c:pt idx="203">
                  <c:v>246053.2</c:v>
                </c:pt>
                <c:pt idx="204">
                  <c:v>240581.6</c:v>
                </c:pt>
                <c:pt idx="205">
                  <c:v>238596.6</c:v>
                </c:pt>
                <c:pt idx="206">
                  <c:v>236876.4</c:v>
                </c:pt>
                <c:pt idx="207">
                  <c:v>235358.2</c:v>
                </c:pt>
                <c:pt idx="208">
                  <c:v>229356.7</c:v>
                </c:pt>
                <c:pt idx="209">
                  <c:v>229165.6</c:v>
                </c:pt>
                <c:pt idx="210">
                  <c:v>227687.3</c:v>
                </c:pt>
                <c:pt idx="211">
                  <c:v>225586.3</c:v>
                </c:pt>
                <c:pt idx="212">
                  <c:v>224204.1</c:v>
                </c:pt>
                <c:pt idx="213">
                  <c:v>224101.4</c:v>
                </c:pt>
                <c:pt idx="214">
                  <c:v>220943.9</c:v>
                </c:pt>
                <c:pt idx="215">
                  <c:v>216565.8</c:v>
                </c:pt>
                <c:pt idx="216">
                  <c:v>216372.9</c:v>
                </c:pt>
                <c:pt idx="217">
                  <c:v>213030.7</c:v>
                </c:pt>
                <c:pt idx="218">
                  <c:v>212692.1</c:v>
                </c:pt>
                <c:pt idx="219">
                  <c:v>206096.9</c:v>
                </c:pt>
                <c:pt idx="220">
                  <c:v>202856.1</c:v>
                </c:pt>
                <c:pt idx="221">
                  <c:v>202634.1</c:v>
                </c:pt>
                <c:pt idx="222">
                  <c:v>199414.1</c:v>
                </c:pt>
                <c:pt idx="223">
                  <c:v>198318.3</c:v>
                </c:pt>
                <c:pt idx="224">
                  <c:v>197769.5</c:v>
                </c:pt>
                <c:pt idx="225">
                  <c:v>187929.5</c:v>
                </c:pt>
                <c:pt idx="226">
                  <c:v>182070.9</c:v>
                </c:pt>
                <c:pt idx="227">
                  <c:v>173398.5</c:v>
                </c:pt>
                <c:pt idx="228">
                  <c:v>171649.4</c:v>
                </c:pt>
                <c:pt idx="229">
                  <c:v>171388.5</c:v>
                </c:pt>
                <c:pt idx="230">
                  <c:v>168321.8</c:v>
                </c:pt>
                <c:pt idx="231">
                  <c:v>165800.1</c:v>
                </c:pt>
                <c:pt idx="232">
                  <c:v>160895.4</c:v>
                </c:pt>
                <c:pt idx="233">
                  <c:v>159599.29999999999</c:v>
                </c:pt>
                <c:pt idx="234">
                  <c:v>155423</c:v>
                </c:pt>
                <c:pt idx="235">
                  <c:v>153001.70000000001</c:v>
                </c:pt>
                <c:pt idx="236">
                  <c:v>151895.9</c:v>
                </c:pt>
                <c:pt idx="237">
                  <c:v>150768.79999999999</c:v>
                </c:pt>
                <c:pt idx="238">
                  <c:v>149171.20000000001</c:v>
                </c:pt>
                <c:pt idx="239">
                  <c:v>148429.4</c:v>
                </c:pt>
                <c:pt idx="240">
                  <c:v>144613.29999999999</c:v>
                </c:pt>
                <c:pt idx="241">
                  <c:v>139566</c:v>
                </c:pt>
                <c:pt idx="242">
                  <c:v>138823.20000000001</c:v>
                </c:pt>
                <c:pt idx="243">
                  <c:v>138371.9</c:v>
                </c:pt>
                <c:pt idx="244">
                  <c:v>137865.5</c:v>
                </c:pt>
                <c:pt idx="245">
                  <c:v>137185.60000000001</c:v>
                </c:pt>
                <c:pt idx="246">
                  <c:v>127636.4</c:v>
                </c:pt>
                <c:pt idx="247">
                  <c:v>126316</c:v>
                </c:pt>
                <c:pt idx="248">
                  <c:v>123045.8</c:v>
                </c:pt>
                <c:pt idx="249">
                  <c:v>122529.9</c:v>
                </c:pt>
                <c:pt idx="250">
                  <c:v>121697.2</c:v>
                </c:pt>
                <c:pt idx="251">
                  <c:v>118058.7</c:v>
                </c:pt>
                <c:pt idx="252">
                  <c:v>117957.3</c:v>
                </c:pt>
                <c:pt idx="253">
                  <c:v>117347.6</c:v>
                </c:pt>
                <c:pt idx="254">
                  <c:v>116756</c:v>
                </c:pt>
                <c:pt idx="255">
                  <c:v>114837.1</c:v>
                </c:pt>
                <c:pt idx="256">
                  <c:v>111373.2</c:v>
                </c:pt>
                <c:pt idx="257">
                  <c:v>109634.1</c:v>
                </c:pt>
                <c:pt idx="258">
                  <c:v>107185.8</c:v>
                </c:pt>
                <c:pt idx="259">
                  <c:v>106030</c:v>
                </c:pt>
                <c:pt idx="260">
                  <c:v>105294.9</c:v>
                </c:pt>
                <c:pt idx="261">
                  <c:v>104607.9</c:v>
                </c:pt>
                <c:pt idx="262">
                  <c:v>104152.8</c:v>
                </c:pt>
                <c:pt idx="263">
                  <c:v>103050</c:v>
                </c:pt>
                <c:pt idx="264">
                  <c:v>101935.2</c:v>
                </c:pt>
                <c:pt idx="265">
                  <c:v>100994.6</c:v>
                </c:pt>
                <c:pt idx="266">
                  <c:v>100472.4</c:v>
                </c:pt>
                <c:pt idx="267">
                  <c:v>99401.2</c:v>
                </c:pt>
                <c:pt idx="268">
                  <c:v>96836.1</c:v>
                </c:pt>
                <c:pt idx="269">
                  <c:v>93971.4</c:v>
                </c:pt>
                <c:pt idx="270">
                  <c:v>93751.9</c:v>
                </c:pt>
                <c:pt idx="271">
                  <c:v>90662.8</c:v>
                </c:pt>
                <c:pt idx="272">
                  <c:v>90614.7</c:v>
                </c:pt>
                <c:pt idx="273">
                  <c:v>88966.1</c:v>
                </c:pt>
                <c:pt idx="274">
                  <c:v>87602</c:v>
                </c:pt>
                <c:pt idx="275">
                  <c:v>87549.4</c:v>
                </c:pt>
                <c:pt idx="276">
                  <c:v>87448.1</c:v>
                </c:pt>
                <c:pt idx="277">
                  <c:v>85435.8</c:v>
                </c:pt>
                <c:pt idx="278">
                  <c:v>83639.399999999994</c:v>
                </c:pt>
                <c:pt idx="279">
                  <c:v>80719.7</c:v>
                </c:pt>
                <c:pt idx="280">
                  <c:v>78900.5</c:v>
                </c:pt>
                <c:pt idx="281">
                  <c:v>77162.7</c:v>
                </c:pt>
                <c:pt idx="282">
                  <c:v>76681.100000000006</c:v>
                </c:pt>
                <c:pt idx="283">
                  <c:v>75892.800000000003</c:v>
                </c:pt>
                <c:pt idx="284">
                  <c:v>72175.399999999994</c:v>
                </c:pt>
                <c:pt idx="285">
                  <c:v>71517.8</c:v>
                </c:pt>
                <c:pt idx="286">
                  <c:v>70040.899999999994</c:v>
                </c:pt>
                <c:pt idx="287">
                  <c:v>65740.100000000006</c:v>
                </c:pt>
                <c:pt idx="288">
                  <c:v>64754.6</c:v>
                </c:pt>
                <c:pt idx="289">
                  <c:v>64533.9</c:v>
                </c:pt>
                <c:pt idx="290">
                  <c:v>62205.2</c:v>
                </c:pt>
                <c:pt idx="291">
                  <c:v>61595.7</c:v>
                </c:pt>
                <c:pt idx="292">
                  <c:v>61007.4</c:v>
                </c:pt>
                <c:pt idx="293">
                  <c:v>59070.6</c:v>
                </c:pt>
                <c:pt idx="294">
                  <c:v>57849.9</c:v>
                </c:pt>
                <c:pt idx="295">
                  <c:v>54378.8</c:v>
                </c:pt>
                <c:pt idx="296">
                  <c:v>52859.5</c:v>
                </c:pt>
                <c:pt idx="297">
                  <c:v>52851.3</c:v>
                </c:pt>
                <c:pt idx="298">
                  <c:v>52036.7</c:v>
                </c:pt>
                <c:pt idx="299">
                  <c:v>51809</c:v>
                </c:pt>
                <c:pt idx="300">
                  <c:v>51377.7</c:v>
                </c:pt>
                <c:pt idx="301">
                  <c:v>46821.4</c:v>
                </c:pt>
                <c:pt idx="302">
                  <c:v>44746.1</c:v>
                </c:pt>
                <c:pt idx="303">
                  <c:v>44704.2</c:v>
                </c:pt>
                <c:pt idx="304">
                  <c:v>41965.2</c:v>
                </c:pt>
                <c:pt idx="305">
                  <c:v>39906.1</c:v>
                </c:pt>
                <c:pt idx="306">
                  <c:v>39615.1</c:v>
                </c:pt>
                <c:pt idx="307">
                  <c:v>39185.4</c:v>
                </c:pt>
                <c:pt idx="308">
                  <c:v>38843.9</c:v>
                </c:pt>
                <c:pt idx="309">
                  <c:v>38291.199999999997</c:v>
                </c:pt>
                <c:pt idx="310">
                  <c:v>35581.300000000003</c:v>
                </c:pt>
                <c:pt idx="311">
                  <c:v>33935.1</c:v>
                </c:pt>
                <c:pt idx="312">
                  <c:v>33005.199999999997</c:v>
                </c:pt>
                <c:pt idx="313">
                  <c:v>32692.7</c:v>
                </c:pt>
                <c:pt idx="314">
                  <c:v>32204.9</c:v>
                </c:pt>
                <c:pt idx="315">
                  <c:v>31699.7</c:v>
                </c:pt>
                <c:pt idx="316">
                  <c:v>31325.8</c:v>
                </c:pt>
                <c:pt idx="317">
                  <c:v>31140.1</c:v>
                </c:pt>
                <c:pt idx="318">
                  <c:v>31117.4</c:v>
                </c:pt>
                <c:pt idx="319">
                  <c:v>29912.5</c:v>
                </c:pt>
                <c:pt idx="320">
                  <c:v>28046.7</c:v>
                </c:pt>
                <c:pt idx="321">
                  <c:v>27822.1</c:v>
                </c:pt>
                <c:pt idx="322">
                  <c:v>26543.5</c:v>
                </c:pt>
                <c:pt idx="323">
                  <c:v>25781.3</c:v>
                </c:pt>
                <c:pt idx="324">
                  <c:v>24646.7</c:v>
                </c:pt>
                <c:pt idx="325">
                  <c:v>23753</c:v>
                </c:pt>
                <c:pt idx="326">
                  <c:v>20051.7</c:v>
                </c:pt>
                <c:pt idx="327">
                  <c:v>19860.8</c:v>
                </c:pt>
                <c:pt idx="328">
                  <c:v>19430.7</c:v>
                </c:pt>
                <c:pt idx="329">
                  <c:v>19193.599999999999</c:v>
                </c:pt>
                <c:pt idx="330">
                  <c:v>18474.400000000001</c:v>
                </c:pt>
                <c:pt idx="331">
                  <c:v>17462.400000000001</c:v>
                </c:pt>
                <c:pt idx="332">
                  <c:v>17254.5</c:v>
                </c:pt>
                <c:pt idx="333">
                  <c:v>17130.7</c:v>
                </c:pt>
                <c:pt idx="334">
                  <c:v>16867.900000000001</c:v>
                </c:pt>
                <c:pt idx="335">
                  <c:v>15768.5</c:v>
                </c:pt>
                <c:pt idx="336">
                  <c:v>13323.1</c:v>
                </c:pt>
                <c:pt idx="337">
                  <c:v>10596.6</c:v>
                </c:pt>
                <c:pt idx="338">
                  <c:v>10242.5</c:v>
                </c:pt>
                <c:pt idx="339">
                  <c:v>9993.1</c:v>
                </c:pt>
                <c:pt idx="340">
                  <c:v>7922.5</c:v>
                </c:pt>
                <c:pt idx="341">
                  <c:v>6260.1</c:v>
                </c:pt>
                <c:pt idx="342">
                  <c:v>2522.6999999999998</c:v>
                </c:pt>
                <c:pt idx="343">
                  <c:v>2515.3000000000002</c:v>
                </c:pt>
                <c:pt idx="344">
                  <c:v>1442.9</c:v>
                </c:pt>
                <c:pt idx="345">
                  <c:v>1193.0999999999999</c:v>
                </c:pt>
                <c:pt idx="346">
                  <c:v>962.3</c:v>
                </c:pt>
                <c:pt idx="347">
                  <c:v>647.6</c:v>
                </c:pt>
              </c:numCache>
            </c:numRef>
          </c:val>
          <c:extLst>
            <c:ext xmlns:c16="http://schemas.microsoft.com/office/drawing/2014/chart" uri="{C3380CC4-5D6E-409C-BE32-E72D297353CC}">
              <c16:uniqueId val="{00000000-6D70-47A0-8FC6-A872713BC157}"/>
            </c:ext>
          </c:extLst>
        </c:ser>
        <c:dLbls>
          <c:showLegendKey val="0"/>
          <c:showVal val="0"/>
          <c:showCatName val="0"/>
          <c:showSerName val="0"/>
          <c:showPercent val="0"/>
          <c:showBubbleSize val="0"/>
        </c:dLbls>
        <c:gapWidth val="68"/>
        <c:overlap val="-27"/>
        <c:axId val="1355248704"/>
        <c:axId val="1355244128"/>
      </c:barChart>
      <c:catAx>
        <c:axId val="135524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55244128"/>
        <c:crosses val="autoZero"/>
        <c:auto val="1"/>
        <c:lblAlgn val="ctr"/>
        <c:lblOffset val="100"/>
        <c:noMultiLvlLbl val="0"/>
      </c:catAx>
      <c:valAx>
        <c:axId val="1355244128"/>
        <c:scaling>
          <c:orientation val="minMax"/>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135524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[Slakteleveranser_2005_2021_kommune_web.xlsx]P_endring!Pivottabell5</c:name>
    <c:fmtId val="12"/>
  </c:pivotSource>
  <c:chart>
    <c:title>
      <c:tx>
        <c:strRef>
          <c:f>P_endring!$AA$8</c:f>
          <c:strCache>
            <c:ptCount val="1"/>
            <c:pt idx="0">
              <c:v>Slakteleveranser av alle dyreslag i Trøndelag i 2005 og 2021 i kg</c:v>
            </c:pt>
          </c:strCache>
        </c:strRef>
      </c:tx>
      <c:layout>
        <c:manualLayout>
          <c:xMode val="edge"/>
          <c:yMode val="edge"/>
          <c:x val="0.23478682539682535"/>
          <c:y val="4.0062893081760998E-3"/>
        </c:manualLayout>
      </c:layout>
      <c:overlay val="0"/>
      <c:spPr>
        <a:noFill/>
        <a:ln>
          <a:noFill/>
        </a:ln>
        <a:effectLst/>
      </c:spPr>
      <c:txPr>
        <a:bodyPr rot="0" spcFirstLastPara="1" vertOverflow="ellipsis" vert="horz" wrap="square" anchor="ctr" anchorCtr="1"/>
        <a:lstStyle/>
        <a:p>
          <a:pPr>
            <a:defRPr sz="125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346183999727309"/>
          <c:y val="4.5161844863731655E-2"/>
          <c:w val="0.79212462078603807"/>
          <c:h val="0.91199433962264154"/>
        </c:manualLayout>
      </c:layout>
      <c:barChart>
        <c:barDir val="bar"/>
        <c:grouping val="clustered"/>
        <c:varyColors val="0"/>
        <c:ser>
          <c:idx val="0"/>
          <c:order val="0"/>
          <c:tx>
            <c:strRef>
              <c:f>P_endring!$AA$8</c:f>
              <c:strCache>
                <c:ptCount val="1"/>
                <c:pt idx="0">
                  <c:v>2005</c:v>
                </c:pt>
              </c:strCache>
            </c:strRef>
          </c:tx>
          <c:spPr>
            <a:solidFill>
              <a:schemeClr val="accent1"/>
            </a:solidFill>
            <a:ln>
              <a:noFill/>
            </a:ln>
            <a:effectLst/>
          </c:spPr>
          <c:invertIfNegative val="0"/>
          <c:cat>
            <c:strRef>
              <c:f>P_endring!$AA$8</c:f>
              <c:strCache>
                <c:ptCount val="38"/>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Osen</c:v>
                </c:pt>
                <c:pt idx="16">
                  <c:v>Orkland</c:v>
                </c:pt>
                <c:pt idx="17">
                  <c:v>Oppdal</c:v>
                </c:pt>
                <c:pt idx="18">
                  <c:v>Nærøysund</c:v>
                </c:pt>
                <c:pt idx="19">
                  <c:v>Namsskogan</c:v>
                </c:pt>
                <c:pt idx="20">
                  <c:v>Namsos</c:v>
                </c:pt>
                <c:pt idx="21">
                  <c:v>Midtre Gauldal</c:v>
                </c:pt>
                <c:pt idx="22">
                  <c:v>Meråker</c:v>
                </c:pt>
                <c:pt idx="23">
                  <c:v>Melhus</c:v>
                </c:pt>
                <c:pt idx="24">
                  <c:v>Malvik</c:v>
                </c:pt>
                <c:pt idx="25">
                  <c:v>Lierne</c:v>
                </c:pt>
                <c:pt idx="26">
                  <c:v>Levanger</c:v>
                </c:pt>
                <c:pt idx="27">
                  <c:v>Leka</c:v>
                </c:pt>
                <c:pt idx="28">
                  <c:v>Indre Fosen</c:v>
                </c:pt>
                <c:pt idx="29">
                  <c:v>Inderøy</c:v>
                </c:pt>
                <c:pt idx="30">
                  <c:v>Høylandet</c:v>
                </c:pt>
                <c:pt idx="31">
                  <c:v>Holtålen</c:v>
                </c:pt>
                <c:pt idx="32">
                  <c:v>Hitra</c:v>
                </c:pt>
                <c:pt idx="33">
                  <c:v>Heim</c:v>
                </c:pt>
                <c:pt idx="34">
                  <c:v>Grong</c:v>
                </c:pt>
                <c:pt idx="35">
                  <c:v>Frøya</c:v>
                </c:pt>
                <c:pt idx="36">
                  <c:v>Frosta</c:v>
                </c:pt>
                <c:pt idx="37">
                  <c:v>Flatanger</c:v>
                </c:pt>
              </c:strCache>
            </c:strRef>
          </c:cat>
          <c:val>
            <c:numRef>
              <c:f>P_endring!$AA$8</c:f>
              <c:numCache>
                <c:formatCode>_-* #\ ##0_-;\-* #\ ##0_-;_-* "-"??_-;_-@_-</c:formatCode>
                <c:ptCount val="38"/>
                <c:pt idx="0">
                  <c:v>1045288.1</c:v>
                </c:pt>
                <c:pt idx="1">
                  <c:v>2188453.2000000002</c:v>
                </c:pt>
                <c:pt idx="2">
                  <c:v>4901893.5999999996</c:v>
                </c:pt>
                <c:pt idx="3">
                  <c:v>108707.6</c:v>
                </c:pt>
                <c:pt idx="4">
                  <c:v>1537203.7</c:v>
                </c:pt>
                <c:pt idx="5">
                  <c:v>2154604.5</c:v>
                </c:pt>
                <c:pt idx="6">
                  <c:v>4404977.8</c:v>
                </c:pt>
                <c:pt idx="7">
                  <c:v>1371768.6</c:v>
                </c:pt>
                <c:pt idx="8">
                  <c:v>473918.3</c:v>
                </c:pt>
                <c:pt idx="9">
                  <c:v>916557.9</c:v>
                </c:pt>
                <c:pt idx="10">
                  <c:v>46630</c:v>
                </c:pt>
                <c:pt idx="11">
                  <c:v>297841.2</c:v>
                </c:pt>
                <c:pt idx="12">
                  <c:v>585911.4</c:v>
                </c:pt>
                <c:pt idx="13">
                  <c:v>650609.1</c:v>
                </c:pt>
                <c:pt idx="14">
                  <c:v>1140076.5</c:v>
                </c:pt>
                <c:pt idx="15">
                  <c:v>167104</c:v>
                </c:pt>
                <c:pt idx="16">
                  <c:v>1961274.5</c:v>
                </c:pt>
                <c:pt idx="17">
                  <c:v>1146915.6000000001</c:v>
                </c:pt>
                <c:pt idx="18">
                  <c:v>1181322.3999999999</c:v>
                </c:pt>
                <c:pt idx="19">
                  <c:v>96802.1</c:v>
                </c:pt>
                <c:pt idx="20">
                  <c:v>1131585.5</c:v>
                </c:pt>
                <c:pt idx="21">
                  <c:v>3531044.4</c:v>
                </c:pt>
                <c:pt idx="22">
                  <c:v>229142.7</c:v>
                </c:pt>
                <c:pt idx="23">
                  <c:v>1613451.1</c:v>
                </c:pt>
                <c:pt idx="24">
                  <c:v>400380.9</c:v>
                </c:pt>
                <c:pt idx="25">
                  <c:v>159330.29999999999</c:v>
                </c:pt>
                <c:pt idx="26">
                  <c:v>8689443</c:v>
                </c:pt>
                <c:pt idx="27">
                  <c:v>172445.4</c:v>
                </c:pt>
                <c:pt idx="28">
                  <c:v>2572414.1</c:v>
                </c:pt>
                <c:pt idx="29">
                  <c:v>3139689.9</c:v>
                </c:pt>
                <c:pt idx="30">
                  <c:v>360374.6</c:v>
                </c:pt>
                <c:pt idx="31">
                  <c:v>313951.8</c:v>
                </c:pt>
                <c:pt idx="32">
                  <c:v>161452.29999999999</c:v>
                </c:pt>
                <c:pt idx="33">
                  <c:v>780773.7</c:v>
                </c:pt>
                <c:pt idx="34">
                  <c:v>444308.4</c:v>
                </c:pt>
                <c:pt idx="35">
                  <c:v>63906.7</c:v>
                </c:pt>
                <c:pt idx="36">
                  <c:v>2476610.7000000002</c:v>
                </c:pt>
                <c:pt idx="37">
                  <c:v>156166.1</c:v>
                </c:pt>
              </c:numCache>
            </c:numRef>
          </c:val>
          <c:extLst>
            <c:ext xmlns:c16="http://schemas.microsoft.com/office/drawing/2014/chart" uri="{C3380CC4-5D6E-409C-BE32-E72D297353CC}">
              <c16:uniqueId val="{00000000-CA83-46D0-8192-529B952A5B4D}"/>
            </c:ext>
          </c:extLst>
        </c:ser>
        <c:ser>
          <c:idx val="1"/>
          <c:order val="1"/>
          <c:tx>
            <c:strRef>
              <c:f>P_endring!$AA$8</c:f>
              <c:strCache>
                <c:ptCount val="1"/>
                <c:pt idx="0">
                  <c:v>2021</c:v>
                </c:pt>
              </c:strCache>
            </c:strRef>
          </c:tx>
          <c:spPr>
            <a:solidFill>
              <a:schemeClr val="accent2"/>
            </a:solidFill>
            <a:ln>
              <a:noFill/>
            </a:ln>
            <a:effectLst/>
          </c:spPr>
          <c:invertIfNegative val="0"/>
          <c:cat>
            <c:strRef>
              <c:f>P_endring!$AA$8</c:f>
              <c:strCache>
                <c:ptCount val="38"/>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Osen</c:v>
                </c:pt>
                <c:pt idx="16">
                  <c:v>Orkland</c:v>
                </c:pt>
                <c:pt idx="17">
                  <c:v>Oppdal</c:v>
                </c:pt>
                <c:pt idx="18">
                  <c:v>Nærøysund</c:v>
                </c:pt>
                <c:pt idx="19">
                  <c:v>Namsskogan</c:v>
                </c:pt>
                <c:pt idx="20">
                  <c:v>Namsos</c:v>
                </c:pt>
                <c:pt idx="21">
                  <c:v>Midtre Gauldal</c:v>
                </c:pt>
                <c:pt idx="22">
                  <c:v>Meråker</c:v>
                </c:pt>
                <c:pt idx="23">
                  <c:v>Melhus</c:v>
                </c:pt>
                <c:pt idx="24">
                  <c:v>Malvik</c:v>
                </c:pt>
                <c:pt idx="25">
                  <c:v>Lierne</c:v>
                </c:pt>
                <c:pt idx="26">
                  <c:v>Levanger</c:v>
                </c:pt>
                <c:pt idx="27">
                  <c:v>Leka</c:v>
                </c:pt>
                <c:pt idx="28">
                  <c:v>Indre Fosen</c:v>
                </c:pt>
                <c:pt idx="29">
                  <c:v>Inderøy</c:v>
                </c:pt>
                <c:pt idx="30">
                  <c:v>Høylandet</c:v>
                </c:pt>
                <c:pt idx="31">
                  <c:v>Holtålen</c:v>
                </c:pt>
                <c:pt idx="32">
                  <c:v>Hitra</c:v>
                </c:pt>
                <c:pt idx="33">
                  <c:v>Heim</c:v>
                </c:pt>
                <c:pt idx="34">
                  <c:v>Grong</c:v>
                </c:pt>
                <c:pt idx="35">
                  <c:v>Frøya</c:v>
                </c:pt>
                <c:pt idx="36">
                  <c:v>Frosta</c:v>
                </c:pt>
                <c:pt idx="37">
                  <c:v>Flatanger</c:v>
                </c:pt>
              </c:strCache>
            </c:strRef>
          </c:cat>
          <c:val>
            <c:numRef>
              <c:f>P_endring!$AA$8</c:f>
              <c:numCache>
                <c:formatCode>#\ ##0_ ;[Red]\-#\ ##0\ </c:formatCode>
                <c:ptCount val="38"/>
                <c:pt idx="0">
                  <c:v>844373.7</c:v>
                </c:pt>
                <c:pt idx="1">
                  <c:v>1581336.6</c:v>
                </c:pt>
                <c:pt idx="2">
                  <c:v>6863587.9000000004</c:v>
                </c:pt>
                <c:pt idx="3">
                  <c:v>87448.1</c:v>
                </c:pt>
                <c:pt idx="4">
                  <c:v>1131471.3</c:v>
                </c:pt>
                <c:pt idx="5">
                  <c:v>1959283.8</c:v>
                </c:pt>
                <c:pt idx="6">
                  <c:v>8991832.8000000007</c:v>
                </c:pt>
                <c:pt idx="7">
                  <c:v>1360252.4</c:v>
                </c:pt>
                <c:pt idx="8">
                  <c:v>951233.3</c:v>
                </c:pt>
                <c:pt idx="9">
                  <c:v>625125.69999999995</c:v>
                </c:pt>
                <c:pt idx="10">
                  <c:v>17462.400000000001</c:v>
                </c:pt>
                <c:pt idx="11">
                  <c:v>316048</c:v>
                </c:pt>
                <c:pt idx="12">
                  <c:v>472394.1</c:v>
                </c:pt>
                <c:pt idx="13">
                  <c:v>942812.3</c:v>
                </c:pt>
                <c:pt idx="14">
                  <c:v>2102919.7999999998</c:v>
                </c:pt>
                <c:pt idx="15">
                  <c:v>138371.9</c:v>
                </c:pt>
                <c:pt idx="16">
                  <c:v>3482132.6</c:v>
                </c:pt>
                <c:pt idx="17">
                  <c:v>1051931</c:v>
                </c:pt>
                <c:pt idx="18">
                  <c:v>1044144.4</c:v>
                </c:pt>
                <c:pt idx="19">
                  <c:v>100994.6</c:v>
                </c:pt>
                <c:pt idx="20">
                  <c:v>1589250.4</c:v>
                </c:pt>
                <c:pt idx="21">
                  <c:v>6722216.9000000004</c:v>
                </c:pt>
                <c:pt idx="22">
                  <c:v>151895.9</c:v>
                </c:pt>
                <c:pt idx="23">
                  <c:v>4588562.8</c:v>
                </c:pt>
                <c:pt idx="24">
                  <c:v>341928.6</c:v>
                </c:pt>
                <c:pt idx="25">
                  <c:v>165800.1</c:v>
                </c:pt>
                <c:pt idx="26">
                  <c:v>14937958.1</c:v>
                </c:pt>
                <c:pt idx="27">
                  <c:v>171649.4</c:v>
                </c:pt>
                <c:pt idx="28">
                  <c:v>2234846.1</c:v>
                </c:pt>
                <c:pt idx="29">
                  <c:v>4104936.5</c:v>
                </c:pt>
                <c:pt idx="30">
                  <c:v>344997.5</c:v>
                </c:pt>
                <c:pt idx="31">
                  <c:v>793400.2</c:v>
                </c:pt>
                <c:pt idx="32">
                  <c:v>138823.20000000001</c:v>
                </c:pt>
                <c:pt idx="33">
                  <c:v>596598.6</c:v>
                </c:pt>
                <c:pt idx="34">
                  <c:v>761868.1</c:v>
                </c:pt>
                <c:pt idx="35">
                  <c:v>64533.9</c:v>
                </c:pt>
                <c:pt idx="36">
                  <c:v>3043965.1</c:v>
                </c:pt>
                <c:pt idx="37">
                  <c:v>114837.1</c:v>
                </c:pt>
              </c:numCache>
            </c:numRef>
          </c:val>
          <c:extLst>
            <c:ext xmlns:c16="http://schemas.microsoft.com/office/drawing/2014/chart" uri="{C3380CC4-5D6E-409C-BE32-E72D297353CC}">
              <c16:uniqueId val="{00000002-9501-4BAA-A0DD-DC9E9E68B247}"/>
            </c:ext>
          </c:extLst>
        </c:ser>
        <c:dLbls>
          <c:showLegendKey val="0"/>
          <c:showVal val="0"/>
          <c:showCatName val="0"/>
          <c:showSerName val="0"/>
          <c:showPercent val="0"/>
          <c:showBubbleSize val="0"/>
        </c:dLbls>
        <c:gapWidth val="69"/>
        <c:axId val="1272566880"/>
        <c:axId val="1272564384"/>
      </c:barChart>
      <c:catAx>
        <c:axId val="1272566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72564384"/>
        <c:crosses val="autoZero"/>
        <c:auto val="1"/>
        <c:lblAlgn val="ctr"/>
        <c:lblOffset val="100"/>
        <c:noMultiLvlLbl val="0"/>
      </c:catAx>
      <c:valAx>
        <c:axId val="1272564384"/>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manualLayout>
              <c:xMode val="edge"/>
              <c:yMode val="edge"/>
              <c:x val="0.4702491733987797"/>
              <c:y val="0.977420577427821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72566880"/>
        <c:crosses val="autoZero"/>
        <c:crossBetween val="between"/>
      </c:valAx>
      <c:spPr>
        <a:noFill/>
        <a:ln>
          <a:noFill/>
        </a:ln>
        <a:effectLst/>
      </c:spPr>
    </c:plotArea>
    <c:legend>
      <c:legendPos val="r"/>
      <c:layout>
        <c:manualLayout>
          <c:xMode val="edge"/>
          <c:yMode val="edge"/>
          <c:x val="0.80025714285714289"/>
          <c:y val="2.8197064989517819E-2"/>
          <c:w val="0.18029873015873016"/>
          <c:h val="2.0137526205450732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[Slakteleveranser_2005_2021_kommune_web.xlsx]P_endring!Pivottabell2</c:name>
    <c:fmtId val="7"/>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numFmt formatCode="#,##0_ ;[Red]\-#,##0\ " sourceLinked="0"/>
          <c:spPr>
            <a:noFill/>
            <a:ln>
              <a:noFill/>
            </a:ln>
            <a:effectLst/>
          </c:spPr>
          <c:txPr>
            <a:bodyPr rot="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1"/>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9"/>
        <c:dLbl>
          <c:idx val="0"/>
          <c:showLegendKey val="0"/>
          <c:showVal val="1"/>
          <c:showCatName val="0"/>
          <c:showSerName val="0"/>
          <c:showPercent val="0"/>
          <c:showBubbleSize val="0"/>
          <c:extLst>
            <c:ext xmlns:c15="http://schemas.microsoft.com/office/drawing/2012/chart" uri="{CE6537A1-D6FC-4f65-9D91-7224C49458BB}"/>
          </c:extLst>
        </c:dLbl>
      </c:pivotFmt>
      <c:pivotFmt>
        <c:idx val="30"/>
        <c:dLbl>
          <c:idx val="0"/>
          <c:showLegendKey val="0"/>
          <c:showVal val="1"/>
          <c:showCatName val="0"/>
          <c:showSerName val="0"/>
          <c:showPercent val="0"/>
          <c:showBubbleSize val="0"/>
          <c:extLst>
            <c:ext xmlns:c15="http://schemas.microsoft.com/office/drawing/2012/chart" uri="{CE6537A1-D6FC-4f65-9D91-7224C49458BB}"/>
          </c:extLst>
        </c:dLbl>
      </c:pivotFmt>
      <c:pivotFmt>
        <c:idx val="31"/>
        <c:dLbl>
          <c:idx val="0"/>
          <c:showLegendKey val="0"/>
          <c:showVal val="1"/>
          <c:showCatName val="0"/>
          <c:showSerName val="0"/>
          <c:showPercent val="0"/>
          <c:showBubbleSize val="0"/>
          <c:extLst>
            <c:ext xmlns:c15="http://schemas.microsoft.com/office/drawing/2012/chart" uri="{CE6537A1-D6FC-4f65-9D91-7224C49458BB}"/>
          </c:extLst>
        </c:dLbl>
      </c:pivotFmt>
      <c:pivotFmt>
        <c:idx val="32"/>
        <c:dLbl>
          <c:idx val="0"/>
          <c:showLegendKey val="0"/>
          <c:showVal val="1"/>
          <c:showCatName val="0"/>
          <c:showSerName val="0"/>
          <c:showPercent val="0"/>
          <c:showBubbleSize val="0"/>
          <c:extLst>
            <c:ext xmlns:c15="http://schemas.microsoft.com/office/drawing/2012/chart" uri="{CE6537A1-D6FC-4f65-9D91-7224C49458BB}"/>
          </c:extLst>
        </c:dLbl>
      </c:pivotFmt>
      <c:pivotFmt>
        <c:idx val="33"/>
        <c:dLbl>
          <c:idx val="0"/>
          <c:showLegendKey val="0"/>
          <c:showVal val="1"/>
          <c:showCatName val="0"/>
          <c:showSerName val="0"/>
          <c:showPercent val="0"/>
          <c:showBubbleSize val="0"/>
          <c:extLst>
            <c:ext xmlns:c15="http://schemas.microsoft.com/office/drawing/2012/chart" uri="{CE6537A1-D6FC-4f65-9D91-7224C49458BB}"/>
          </c:extLst>
        </c:dLbl>
      </c:pivotFmt>
      <c:pivotFmt>
        <c:idx val="34"/>
        <c:dLbl>
          <c:idx val="0"/>
          <c:showLegendKey val="0"/>
          <c:showVal val="1"/>
          <c:showCatName val="0"/>
          <c:showSerName val="0"/>
          <c:showPercent val="0"/>
          <c:showBubbleSize val="0"/>
          <c:extLst>
            <c:ext xmlns:c15="http://schemas.microsoft.com/office/drawing/2012/chart" uri="{CE6537A1-D6FC-4f65-9D91-7224C49458BB}"/>
          </c:extLst>
        </c:dLbl>
      </c:pivotFmt>
      <c:pivotFmt>
        <c:idx val="35"/>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showLegendKey val="0"/>
          <c:showVal val="1"/>
          <c:showCatName val="0"/>
          <c:showSerName val="0"/>
          <c:showPercent val="0"/>
          <c:showBubbleSize val="0"/>
          <c:extLst>
            <c:ext xmlns:c15="http://schemas.microsoft.com/office/drawing/2012/chart" uri="{CE6537A1-D6FC-4f65-9D91-7224C49458BB}"/>
          </c:extLst>
        </c:dLbl>
      </c:pivotFmt>
      <c:pivotFmt>
        <c:idx val="37"/>
        <c:dLbl>
          <c:idx val="0"/>
          <c:showLegendKey val="0"/>
          <c:showVal val="1"/>
          <c:showCatName val="0"/>
          <c:showSerName val="0"/>
          <c:showPercent val="0"/>
          <c:showBubbleSize val="0"/>
          <c:extLst>
            <c:ext xmlns:c15="http://schemas.microsoft.com/office/drawing/2012/chart" uri="{CE6537A1-D6FC-4f65-9D91-7224C49458BB}"/>
          </c:extLst>
        </c:dLbl>
      </c:pivotFmt>
      <c:pivotFmt>
        <c:idx val="38"/>
        <c:dLbl>
          <c:idx val="0"/>
          <c:showLegendKey val="0"/>
          <c:showVal val="1"/>
          <c:showCatName val="0"/>
          <c:showSerName val="0"/>
          <c:showPercent val="0"/>
          <c:showBubbleSize val="0"/>
          <c:extLst>
            <c:ext xmlns:c15="http://schemas.microsoft.com/office/drawing/2012/chart" uri="{CE6537A1-D6FC-4f65-9D91-7224C49458BB}"/>
          </c:extLst>
        </c:dLbl>
      </c:pivotFmt>
      <c:pivotFmt>
        <c:idx val="39"/>
        <c:dLbl>
          <c:idx val="0"/>
          <c:showLegendKey val="0"/>
          <c:showVal val="1"/>
          <c:showCatName val="0"/>
          <c:showSerName val="0"/>
          <c:showPercent val="0"/>
          <c:showBubbleSize val="0"/>
          <c:extLst>
            <c:ext xmlns:c15="http://schemas.microsoft.com/office/drawing/2012/chart" uri="{CE6537A1-D6FC-4f65-9D91-7224C49458BB}"/>
          </c:extLst>
        </c:dLbl>
      </c:pivotFmt>
      <c:pivotFmt>
        <c:idx val="40"/>
        <c:dLbl>
          <c:idx val="0"/>
          <c:showLegendKey val="0"/>
          <c:showVal val="1"/>
          <c:showCatName val="0"/>
          <c:showSerName val="0"/>
          <c:showPercent val="0"/>
          <c:showBubbleSize val="0"/>
          <c:extLst>
            <c:ext xmlns:c15="http://schemas.microsoft.com/office/drawing/2012/chart" uri="{CE6537A1-D6FC-4f65-9D91-7224C49458BB}"/>
          </c:extLst>
        </c:dLbl>
      </c:pivotFmt>
      <c:pivotFmt>
        <c:idx val="41"/>
        <c:dLbl>
          <c:idx val="0"/>
          <c:showLegendKey val="0"/>
          <c:showVal val="1"/>
          <c:showCatName val="0"/>
          <c:showSerName val="0"/>
          <c:showPercent val="0"/>
          <c:showBubbleSize val="0"/>
          <c:extLst>
            <c:ext xmlns:c15="http://schemas.microsoft.com/office/drawing/2012/chart" uri="{CE6537A1-D6FC-4f65-9D91-7224C49458BB}"/>
          </c:extLst>
        </c:dLbl>
      </c:pivotFmt>
      <c:pivotFmt>
        <c:idx val="42"/>
        <c:dLbl>
          <c:idx val="0"/>
          <c:showLegendKey val="0"/>
          <c:showVal val="1"/>
          <c:showCatName val="0"/>
          <c:showSerName val="0"/>
          <c:showPercent val="0"/>
          <c:showBubbleSize val="0"/>
          <c:extLst>
            <c:ext xmlns:c15="http://schemas.microsoft.com/office/drawing/2012/chart" uri="{CE6537A1-D6FC-4f65-9D91-7224C49458BB}"/>
          </c:extLst>
        </c:dLbl>
      </c:pivotFmt>
      <c:pivotFmt>
        <c:idx val="43"/>
        <c:dLbl>
          <c:idx val="0"/>
          <c:showLegendKey val="0"/>
          <c:showVal val="1"/>
          <c:showCatName val="0"/>
          <c:showSerName val="0"/>
          <c:showPercent val="0"/>
          <c:showBubbleSize val="0"/>
          <c:extLst>
            <c:ext xmlns:c15="http://schemas.microsoft.com/office/drawing/2012/chart" uri="{CE6537A1-D6FC-4f65-9D91-7224C49458BB}"/>
          </c:extLst>
        </c:dLbl>
      </c:pivotFmt>
      <c:pivotFmt>
        <c:idx val="44"/>
        <c:dLbl>
          <c:idx val="0"/>
          <c:showLegendKey val="0"/>
          <c:showVal val="1"/>
          <c:showCatName val="0"/>
          <c:showSerName val="0"/>
          <c:showPercent val="0"/>
          <c:showBubbleSize val="0"/>
          <c:extLst>
            <c:ext xmlns:c15="http://schemas.microsoft.com/office/drawing/2012/chart" uri="{CE6537A1-D6FC-4f65-9D91-7224C49458BB}"/>
          </c:extLst>
        </c:dLbl>
      </c:pivotFmt>
      <c:pivotFmt>
        <c:idx val="45"/>
        <c:dLbl>
          <c:idx val="0"/>
          <c:showLegendKey val="0"/>
          <c:showVal val="1"/>
          <c:showCatName val="0"/>
          <c:showSerName val="0"/>
          <c:showPercent val="0"/>
          <c:showBubbleSize val="0"/>
          <c:extLst>
            <c:ext xmlns:c15="http://schemas.microsoft.com/office/drawing/2012/chart" uri="{CE6537A1-D6FC-4f65-9D91-7224C49458BB}"/>
          </c:extLst>
        </c:dLbl>
      </c:pivotFmt>
      <c:pivotFmt>
        <c:idx val="46"/>
        <c:dLbl>
          <c:idx val="0"/>
          <c:showLegendKey val="0"/>
          <c:showVal val="1"/>
          <c:showCatName val="0"/>
          <c:showSerName val="0"/>
          <c:showPercent val="0"/>
          <c:showBubbleSize val="0"/>
          <c:extLst>
            <c:ext xmlns:c15="http://schemas.microsoft.com/office/drawing/2012/chart" uri="{CE6537A1-D6FC-4f65-9D91-7224C49458BB}"/>
          </c:extLst>
        </c:dLbl>
      </c:pivotFmt>
      <c:pivotFmt>
        <c:idx val="47"/>
        <c:dLbl>
          <c:idx val="0"/>
          <c:showLegendKey val="0"/>
          <c:showVal val="1"/>
          <c:showCatName val="0"/>
          <c:showSerName val="0"/>
          <c:showPercent val="0"/>
          <c:showBubbleSize val="0"/>
          <c:extLst>
            <c:ext xmlns:c15="http://schemas.microsoft.com/office/drawing/2012/chart" uri="{CE6537A1-D6FC-4f65-9D91-7224C49458BB}"/>
          </c:extLst>
        </c:dLbl>
      </c:pivotFmt>
      <c:pivotFmt>
        <c:idx val="48"/>
        <c:dLbl>
          <c:idx val="0"/>
          <c:showLegendKey val="0"/>
          <c:showVal val="1"/>
          <c:showCatName val="0"/>
          <c:showSerName val="0"/>
          <c:showPercent val="0"/>
          <c:showBubbleSize val="0"/>
          <c:extLst>
            <c:ext xmlns:c15="http://schemas.microsoft.com/office/drawing/2012/chart" uri="{CE6537A1-D6FC-4f65-9D91-7224C49458BB}"/>
          </c:extLst>
        </c:dLbl>
      </c:pivotFmt>
      <c:pivotFmt>
        <c:idx val="49"/>
        <c:dLbl>
          <c:idx val="0"/>
          <c:showLegendKey val="0"/>
          <c:showVal val="1"/>
          <c:showCatName val="0"/>
          <c:showSerName val="0"/>
          <c:showPercent val="0"/>
          <c:showBubbleSize val="0"/>
          <c:extLst>
            <c:ext xmlns:c15="http://schemas.microsoft.com/office/drawing/2012/chart" uri="{CE6537A1-D6FC-4f65-9D91-7224C49458BB}"/>
          </c:extLst>
        </c:dLbl>
      </c:pivotFmt>
      <c:pivotFmt>
        <c:idx val="50"/>
        <c:dLbl>
          <c:idx val="0"/>
          <c:showLegendKey val="0"/>
          <c:showVal val="1"/>
          <c:showCatName val="0"/>
          <c:showSerName val="0"/>
          <c:showPercent val="0"/>
          <c:showBubbleSize val="0"/>
          <c:extLst>
            <c:ext xmlns:c15="http://schemas.microsoft.com/office/drawing/2012/chart" uri="{CE6537A1-D6FC-4f65-9D91-7224C49458BB}"/>
          </c:extLst>
        </c:dLbl>
      </c:pivotFmt>
      <c:pivotFmt>
        <c:idx val="51"/>
        <c:dLbl>
          <c:idx val="0"/>
          <c:showLegendKey val="0"/>
          <c:showVal val="1"/>
          <c:showCatName val="0"/>
          <c:showSerName val="0"/>
          <c:showPercent val="0"/>
          <c:showBubbleSize val="0"/>
          <c:extLst>
            <c:ext xmlns:c15="http://schemas.microsoft.com/office/drawing/2012/chart" uri="{CE6537A1-D6FC-4f65-9D91-7224C49458BB}"/>
          </c:extLst>
        </c:dLbl>
      </c:pivotFmt>
      <c:pivotFmt>
        <c:idx val="52"/>
        <c:dLbl>
          <c:idx val="0"/>
          <c:showLegendKey val="0"/>
          <c:showVal val="1"/>
          <c:showCatName val="0"/>
          <c:showSerName val="0"/>
          <c:showPercent val="0"/>
          <c:showBubbleSize val="0"/>
          <c:extLst>
            <c:ext xmlns:c15="http://schemas.microsoft.com/office/drawing/2012/chart" uri="{CE6537A1-D6FC-4f65-9D91-7224C49458BB}"/>
          </c:extLst>
        </c:dLbl>
      </c:pivotFmt>
      <c:pivotFmt>
        <c:idx val="53"/>
        <c:dLbl>
          <c:idx val="0"/>
          <c:showLegendKey val="0"/>
          <c:showVal val="1"/>
          <c:showCatName val="0"/>
          <c:showSerName val="0"/>
          <c:showPercent val="0"/>
          <c:showBubbleSize val="0"/>
          <c:extLst>
            <c:ext xmlns:c15="http://schemas.microsoft.com/office/drawing/2012/chart" uri="{CE6537A1-D6FC-4f65-9D91-7224C49458BB}"/>
          </c:extLst>
        </c:dLbl>
      </c:pivotFmt>
      <c:pivotFmt>
        <c:idx val="54"/>
        <c:dLbl>
          <c:idx val="0"/>
          <c:showLegendKey val="0"/>
          <c:showVal val="1"/>
          <c:showCatName val="0"/>
          <c:showSerName val="0"/>
          <c:showPercent val="0"/>
          <c:showBubbleSize val="0"/>
          <c:extLst>
            <c:ext xmlns:c15="http://schemas.microsoft.com/office/drawing/2012/chart" uri="{CE6537A1-D6FC-4f65-9D91-7224C49458BB}"/>
          </c:extLst>
        </c:dLbl>
      </c:pivotFmt>
      <c:pivotFmt>
        <c:idx val="55"/>
        <c:dLbl>
          <c:idx val="0"/>
          <c:showLegendKey val="0"/>
          <c:showVal val="1"/>
          <c:showCatName val="0"/>
          <c:showSerName val="0"/>
          <c:showPercent val="0"/>
          <c:showBubbleSize val="0"/>
          <c:extLst>
            <c:ext xmlns:c15="http://schemas.microsoft.com/office/drawing/2012/chart" uri="{CE6537A1-D6FC-4f65-9D91-7224C49458BB}"/>
          </c:extLst>
        </c:dLbl>
      </c:pivotFmt>
      <c:pivotFmt>
        <c:idx val="56"/>
        <c:dLbl>
          <c:idx val="0"/>
          <c:showLegendKey val="0"/>
          <c:showVal val="1"/>
          <c:showCatName val="0"/>
          <c:showSerName val="0"/>
          <c:showPercent val="0"/>
          <c:showBubbleSize val="0"/>
          <c:extLst>
            <c:ext xmlns:c15="http://schemas.microsoft.com/office/drawing/2012/chart" uri="{CE6537A1-D6FC-4f65-9D91-7224C49458BB}"/>
          </c:extLst>
        </c:dLbl>
      </c:pivotFmt>
      <c:pivotFmt>
        <c:idx val="57"/>
        <c:dLbl>
          <c:idx val="0"/>
          <c:showLegendKey val="0"/>
          <c:showVal val="1"/>
          <c:showCatName val="0"/>
          <c:showSerName val="0"/>
          <c:showPercent val="0"/>
          <c:showBubbleSize val="0"/>
          <c:extLst>
            <c:ext xmlns:c15="http://schemas.microsoft.com/office/drawing/2012/chart" uri="{CE6537A1-D6FC-4f65-9D91-7224C49458BB}"/>
          </c:extLst>
        </c:dLbl>
      </c:pivotFmt>
      <c:pivotFmt>
        <c:idx val="58"/>
        <c:dLbl>
          <c:idx val="0"/>
          <c:showLegendKey val="0"/>
          <c:showVal val="1"/>
          <c:showCatName val="0"/>
          <c:showSerName val="0"/>
          <c:showPercent val="0"/>
          <c:showBubbleSize val="0"/>
          <c:extLst>
            <c:ext xmlns:c15="http://schemas.microsoft.com/office/drawing/2012/chart" uri="{CE6537A1-D6FC-4f65-9D91-7224C49458BB}"/>
          </c:extLst>
        </c:dLbl>
      </c:pivotFmt>
      <c:pivotFmt>
        <c:idx val="59"/>
        <c:dLbl>
          <c:idx val="0"/>
          <c:showLegendKey val="0"/>
          <c:showVal val="1"/>
          <c:showCatName val="0"/>
          <c:showSerName val="0"/>
          <c:showPercent val="0"/>
          <c:showBubbleSize val="0"/>
          <c:extLst>
            <c:ext xmlns:c15="http://schemas.microsoft.com/office/drawing/2012/chart" uri="{CE6537A1-D6FC-4f65-9D91-7224C49458BB}"/>
          </c:extLst>
        </c:dLbl>
      </c:pivotFmt>
      <c:pivotFmt>
        <c:idx val="60"/>
        <c:dLbl>
          <c:idx val="0"/>
          <c:showLegendKey val="0"/>
          <c:showVal val="1"/>
          <c:showCatName val="0"/>
          <c:showSerName val="0"/>
          <c:showPercent val="0"/>
          <c:showBubbleSize val="0"/>
          <c:extLst>
            <c:ext xmlns:c15="http://schemas.microsoft.com/office/drawing/2012/chart" uri="{CE6537A1-D6FC-4f65-9D91-7224C49458BB}"/>
          </c:extLst>
        </c:dLbl>
      </c:pivotFmt>
      <c:pivotFmt>
        <c:idx val="61"/>
        <c:dLbl>
          <c:idx val="0"/>
          <c:showLegendKey val="0"/>
          <c:showVal val="1"/>
          <c:showCatName val="0"/>
          <c:showSerName val="0"/>
          <c:showPercent val="0"/>
          <c:showBubbleSize val="0"/>
          <c:extLst>
            <c:ext xmlns:c15="http://schemas.microsoft.com/office/drawing/2012/chart" uri="{CE6537A1-D6FC-4f65-9D91-7224C49458BB}"/>
          </c:extLst>
        </c:dLbl>
      </c:pivotFmt>
      <c:pivotFmt>
        <c:idx val="62"/>
        <c:dLbl>
          <c:idx val="0"/>
          <c:showLegendKey val="0"/>
          <c:showVal val="1"/>
          <c:showCatName val="0"/>
          <c:showSerName val="0"/>
          <c:showPercent val="0"/>
          <c:showBubbleSize val="0"/>
          <c:extLst>
            <c:ext xmlns:c15="http://schemas.microsoft.com/office/drawing/2012/chart" uri="{CE6537A1-D6FC-4f65-9D91-7224C49458BB}"/>
          </c:extLst>
        </c:dLbl>
      </c:pivotFmt>
      <c:pivotFmt>
        <c:idx val="63"/>
        <c:dLbl>
          <c:idx val="0"/>
          <c:showLegendKey val="0"/>
          <c:showVal val="1"/>
          <c:showCatName val="0"/>
          <c:showSerName val="0"/>
          <c:showPercent val="0"/>
          <c:showBubbleSize val="0"/>
          <c:extLst>
            <c:ext xmlns:c15="http://schemas.microsoft.com/office/drawing/2012/chart" uri="{CE6537A1-D6FC-4f65-9D91-7224C49458BB}"/>
          </c:extLst>
        </c:dLbl>
      </c:pivotFmt>
      <c:pivotFmt>
        <c:idx val="64"/>
        <c:dLbl>
          <c:idx val="0"/>
          <c:showLegendKey val="0"/>
          <c:showVal val="1"/>
          <c:showCatName val="0"/>
          <c:showSerName val="0"/>
          <c:showPercent val="0"/>
          <c:showBubbleSize val="0"/>
          <c:extLst>
            <c:ext xmlns:c15="http://schemas.microsoft.com/office/drawing/2012/chart" uri="{CE6537A1-D6FC-4f65-9D91-7224C49458BB}"/>
          </c:extLst>
        </c:dLbl>
      </c:pivotFmt>
      <c:pivotFmt>
        <c:idx val="65"/>
        <c:dLbl>
          <c:idx val="0"/>
          <c:showLegendKey val="0"/>
          <c:showVal val="1"/>
          <c:showCatName val="0"/>
          <c:showSerName val="0"/>
          <c:showPercent val="0"/>
          <c:showBubbleSize val="0"/>
          <c:extLst>
            <c:ext xmlns:c15="http://schemas.microsoft.com/office/drawing/2012/chart" uri="{CE6537A1-D6FC-4f65-9D91-7224C49458BB}"/>
          </c:extLst>
        </c:dLbl>
      </c:pivotFmt>
      <c:pivotFmt>
        <c:idx val="66"/>
        <c:dLbl>
          <c:idx val="0"/>
          <c:showLegendKey val="0"/>
          <c:showVal val="1"/>
          <c:showCatName val="0"/>
          <c:showSerName val="0"/>
          <c:showPercent val="0"/>
          <c:showBubbleSize val="0"/>
          <c:extLst>
            <c:ext xmlns:c15="http://schemas.microsoft.com/office/drawing/2012/chart" uri="{CE6537A1-D6FC-4f65-9D91-7224C49458BB}"/>
          </c:extLst>
        </c:dLbl>
      </c:pivotFmt>
      <c:pivotFmt>
        <c:idx val="67"/>
        <c:dLbl>
          <c:idx val="0"/>
          <c:showLegendKey val="0"/>
          <c:showVal val="1"/>
          <c:showCatName val="0"/>
          <c:showSerName val="0"/>
          <c:showPercent val="0"/>
          <c:showBubbleSize val="0"/>
          <c:extLst>
            <c:ext xmlns:c15="http://schemas.microsoft.com/office/drawing/2012/chart" uri="{CE6537A1-D6FC-4f65-9D91-7224C49458BB}"/>
          </c:extLst>
        </c:dLbl>
      </c:pivotFmt>
      <c:pivotFmt>
        <c:idx val="68"/>
        <c:dLbl>
          <c:idx val="0"/>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2"/>
          </a:solidFill>
          <a:ln>
            <a:noFill/>
          </a:ln>
          <a:effectLst/>
        </c:spPr>
        <c:marker>
          <c:symbol val="none"/>
        </c:marker>
        <c:dLbl>
          <c:idx val="0"/>
          <c:numFmt formatCode="#,##0_ ;[Red]\-#,##0\ " sourceLinked="0"/>
          <c:spPr>
            <a:noFill/>
            <a:ln>
              <a:noFill/>
            </a:ln>
            <a:effectLst/>
          </c:spPr>
          <c:txPr>
            <a:bodyPr rot="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 ;[Red]\-#,##0\ " sourceLinked="0"/>
          <c:spPr>
            <a:noFill/>
            <a:ln>
              <a:noFill/>
            </a:ln>
            <a:effectLst/>
          </c:spPr>
          <c:txPr>
            <a:bodyPr rot="-540000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5"/>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2717499442452955E-2"/>
          <c:y val="1.0661689304919524E-2"/>
          <c:w val="0.98112908051647274"/>
          <c:h val="0.9631167077235453"/>
        </c:manualLayout>
      </c:layout>
      <c:barChart>
        <c:barDir val="col"/>
        <c:grouping val="clustered"/>
        <c:varyColors val="0"/>
        <c:ser>
          <c:idx val="0"/>
          <c:order val="0"/>
          <c:tx>
            <c:strRef>
              <c:f>P_endring!$T$8:$T$9</c:f>
              <c:strCache>
                <c:ptCount val="1"/>
                <c:pt idx="0">
                  <c:v>2005</c:v>
                </c:pt>
              </c:strCache>
            </c:strRef>
          </c:tx>
          <c:spPr>
            <a:solidFill>
              <a:schemeClr val="accent1"/>
            </a:solidFill>
            <a:ln>
              <a:noFill/>
            </a:ln>
            <a:effectLst/>
          </c:spPr>
          <c:invertIfNegative val="0"/>
          <c:cat>
            <c:strRef>
              <c:f>P_endring!$S$10:$S$48</c:f>
              <c:strCache>
                <c:ptCount val="38"/>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Osen</c:v>
                </c:pt>
                <c:pt idx="16">
                  <c:v>Orkland</c:v>
                </c:pt>
                <c:pt idx="17">
                  <c:v>Oppdal</c:v>
                </c:pt>
                <c:pt idx="18">
                  <c:v>Nærøysund</c:v>
                </c:pt>
                <c:pt idx="19">
                  <c:v>Namsskogan</c:v>
                </c:pt>
                <c:pt idx="20">
                  <c:v>Namsos</c:v>
                </c:pt>
                <c:pt idx="21">
                  <c:v>Midtre Gauldal</c:v>
                </c:pt>
                <c:pt idx="22">
                  <c:v>Meråker</c:v>
                </c:pt>
                <c:pt idx="23">
                  <c:v>Melhus</c:v>
                </c:pt>
                <c:pt idx="24">
                  <c:v>Malvik</c:v>
                </c:pt>
                <c:pt idx="25">
                  <c:v>Lierne</c:v>
                </c:pt>
                <c:pt idx="26">
                  <c:v>Levanger</c:v>
                </c:pt>
                <c:pt idx="27">
                  <c:v>Leka</c:v>
                </c:pt>
                <c:pt idx="28">
                  <c:v>Indre Fosen</c:v>
                </c:pt>
                <c:pt idx="29">
                  <c:v>Inderøy</c:v>
                </c:pt>
                <c:pt idx="30">
                  <c:v>Høylandet</c:v>
                </c:pt>
                <c:pt idx="31">
                  <c:v>Holtålen</c:v>
                </c:pt>
                <c:pt idx="32">
                  <c:v>Hitra</c:v>
                </c:pt>
                <c:pt idx="33">
                  <c:v>Heim</c:v>
                </c:pt>
                <c:pt idx="34">
                  <c:v>Grong</c:v>
                </c:pt>
                <c:pt idx="35">
                  <c:v>Frøya</c:v>
                </c:pt>
                <c:pt idx="36">
                  <c:v>Frosta</c:v>
                </c:pt>
                <c:pt idx="37">
                  <c:v>Flatanger</c:v>
                </c:pt>
              </c:strCache>
            </c:strRef>
          </c:cat>
          <c:val>
            <c:numRef>
              <c:f>P_endring!$T$10:$T$48</c:f>
              <c:numCache>
                <c:formatCode>_-* #\ ##0_-;\-* #\ ##0_-;_-* "-"??_-;_-@_-</c:formatCode>
                <c:ptCount val="38"/>
              </c:numCache>
            </c:numRef>
          </c:val>
          <c:extLst>
            <c:ext xmlns:c16="http://schemas.microsoft.com/office/drawing/2014/chart" uri="{C3380CC4-5D6E-409C-BE32-E72D297353CC}">
              <c16:uniqueId val="{00000000-5DBA-43F1-AA5C-18DF91ABCE5B}"/>
            </c:ext>
          </c:extLst>
        </c:ser>
        <c:ser>
          <c:idx val="1"/>
          <c:order val="1"/>
          <c:tx>
            <c:strRef>
              <c:f>P_endring!$U$8:$U$9</c:f>
              <c:strCache>
                <c:ptCount val="1"/>
                <c:pt idx="0">
                  <c:v>2021</c:v>
                </c:pt>
              </c:strCache>
            </c:strRef>
          </c:tx>
          <c:spPr>
            <a:solidFill>
              <a:schemeClr val="accent2"/>
            </a:solidFill>
            <a:ln>
              <a:noFill/>
            </a:ln>
            <a:effectLst/>
          </c:spPr>
          <c:invertIfNegative val="0"/>
          <c:dLbls>
            <c:numFmt formatCode="#,##0_ ;[Red]\-#,##0\ " sourceLinked="0"/>
            <c:spPr>
              <a:noFill/>
              <a:ln>
                <a:noFill/>
              </a:ln>
              <a:effectLst/>
            </c:spPr>
            <c:txPr>
              <a:bodyPr rot="-540000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P_endring!$S$10:$S$48</c:f>
              <c:strCache>
                <c:ptCount val="38"/>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Osen</c:v>
                </c:pt>
                <c:pt idx="16">
                  <c:v>Orkland</c:v>
                </c:pt>
                <c:pt idx="17">
                  <c:v>Oppdal</c:v>
                </c:pt>
                <c:pt idx="18">
                  <c:v>Nærøysund</c:v>
                </c:pt>
                <c:pt idx="19">
                  <c:v>Namsskogan</c:v>
                </c:pt>
                <c:pt idx="20">
                  <c:v>Namsos</c:v>
                </c:pt>
                <c:pt idx="21">
                  <c:v>Midtre Gauldal</c:v>
                </c:pt>
                <c:pt idx="22">
                  <c:v>Meråker</c:v>
                </c:pt>
                <c:pt idx="23">
                  <c:v>Melhus</c:v>
                </c:pt>
                <c:pt idx="24">
                  <c:v>Malvik</c:v>
                </c:pt>
                <c:pt idx="25">
                  <c:v>Lierne</c:v>
                </c:pt>
                <c:pt idx="26">
                  <c:v>Levanger</c:v>
                </c:pt>
                <c:pt idx="27">
                  <c:v>Leka</c:v>
                </c:pt>
                <c:pt idx="28">
                  <c:v>Indre Fosen</c:v>
                </c:pt>
                <c:pt idx="29">
                  <c:v>Inderøy</c:v>
                </c:pt>
                <c:pt idx="30">
                  <c:v>Høylandet</c:v>
                </c:pt>
                <c:pt idx="31">
                  <c:v>Holtålen</c:v>
                </c:pt>
                <c:pt idx="32">
                  <c:v>Hitra</c:v>
                </c:pt>
                <c:pt idx="33">
                  <c:v>Heim</c:v>
                </c:pt>
                <c:pt idx="34">
                  <c:v>Grong</c:v>
                </c:pt>
                <c:pt idx="35">
                  <c:v>Frøya</c:v>
                </c:pt>
                <c:pt idx="36">
                  <c:v>Frosta</c:v>
                </c:pt>
                <c:pt idx="37">
                  <c:v>Flatanger</c:v>
                </c:pt>
              </c:strCache>
            </c:strRef>
          </c:cat>
          <c:val>
            <c:numRef>
              <c:f>P_endring!$U$10:$U$48</c:f>
              <c:numCache>
                <c:formatCode>#\ ##0_ ;[Red]\-#\ ##0\ </c:formatCode>
                <c:ptCount val="38"/>
                <c:pt idx="0">
                  <c:v>-200914.40000000002</c:v>
                </c:pt>
                <c:pt idx="1">
                  <c:v>-607116.60000000009</c:v>
                </c:pt>
                <c:pt idx="2">
                  <c:v>1961694.3000000007</c:v>
                </c:pt>
                <c:pt idx="3">
                  <c:v>-21259.5</c:v>
                </c:pt>
                <c:pt idx="4">
                  <c:v>-405732.39999999991</c:v>
                </c:pt>
                <c:pt idx="5">
                  <c:v>-195320.69999999995</c:v>
                </c:pt>
                <c:pt idx="6">
                  <c:v>4586855.0000000009</c:v>
                </c:pt>
                <c:pt idx="7">
                  <c:v>-11516.200000000186</c:v>
                </c:pt>
                <c:pt idx="8">
                  <c:v>477315.00000000006</c:v>
                </c:pt>
                <c:pt idx="9">
                  <c:v>-291432.20000000007</c:v>
                </c:pt>
                <c:pt idx="10">
                  <c:v>-29167.599999999999</c:v>
                </c:pt>
                <c:pt idx="11">
                  <c:v>18206.799999999988</c:v>
                </c:pt>
                <c:pt idx="12">
                  <c:v>-113517.30000000005</c:v>
                </c:pt>
                <c:pt idx="13">
                  <c:v>292203.20000000007</c:v>
                </c:pt>
                <c:pt idx="14">
                  <c:v>962843.29999999981</c:v>
                </c:pt>
                <c:pt idx="15">
                  <c:v>-28732.100000000006</c:v>
                </c:pt>
                <c:pt idx="16">
                  <c:v>1520858.1</c:v>
                </c:pt>
                <c:pt idx="17">
                  <c:v>-94984.600000000093</c:v>
                </c:pt>
                <c:pt idx="18">
                  <c:v>-137177.99999999988</c:v>
                </c:pt>
                <c:pt idx="19">
                  <c:v>4192.5</c:v>
                </c:pt>
                <c:pt idx="20">
                  <c:v>457664.89999999991</c:v>
                </c:pt>
                <c:pt idx="21">
                  <c:v>3191172.5000000005</c:v>
                </c:pt>
                <c:pt idx="22">
                  <c:v>-77246.800000000017</c:v>
                </c:pt>
                <c:pt idx="23">
                  <c:v>2975111.6999999997</c:v>
                </c:pt>
                <c:pt idx="24">
                  <c:v>-58452.300000000047</c:v>
                </c:pt>
                <c:pt idx="25">
                  <c:v>6469.8000000000175</c:v>
                </c:pt>
                <c:pt idx="26">
                  <c:v>6248515.0999999996</c:v>
                </c:pt>
                <c:pt idx="27">
                  <c:v>-796</c:v>
                </c:pt>
                <c:pt idx="28">
                  <c:v>-337568</c:v>
                </c:pt>
                <c:pt idx="29">
                  <c:v>965246.60000000009</c:v>
                </c:pt>
                <c:pt idx="30">
                  <c:v>-15377.099999999977</c:v>
                </c:pt>
                <c:pt idx="31">
                  <c:v>479448.39999999997</c:v>
                </c:pt>
                <c:pt idx="32">
                  <c:v>-22629.099999999977</c:v>
                </c:pt>
                <c:pt idx="33">
                  <c:v>-184175.09999999998</c:v>
                </c:pt>
                <c:pt idx="34">
                  <c:v>317559.69999999995</c:v>
                </c:pt>
                <c:pt idx="35">
                  <c:v>627.20000000000437</c:v>
                </c:pt>
                <c:pt idx="36">
                  <c:v>567354.39999999991</c:v>
                </c:pt>
                <c:pt idx="37">
                  <c:v>-41329</c:v>
                </c:pt>
              </c:numCache>
            </c:numRef>
          </c:val>
          <c:extLst>
            <c:ext xmlns:c16="http://schemas.microsoft.com/office/drawing/2014/chart" uri="{C3380CC4-5D6E-409C-BE32-E72D297353CC}">
              <c16:uniqueId val="{00000001-2222-46BE-A323-FB6F947FD701}"/>
            </c:ext>
          </c:extLst>
        </c:ser>
        <c:dLbls>
          <c:showLegendKey val="0"/>
          <c:showVal val="0"/>
          <c:showCatName val="0"/>
          <c:showSerName val="0"/>
          <c:showPercent val="0"/>
          <c:showBubbleSize val="0"/>
        </c:dLbls>
        <c:gapWidth val="42"/>
        <c:overlap val="100"/>
        <c:axId val="2112893536"/>
        <c:axId val="2112901024"/>
      </c:barChart>
      <c:catAx>
        <c:axId val="2112893536"/>
        <c:scaling>
          <c:orientation val="minMax"/>
        </c:scaling>
        <c:delete val="0"/>
        <c:axPos val="b"/>
        <c:numFmt formatCode="#,##0.00_ ;[Red]\-#,##0.00\ "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2112901024"/>
        <c:crosses val="autoZero"/>
        <c:auto val="1"/>
        <c:lblAlgn val="ctr"/>
        <c:lblOffset val="1000"/>
        <c:tickLblSkip val="1"/>
        <c:noMultiLvlLbl val="0"/>
      </c:catAx>
      <c:valAx>
        <c:axId val="2112901024"/>
        <c:scaling>
          <c:orientation val="minMax"/>
        </c:scaling>
        <c:delete val="1"/>
        <c:axPos val="l"/>
        <c:numFmt formatCode="_-* #\ ##0_-;\-* #\ ##0_-;_-* &quot;-&quot;??_-;_-@_-" sourceLinked="1"/>
        <c:majorTickMark val="none"/>
        <c:minorTickMark val="none"/>
        <c:tickLblPos val="nextTo"/>
        <c:crossAx val="2112893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[Slakteleveranser_2005_2021_kommune_web.xlsx]P_løpende (2)!Pivottabell17</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'P_løpende (2)'!$I$6</c:f>
              <c:strCache>
                <c:ptCount val="1"/>
                <c:pt idx="0">
                  <c:v>Totalt</c:v>
                </c:pt>
              </c:strCache>
            </c:strRef>
          </c:tx>
          <c:spPr>
            <a:solidFill>
              <a:schemeClr val="accent1"/>
            </a:solidFill>
            <a:ln>
              <a:noFill/>
            </a:ln>
            <a:effectLst/>
          </c:spPr>
          <c:invertIfNegative val="0"/>
          <c:cat>
            <c:strRef>
              <c:f>'P_løpende (2)'!$H$7:$H$52</c:f>
              <c:strCache>
                <c:ptCount val="45"/>
                <c:pt idx="0">
                  <c:v>Hå</c:v>
                </c:pt>
                <c:pt idx="1">
                  <c:v>Ringsaker</c:v>
                </c:pt>
                <c:pt idx="2">
                  <c:v>Levanger</c:v>
                </c:pt>
                <c:pt idx="3">
                  <c:v>Rakkestad</c:v>
                </c:pt>
                <c:pt idx="4">
                  <c:v>Klepp</c:v>
                </c:pt>
                <c:pt idx="5">
                  <c:v>Midtre Gauldal</c:v>
                </c:pt>
                <c:pt idx="6">
                  <c:v>Stavanger</c:v>
                </c:pt>
                <c:pt idx="7">
                  <c:v>Steinkjer</c:v>
                </c:pt>
                <c:pt idx="8">
                  <c:v>Indre Østfold</c:v>
                </c:pt>
                <c:pt idx="9">
                  <c:v>Marker</c:v>
                </c:pt>
                <c:pt idx="10">
                  <c:v>Melhus</c:v>
                </c:pt>
                <c:pt idx="11">
                  <c:v>Sandnes</c:v>
                </c:pt>
                <c:pt idx="12">
                  <c:v>Sola</c:v>
                </c:pt>
                <c:pt idx="13">
                  <c:v>Sandefjord</c:v>
                </c:pt>
                <c:pt idx="14">
                  <c:v>Orkland</c:v>
                </c:pt>
                <c:pt idx="15">
                  <c:v>Time</c:v>
                </c:pt>
                <c:pt idx="16">
                  <c:v>Gjesdal</c:v>
                </c:pt>
                <c:pt idx="17">
                  <c:v>Stange</c:v>
                </c:pt>
                <c:pt idx="18">
                  <c:v>Verdal</c:v>
                </c:pt>
                <c:pt idx="19">
                  <c:v>Åsnes</c:v>
                </c:pt>
                <c:pt idx="20">
                  <c:v>Våler (Inn)</c:v>
                </c:pt>
                <c:pt idx="21">
                  <c:v>Løten</c:v>
                </c:pt>
                <c:pt idx="22">
                  <c:v>Randaberg</c:v>
                </c:pt>
                <c:pt idx="23">
                  <c:v>Halden</c:v>
                </c:pt>
                <c:pt idx="24">
                  <c:v>Elverum</c:v>
                </c:pt>
                <c:pt idx="25">
                  <c:v>Sarpsborg</c:v>
                </c:pt>
                <c:pt idx="26">
                  <c:v>Råde</c:v>
                </c:pt>
                <c:pt idx="27">
                  <c:v>Kongsberg</c:v>
                </c:pt>
                <c:pt idx="28">
                  <c:v>Indre Fosen</c:v>
                </c:pt>
                <c:pt idx="29">
                  <c:v>Tønsberg</c:v>
                </c:pt>
                <c:pt idx="30">
                  <c:v>Nes</c:v>
                </c:pt>
                <c:pt idx="31">
                  <c:v>Våler (Vik)</c:v>
                </c:pt>
                <c:pt idx="32">
                  <c:v>Hjelmeland</c:v>
                </c:pt>
                <c:pt idx="33">
                  <c:v>Bjerkreim</c:v>
                </c:pt>
                <c:pt idx="34">
                  <c:v>Trondheim</c:v>
                </c:pt>
                <c:pt idx="35">
                  <c:v>Moss</c:v>
                </c:pt>
                <c:pt idx="36">
                  <c:v>Holtålen</c:v>
                </c:pt>
                <c:pt idx="37">
                  <c:v>Skaun</c:v>
                </c:pt>
                <c:pt idx="38">
                  <c:v>Inderøy</c:v>
                </c:pt>
                <c:pt idx="39">
                  <c:v>Stjørdal</c:v>
                </c:pt>
                <c:pt idx="40">
                  <c:v>Alvdal</c:v>
                </c:pt>
                <c:pt idx="41">
                  <c:v>Tolga</c:v>
                </c:pt>
                <c:pt idx="42">
                  <c:v>Larvik</c:v>
                </c:pt>
                <c:pt idx="43">
                  <c:v>Østre Toten</c:v>
                </c:pt>
                <c:pt idx="44">
                  <c:v>Rennebu</c:v>
                </c:pt>
              </c:strCache>
            </c:strRef>
          </c:cat>
          <c:val>
            <c:numRef>
              <c:f>'P_løpende (2)'!$I$7:$I$52</c:f>
              <c:numCache>
                <c:formatCode>#,##0</c:formatCode>
                <c:ptCount val="45"/>
                <c:pt idx="0">
                  <c:v>8912332.6999999993</c:v>
                </c:pt>
                <c:pt idx="1">
                  <c:v>7673453.5999999996</c:v>
                </c:pt>
                <c:pt idx="2">
                  <c:v>7167101.7000000002</c:v>
                </c:pt>
                <c:pt idx="3">
                  <c:v>6177359.2999999998</c:v>
                </c:pt>
                <c:pt idx="4">
                  <c:v>5528108.9000000004</c:v>
                </c:pt>
                <c:pt idx="5">
                  <c:v>5511573.7000000002</c:v>
                </c:pt>
                <c:pt idx="6">
                  <c:v>5313921.7</c:v>
                </c:pt>
                <c:pt idx="7">
                  <c:v>5240356.0999999996</c:v>
                </c:pt>
                <c:pt idx="8">
                  <c:v>4515404</c:v>
                </c:pt>
                <c:pt idx="9">
                  <c:v>4382372.2</c:v>
                </c:pt>
                <c:pt idx="10">
                  <c:v>4145217.7</c:v>
                </c:pt>
                <c:pt idx="11">
                  <c:v>3674702.6</c:v>
                </c:pt>
                <c:pt idx="12">
                  <c:v>2682157.1</c:v>
                </c:pt>
                <c:pt idx="13">
                  <c:v>2305351.2999999998</c:v>
                </c:pt>
                <c:pt idx="14">
                  <c:v>1983929.3</c:v>
                </c:pt>
                <c:pt idx="15">
                  <c:v>1910192.9</c:v>
                </c:pt>
                <c:pt idx="16">
                  <c:v>1798448.8</c:v>
                </c:pt>
                <c:pt idx="17">
                  <c:v>1797152.2</c:v>
                </c:pt>
                <c:pt idx="18">
                  <c:v>1778131.4</c:v>
                </c:pt>
                <c:pt idx="19">
                  <c:v>1595722</c:v>
                </c:pt>
                <c:pt idx="20">
                  <c:v>1500621.4</c:v>
                </c:pt>
                <c:pt idx="21">
                  <c:v>1496409</c:v>
                </c:pt>
                <c:pt idx="22">
                  <c:v>1443582.6</c:v>
                </c:pt>
                <c:pt idx="23">
                  <c:v>1399514.7</c:v>
                </c:pt>
                <c:pt idx="24">
                  <c:v>1368051.4</c:v>
                </c:pt>
                <c:pt idx="25">
                  <c:v>1340977.7</c:v>
                </c:pt>
                <c:pt idx="26">
                  <c:v>1048914.8</c:v>
                </c:pt>
                <c:pt idx="27">
                  <c:v>1003717.8</c:v>
                </c:pt>
                <c:pt idx="28">
                  <c:v>1001187.9</c:v>
                </c:pt>
                <c:pt idx="29">
                  <c:v>986753.5</c:v>
                </c:pt>
                <c:pt idx="30">
                  <c:v>918364</c:v>
                </c:pt>
                <c:pt idx="31">
                  <c:v>910233.5</c:v>
                </c:pt>
                <c:pt idx="32">
                  <c:v>778746</c:v>
                </c:pt>
                <c:pt idx="33">
                  <c:v>740701.3</c:v>
                </c:pt>
                <c:pt idx="34">
                  <c:v>736466.7</c:v>
                </c:pt>
                <c:pt idx="35">
                  <c:v>664809.19999999995</c:v>
                </c:pt>
                <c:pt idx="36">
                  <c:v>637126.19999999995</c:v>
                </c:pt>
                <c:pt idx="37">
                  <c:v>622686</c:v>
                </c:pt>
                <c:pt idx="38">
                  <c:v>579534.6</c:v>
                </c:pt>
                <c:pt idx="39">
                  <c:v>547555.9</c:v>
                </c:pt>
                <c:pt idx="40">
                  <c:v>535262</c:v>
                </c:pt>
                <c:pt idx="41">
                  <c:v>523016.6</c:v>
                </c:pt>
                <c:pt idx="42">
                  <c:v>520054.5</c:v>
                </c:pt>
                <c:pt idx="43">
                  <c:v>517490.6</c:v>
                </c:pt>
                <c:pt idx="44">
                  <c:v>464218.7</c:v>
                </c:pt>
              </c:numCache>
            </c:numRef>
          </c:val>
          <c:extLst>
            <c:ext xmlns:c16="http://schemas.microsoft.com/office/drawing/2014/chart" uri="{C3380CC4-5D6E-409C-BE32-E72D297353CC}">
              <c16:uniqueId val="{00000000-1E52-40AD-902B-5B82AD26D02B}"/>
            </c:ext>
          </c:extLst>
        </c:ser>
        <c:dLbls>
          <c:showLegendKey val="0"/>
          <c:showVal val="0"/>
          <c:showCatName val="0"/>
          <c:showSerName val="0"/>
          <c:showPercent val="0"/>
          <c:showBubbleSize val="0"/>
        </c:dLbls>
        <c:gapWidth val="219"/>
        <c:overlap val="100"/>
        <c:axId val="1083754240"/>
        <c:axId val="1443911824"/>
      </c:barChart>
      <c:catAx>
        <c:axId val="108375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43911824"/>
        <c:crosses val="autoZero"/>
        <c:auto val="1"/>
        <c:lblAlgn val="ctr"/>
        <c:lblOffset val="100"/>
        <c:noMultiLvlLbl val="0"/>
      </c:catAx>
      <c:valAx>
        <c:axId val="1443911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83754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[Slakteleveranser_2005_2021_kommune_web.xlsx]P_løpende (2)!Pivottabell15</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'P_løpende (2)'!$C$6</c:f>
              <c:strCache>
                <c:ptCount val="1"/>
                <c:pt idx="0">
                  <c:v>Totalt</c:v>
                </c:pt>
              </c:strCache>
            </c:strRef>
          </c:tx>
          <c:spPr>
            <a:solidFill>
              <a:schemeClr val="accent1"/>
            </a:solidFill>
            <a:ln>
              <a:noFill/>
            </a:ln>
            <a:effectLst/>
          </c:spPr>
          <c:invertIfNegative val="0"/>
          <c:cat>
            <c:strRef>
              <c:f>'P_løpende (2)'!$B$7:$B$96</c:f>
              <c:strCache>
                <c:ptCount val="89"/>
                <c:pt idx="0">
                  <c:v>Hå</c:v>
                </c:pt>
                <c:pt idx="1">
                  <c:v>Ringsaker</c:v>
                </c:pt>
                <c:pt idx="2">
                  <c:v>Levanger</c:v>
                </c:pt>
                <c:pt idx="3">
                  <c:v>Rakkestad</c:v>
                </c:pt>
                <c:pt idx="4">
                  <c:v>Klepp</c:v>
                </c:pt>
                <c:pt idx="5">
                  <c:v>Midtre Gauldal</c:v>
                </c:pt>
                <c:pt idx="6">
                  <c:v>Stavanger</c:v>
                </c:pt>
                <c:pt idx="7">
                  <c:v>Steinkjer</c:v>
                </c:pt>
                <c:pt idx="8">
                  <c:v>Indre Østfold</c:v>
                </c:pt>
                <c:pt idx="9">
                  <c:v>Marker</c:v>
                </c:pt>
                <c:pt idx="10">
                  <c:v>Melhus</c:v>
                </c:pt>
                <c:pt idx="11">
                  <c:v>Sandnes</c:v>
                </c:pt>
                <c:pt idx="12">
                  <c:v>Sola</c:v>
                </c:pt>
                <c:pt idx="13">
                  <c:v>Sandefjord</c:v>
                </c:pt>
                <c:pt idx="14">
                  <c:v>Orkland</c:v>
                </c:pt>
                <c:pt idx="15">
                  <c:v>Time</c:v>
                </c:pt>
                <c:pt idx="16">
                  <c:v>Gjesdal</c:v>
                </c:pt>
                <c:pt idx="17">
                  <c:v>Stange</c:v>
                </c:pt>
                <c:pt idx="18">
                  <c:v>Verdal</c:v>
                </c:pt>
                <c:pt idx="19">
                  <c:v>Åsnes</c:v>
                </c:pt>
                <c:pt idx="20">
                  <c:v>Våler (Inn)</c:v>
                </c:pt>
                <c:pt idx="21">
                  <c:v>Løten</c:v>
                </c:pt>
                <c:pt idx="22">
                  <c:v>Randaberg</c:v>
                </c:pt>
                <c:pt idx="23">
                  <c:v>Halden</c:v>
                </c:pt>
                <c:pt idx="24">
                  <c:v>Elverum</c:v>
                </c:pt>
                <c:pt idx="25">
                  <c:v>Sarpsborg</c:v>
                </c:pt>
                <c:pt idx="26">
                  <c:v>Råde</c:v>
                </c:pt>
                <c:pt idx="27">
                  <c:v>Kongsberg</c:v>
                </c:pt>
                <c:pt idx="28">
                  <c:v>Indre Fosen</c:v>
                </c:pt>
                <c:pt idx="29">
                  <c:v>Tønsberg</c:v>
                </c:pt>
                <c:pt idx="30">
                  <c:v>Nes</c:v>
                </c:pt>
                <c:pt idx="31">
                  <c:v>Våler (Vik)</c:v>
                </c:pt>
                <c:pt idx="32">
                  <c:v>Hjelmeland</c:v>
                </c:pt>
                <c:pt idx="33">
                  <c:v>Bjerkreim</c:v>
                </c:pt>
                <c:pt idx="34">
                  <c:v>Trondheim</c:v>
                </c:pt>
                <c:pt idx="35">
                  <c:v>Moss</c:v>
                </c:pt>
                <c:pt idx="36">
                  <c:v>Holtålen</c:v>
                </c:pt>
                <c:pt idx="37">
                  <c:v>Skaun</c:v>
                </c:pt>
                <c:pt idx="38">
                  <c:v>Inderøy</c:v>
                </c:pt>
                <c:pt idx="39">
                  <c:v>Stjørdal</c:v>
                </c:pt>
                <c:pt idx="40">
                  <c:v>Alvdal</c:v>
                </c:pt>
                <c:pt idx="41">
                  <c:v>Tolga</c:v>
                </c:pt>
                <c:pt idx="42">
                  <c:v>Larvik</c:v>
                </c:pt>
                <c:pt idx="43">
                  <c:v>Østre Toten</c:v>
                </c:pt>
                <c:pt idx="44">
                  <c:v>Rennebu</c:v>
                </c:pt>
                <c:pt idx="45">
                  <c:v>Lund</c:v>
                </c:pt>
                <c:pt idx="46">
                  <c:v>Namsos</c:v>
                </c:pt>
                <c:pt idx="47">
                  <c:v>Snåsa</c:v>
                </c:pt>
                <c:pt idx="48">
                  <c:v>Grue</c:v>
                </c:pt>
                <c:pt idx="49">
                  <c:v>Drangedal</c:v>
                </c:pt>
                <c:pt idx="50">
                  <c:v>Rendalen</c:v>
                </c:pt>
                <c:pt idx="51">
                  <c:v>Eigersund</c:v>
                </c:pt>
                <c:pt idx="52">
                  <c:v>Strand</c:v>
                </c:pt>
                <c:pt idx="53">
                  <c:v>Aurskog-Høland</c:v>
                </c:pt>
                <c:pt idx="54">
                  <c:v>Skiptvet</c:v>
                </c:pt>
                <c:pt idx="55">
                  <c:v>Farsund</c:v>
                </c:pt>
                <c:pt idx="56">
                  <c:v>Lillestrøm</c:v>
                </c:pt>
                <c:pt idx="57">
                  <c:v>Ullensaker</c:v>
                </c:pt>
                <c:pt idx="58">
                  <c:v>Sokndal</c:v>
                </c:pt>
                <c:pt idx="59">
                  <c:v>Hægebostad</c:v>
                </c:pt>
                <c:pt idx="60">
                  <c:v>Gjerdrum</c:v>
                </c:pt>
                <c:pt idx="61">
                  <c:v>Kvam</c:v>
                </c:pt>
                <c:pt idx="62">
                  <c:v>Lørenskog</c:v>
                </c:pt>
                <c:pt idx="63">
                  <c:v>Lunner</c:v>
                </c:pt>
                <c:pt idx="64">
                  <c:v>Gausdal</c:v>
                </c:pt>
                <c:pt idx="65">
                  <c:v>Åfjord</c:v>
                </c:pt>
                <c:pt idx="66">
                  <c:v>Hamar</c:v>
                </c:pt>
                <c:pt idx="67">
                  <c:v>Gjøvik</c:v>
                </c:pt>
                <c:pt idx="68">
                  <c:v>Nesbyen</c:v>
                </c:pt>
                <c:pt idx="69">
                  <c:v>Ørland</c:v>
                </c:pt>
                <c:pt idx="70">
                  <c:v>Holmestrand</c:v>
                </c:pt>
                <c:pt idx="71">
                  <c:v>Surnadal</c:v>
                </c:pt>
                <c:pt idx="72">
                  <c:v>Midt-Telemark</c:v>
                </c:pt>
                <c:pt idx="73">
                  <c:v>Sigdal</c:v>
                </c:pt>
                <c:pt idx="74">
                  <c:v>Vestre Toten</c:v>
                </c:pt>
                <c:pt idx="75">
                  <c:v>Øvre Eiker</c:v>
                </c:pt>
                <c:pt idx="76">
                  <c:v>Frosta</c:v>
                </c:pt>
                <c:pt idx="77">
                  <c:v>Horten</c:v>
                </c:pt>
                <c:pt idx="78">
                  <c:v>Trysil</c:v>
                </c:pt>
                <c:pt idx="79">
                  <c:v>Lier</c:v>
                </c:pt>
                <c:pt idx="80">
                  <c:v>Asker</c:v>
                </c:pt>
                <c:pt idx="81">
                  <c:v>Fredrikstad</c:v>
                </c:pt>
                <c:pt idx="82">
                  <c:v>Tynset</c:v>
                </c:pt>
                <c:pt idx="83">
                  <c:v>Ås</c:v>
                </c:pt>
                <c:pt idx="84">
                  <c:v>Selbu</c:v>
                </c:pt>
                <c:pt idx="85">
                  <c:v>Aremark</c:v>
                </c:pt>
                <c:pt idx="86">
                  <c:v>Jevnaker</c:v>
                </c:pt>
                <c:pt idx="87">
                  <c:v>Sør-Fron</c:v>
                </c:pt>
                <c:pt idx="88">
                  <c:v>Ringerike</c:v>
                </c:pt>
              </c:strCache>
            </c:strRef>
          </c:cat>
          <c:val>
            <c:numRef>
              <c:f>'P_løpende (2)'!$C$7:$C$96</c:f>
              <c:numCache>
                <c:formatCode>0%</c:formatCode>
                <c:ptCount val="89"/>
                <c:pt idx="0">
                  <c:v>7.7081366251293346E-2</c:v>
                </c:pt>
                <c:pt idx="1">
                  <c:v>0.14344786167553908</c:v>
                </c:pt>
                <c:pt idx="2">
                  <c:v>0.2054349990159087</c:v>
                </c:pt>
                <c:pt idx="3">
                  <c:v>0.25886200973209678</c:v>
                </c:pt>
                <c:pt idx="4">
                  <c:v>0.30667375567353078</c:v>
                </c:pt>
                <c:pt idx="5">
                  <c:v>0.35434249126625572</c:v>
                </c:pt>
                <c:pt idx="6">
                  <c:v>0.40030176574311582</c:v>
                </c:pt>
                <c:pt idx="7">
                  <c:v>0.4456247828956621</c:v>
                </c:pt>
                <c:pt idx="8">
                  <c:v>0.48467780315561659</c:v>
                </c:pt>
                <c:pt idx="9">
                  <c:v>0.52258025226388283</c:v>
                </c:pt>
                <c:pt idx="10">
                  <c:v>0.5584315893358307</c:v>
                </c:pt>
                <c:pt idx="11">
                  <c:v>0.59021351518058518</c:v>
                </c:pt>
                <c:pt idx="12">
                  <c:v>0.61341107082935564</c:v>
                </c:pt>
                <c:pt idx="13">
                  <c:v>0.63334969227390681</c:v>
                </c:pt>
                <c:pt idx="14">
                  <c:v>0.65050838530496613</c:v>
                </c:pt>
                <c:pt idx="15">
                  <c:v>0.66702934378932799</c:v>
                </c:pt>
                <c:pt idx="16">
                  <c:v>0.68258384509704939</c:v>
                </c:pt>
                <c:pt idx="17">
                  <c:v>0.69812713231494228</c:v>
                </c:pt>
                <c:pt idx="18">
                  <c:v>0.71350591161997479</c:v>
                </c:pt>
                <c:pt idx="19">
                  <c:v>0.7273070606633949</c:v>
                </c:pt>
                <c:pt idx="20">
                  <c:v>0.74028569954858026</c:v>
                </c:pt>
                <c:pt idx="21">
                  <c:v>0.75322790604752876</c:v>
                </c:pt>
                <c:pt idx="22">
                  <c:v>0.76571322530682817</c:v>
                </c:pt>
                <c:pt idx="23">
                  <c:v>0.77781740821785994</c:v>
                </c:pt>
                <c:pt idx="24">
                  <c:v>0.78964946998705254</c:v>
                </c:pt>
                <c:pt idx="25">
                  <c:v>0.80124737557562165</c:v>
                </c:pt>
                <c:pt idx="26">
                  <c:v>0.81031927499710554</c:v>
                </c:pt>
                <c:pt idx="27">
                  <c:v>0.81900027266169473</c:v>
                </c:pt>
                <c:pt idx="28">
                  <c:v>0.82765938961838825</c:v>
                </c:pt>
                <c:pt idx="29">
                  <c:v>0.83619366571573872</c:v>
                </c:pt>
                <c:pt idx="30">
                  <c:v>0.84413645176500762</c:v>
                </c:pt>
                <c:pt idx="31">
                  <c:v>0.85200891839629678</c:v>
                </c:pt>
                <c:pt idx="32">
                  <c:v>0.8587441702841363</c:v>
                </c:pt>
                <c:pt idx="33">
                  <c:v>0.86515037953484231</c:v>
                </c:pt>
                <c:pt idx="34">
                  <c:v>0.8715199643949969</c:v>
                </c:pt>
                <c:pt idx="35">
                  <c:v>0.8772697947881587</c:v>
                </c:pt>
                <c:pt idx="36">
                  <c:v>0.88278019926065954</c:v>
                </c:pt>
                <c:pt idx="37">
                  <c:v>0.88816571271052802</c:v>
                </c:pt>
                <c:pt idx="38">
                  <c:v>0.89317801647673467</c:v>
                </c:pt>
                <c:pt idx="39">
                  <c:v>0.89791374148742198</c:v>
                </c:pt>
                <c:pt idx="40">
                  <c:v>0.90254313848719958</c:v>
                </c:pt>
                <c:pt idx="41">
                  <c:v>0.90706662694495277</c:v>
                </c:pt>
                <c:pt idx="42">
                  <c:v>0.91156449666486716</c:v>
                </c:pt>
                <c:pt idx="43">
                  <c:v>0.91604019161622385</c:v>
                </c:pt>
                <c:pt idx="44">
                  <c:v>0.92005514626837681</c:v>
                </c:pt>
                <c:pt idx="45">
                  <c:v>0.92403436476615408</c:v>
                </c:pt>
                <c:pt idx="46">
                  <c:v>0.92800297459311232</c:v>
                </c:pt>
                <c:pt idx="47">
                  <c:v>0.93179480725853614</c:v>
                </c:pt>
                <c:pt idx="48">
                  <c:v>0.93557631407030706</c:v>
                </c:pt>
                <c:pt idx="49">
                  <c:v>0.93931781219926214</c:v>
                </c:pt>
                <c:pt idx="50">
                  <c:v>0.94293372047907098</c:v>
                </c:pt>
                <c:pt idx="51">
                  <c:v>0.94648064126272136</c:v>
                </c:pt>
                <c:pt idx="52">
                  <c:v>0.94971658251783553</c:v>
                </c:pt>
                <c:pt idx="53">
                  <c:v>0.95288980063377327</c:v>
                </c:pt>
                <c:pt idx="54">
                  <c:v>0.95586901049827555</c:v>
                </c:pt>
                <c:pt idx="55">
                  <c:v>0.95862869024054498</c:v>
                </c:pt>
                <c:pt idx="56">
                  <c:v>0.96129787886831486</c:v>
                </c:pt>
                <c:pt idx="57">
                  <c:v>0.96393032721103733</c:v>
                </c:pt>
                <c:pt idx="58">
                  <c:v>0.96613969318184523</c:v>
                </c:pt>
                <c:pt idx="59">
                  <c:v>0.96834333621324264</c:v>
                </c:pt>
                <c:pt idx="60">
                  <c:v>0.97049271380902968</c:v>
                </c:pt>
                <c:pt idx="61">
                  <c:v>0.97254453159093623</c:v>
                </c:pt>
                <c:pt idx="62">
                  <c:v>0.97448314380198275</c:v>
                </c:pt>
                <c:pt idx="63">
                  <c:v>0.97628519943096381</c:v>
                </c:pt>
                <c:pt idx="64">
                  <c:v>0.97786743001216592</c:v>
                </c:pt>
                <c:pt idx="65">
                  <c:v>0.97944591737411935</c:v>
                </c:pt>
                <c:pt idx="66">
                  <c:v>0.98101599719579624</c:v>
                </c:pt>
                <c:pt idx="67">
                  <c:v>0.98251011941874422</c:v>
                </c:pt>
                <c:pt idx="68">
                  <c:v>0.98398482498916595</c:v>
                </c:pt>
                <c:pt idx="69">
                  <c:v>0.98545408611292162</c:v>
                </c:pt>
                <c:pt idx="70">
                  <c:v>0.98691392345734885</c:v>
                </c:pt>
                <c:pt idx="71">
                  <c:v>0.98832452812790506</c:v>
                </c:pt>
                <c:pt idx="72">
                  <c:v>0.98973048577511935</c:v>
                </c:pt>
                <c:pt idx="73">
                  <c:v>0.99113420942618791</c:v>
                </c:pt>
                <c:pt idx="74">
                  <c:v>0.99247120984819437</c:v>
                </c:pt>
                <c:pt idx="75">
                  <c:v>0.99372751483527866</c:v>
                </c:pt>
                <c:pt idx="76">
                  <c:v>0.99498296877621206</c:v>
                </c:pt>
                <c:pt idx="77">
                  <c:v>0.99616183288799343</c:v>
                </c:pt>
                <c:pt idx="78">
                  <c:v>0.99732979426829405</c:v>
                </c:pt>
                <c:pt idx="79">
                  <c:v>0.99827132634430393</c:v>
                </c:pt>
                <c:pt idx="80">
                  <c:v>0.99878932284902633</c:v>
                </c:pt>
                <c:pt idx="81">
                  <c:v>0.99915061096750235</c:v>
                </c:pt>
                <c:pt idx="82">
                  <c:v>0.99948317195396674</c:v>
                </c:pt>
                <c:pt idx="83">
                  <c:v>0.99974781876568863</c:v>
                </c:pt>
                <c:pt idx="84">
                  <c:v>0.9998053422204557</c:v>
                </c:pt>
                <c:pt idx="85">
                  <c:v>0.99985983685040547</c:v>
                </c:pt>
                <c:pt idx="86">
                  <c:v>0.99990779468481883</c:v>
                </c:pt>
                <c:pt idx="87">
                  <c:v>0.99995575251923219</c:v>
                </c:pt>
                <c:pt idx="88">
                  <c:v>1.0000000000000002</c:v>
                </c:pt>
              </c:numCache>
            </c:numRef>
          </c:val>
          <c:extLst>
            <c:ext xmlns:c16="http://schemas.microsoft.com/office/drawing/2014/chart" uri="{C3380CC4-5D6E-409C-BE32-E72D297353CC}">
              <c16:uniqueId val="{00000000-AF31-4995-A4EB-E08D961C96E7}"/>
            </c:ext>
          </c:extLst>
        </c:ser>
        <c:dLbls>
          <c:showLegendKey val="0"/>
          <c:showVal val="0"/>
          <c:showCatName val="0"/>
          <c:showSerName val="0"/>
          <c:showPercent val="0"/>
          <c:showBubbleSize val="0"/>
        </c:dLbls>
        <c:gapWidth val="40"/>
        <c:axId val="1015385056"/>
        <c:axId val="1015394208"/>
      </c:barChart>
      <c:catAx>
        <c:axId val="101538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15394208"/>
        <c:crosses val="autoZero"/>
        <c:auto val="1"/>
        <c:lblAlgn val="ctr"/>
        <c:lblOffset val="100"/>
        <c:noMultiLvlLbl val="0"/>
      </c:catAx>
      <c:valAx>
        <c:axId val="1015394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1538505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tx>
            <c:strRef>
              <c:f>'P_løpende (2)'!$O$6</c:f>
              <c:strCache>
                <c:ptCount val="1"/>
                <c:pt idx="0">
                  <c:v>Sum of Verdi3</c:v>
                </c:pt>
              </c:strCache>
            </c:strRef>
          </c:tx>
          <c:spPr>
            <a:solidFill>
              <a:schemeClr val="accent1"/>
            </a:solidFill>
            <a:ln>
              <a:noFill/>
            </a:ln>
            <a:effectLst/>
          </c:spPr>
          <c:invertIfNegative val="0"/>
          <c:cat>
            <c:strRef>
              <c:f>'P_løpende (2)'!$N$7:$N$51</c:f>
              <c:strCache>
                <c:ptCount val="45"/>
                <c:pt idx="0">
                  <c:v>Hå</c:v>
                </c:pt>
                <c:pt idx="1">
                  <c:v>Ringsaker</c:v>
                </c:pt>
                <c:pt idx="2">
                  <c:v>Levanger</c:v>
                </c:pt>
                <c:pt idx="3">
                  <c:v>Rakkestad</c:v>
                </c:pt>
                <c:pt idx="4">
                  <c:v>Klepp</c:v>
                </c:pt>
                <c:pt idx="5">
                  <c:v>Midtre Gauldal</c:v>
                </c:pt>
                <c:pt idx="6">
                  <c:v>Stavanger</c:v>
                </c:pt>
                <c:pt idx="7">
                  <c:v>Steinkjer</c:v>
                </c:pt>
                <c:pt idx="8">
                  <c:v>Indre Østfold</c:v>
                </c:pt>
                <c:pt idx="9">
                  <c:v>Marker</c:v>
                </c:pt>
                <c:pt idx="10">
                  <c:v>Melhus</c:v>
                </c:pt>
                <c:pt idx="11">
                  <c:v>Sandnes</c:v>
                </c:pt>
                <c:pt idx="12">
                  <c:v>Sola</c:v>
                </c:pt>
                <c:pt idx="13">
                  <c:v>Sandefjord</c:v>
                </c:pt>
                <c:pt idx="14">
                  <c:v>Orkland</c:v>
                </c:pt>
                <c:pt idx="15">
                  <c:v>Time</c:v>
                </c:pt>
                <c:pt idx="16">
                  <c:v>Gjesdal</c:v>
                </c:pt>
                <c:pt idx="17">
                  <c:v>Stange</c:v>
                </c:pt>
                <c:pt idx="18">
                  <c:v>Verdal</c:v>
                </c:pt>
                <c:pt idx="19">
                  <c:v>Åsnes</c:v>
                </c:pt>
                <c:pt idx="20">
                  <c:v>Våler (Inn)</c:v>
                </c:pt>
                <c:pt idx="21">
                  <c:v>Løten</c:v>
                </c:pt>
                <c:pt idx="22">
                  <c:v>Randaberg</c:v>
                </c:pt>
                <c:pt idx="23">
                  <c:v>Halden</c:v>
                </c:pt>
                <c:pt idx="24">
                  <c:v>Elverum</c:v>
                </c:pt>
                <c:pt idx="25">
                  <c:v>Sarpsborg</c:v>
                </c:pt>
                <c:pt idx="26">
                  <c:v>Råde</c:v>
                </c:pt>
                <c:pt idx="27">
                  <c:v>Kongsberg</c:v>
                </c:pt>
                <c:pt idx="28">
                  <c:v>Indre Fosen</c:v>
                </c:pt>
                <c:pt idx="29">
                  <c:v>Tønsberg</c:v>
                </c:pt>
                <c:pt idx="30">
                  <c:v>Nes</c:v>
                </c:pt>
                <c:pt idx="31">
                  <c:v>Våler (Vik)</c:v>
                </c:pt>
                <c:pt idx="32">
                  <c:v>Hjelmeland</c:v>
                </c:pt>
                <c:pt idx="33">
                  <c:v>Bjerkreim</c:v>
                </c:pt>
                <c:pt idx="34">
                  <c:v>Trondheim</c:v>
                </c:pt>
                <c:pt idx="35">
                  <c:v>Moss</c:v>
                </c:pt>
                <c:pt idx="36">
                  <c:v>Holtålen</c:v>
                </c:pt>
                <c:pt idx="37">
                  <c:v>Skaun</c:v>
                </c:pt>
                <c:pt idx="38">
                  <c:v>Inderøy</c:v>
                </c:pt>
                <c:pt idx="39">
                  <c:v>Stjørdal</c:v>
                </c:pt>
                <c:pt idx="40">
                  <c:v>Alvdal</c:v>
                </c:pt>
                <c:pt idx="41">
                  <c:v>Tolga</c:v>
                </c:pt>
                <c:pt idx="42">
                  <c:v>Larvik</c:v>
                </c:pt>
                <c:pt idx="43">
                  <c:v>Østre Toten</c:v>
                </c:pt>
                <c:pt idx="44">
                  <c:v>Rennebu</c:v>
                </c:pt>
              </c:strCache>
            </c:strRef>
          </c:cat>
          <c:val>
            <c:numRef>
              <c:f>'P_løpende (2)'!$O$7:$O$51</c:f>
              <c:numCache>
                <c:formatCode>0.0\ %</c:formatCode>
                <c:ptCount val="45"/>
                <c:pt idx="0">
                  <c:v>7.7081366251293346E-2</c:v>
                </c:pt>
                <c:pt idx="1">
                  <c:v>6.6366495424245719E-2</c:v>
                </c:pt>
                <c:pt idx="2">
                  <c:v>6.1987137340369626E-2</c:v>
                </c:pt>
                <c:pt idx="3">
                  <c:v>5.3427010716188043E-2</c:v>
                </c:pt>
                <c:pt idx="4">
                  <c:v>4.7811745941433996E-2</c:v>
                </c:pt>
                <c:pt idx="5">
                  <c:v>4.7668735592724908E-2</c:v>
                </c:pt>
                <c:pt idx="6">
                  <c:v>4.5959274476860074E-2</c:v>
                </c:pt>
                <c:pt idx="7">
                  <c:v>4.5323017152546295E-2</c:v>
                </c:pt>
                <c:pt idx="8">
                  <c:v>3.9053020259954503E-2</c:v>
                </c:pt>
                <c:pt idx="9">
                  <c:v>3.7902449108266151E-2</c:v>
                </c:pt>
                <c:pt idx="10">
                  <c:v>3.5851337071947938E-2</c:v>
                </c:pt>
                <c:pt idx="11">
                  <c:v>3.1781925844754422E-2</c:v>
                </c:pt>
                <c:pt idx="12">
                  <c:v>2.319755564877048E-2</c:v>
                </c:pt>
                <c:pt idx="13">
                  <c:v>1.993862144455124E-2</c:v>
                </c:pt>
                <c:pt idx="14">
                  <c:v>1.7158693031059317E-2</c:v>
                </c:pt>
                <c:pt idx="15">
                  <c:v>1.6520958484361806E-2</c:v>
                </c:pt>
                <c:pt idx="16">
                  <c:v>1.5554501307721494E-2</c:v>
                </c:pt>
                <c:pt idx="17">
                  <c:v>1.5543287217892752E-2</c:v>
                </c:pt>
                <c:pt idx="18">
                  <c:v>1.5378779305032564E-2</c:v>
                </c:pt>
                <c:pt idx="19">
                  <c:v>1.3801149043420061E-2</c:v>
                </c:pt>
                <c:pt idx="20">
                  <c:v>1.2978638885185309E-2</c:v>
                </c:pt>
                <c:pt idx="21">
                  <c:v>1.2942206498948545E-2</c:v>
                </c:pt>
                <c:pt idx="22">
                  <c:v>1.2485319259299457E-2</c:v>
                </c:pt>
                <c:pt idx="23">
                  <c:v>1.2104182911031693E-2</c:v>
                </c:pt>
                <c:pt idx="24">
                  <c:v>1.1832061769192551E-2</c:v>
                </c:pt>
                <c:pt idx="25">
                  <c:v>1.1597905588569083E-2</c:v>
                </c:pt>
                <c:pt idx="26">
                  <c:v>9.0718994214839081E-3</c:v>
                </c:pt>
                <c:pt idx="27">
                  <c:v>8.680997664589251E-3</c:v>
                </c:pt>
                <c:pt idx="28">
                  <c:v>8.6591169566934221E-3</c:v>
                </c:pt>
                <c:pt idx="29">
                  <c:v>8.5342760973505395E-3</c:v>
                </c:pt>
                <c:pt idx="30">
                  <c:v>7.9427860492688705E-3</c:v>
                </c:pt>
                <c:pt idx="31">
                  <c:v>7.8724666312890938E-3</c:v>
                </c:pt>
                <c:pt idx="32">
                  <c:v>6.7352518878396111E-3</c:v>
                </c:pt>
                <c:pt idx="33">
                  <c:v>6.4062092507059477E-3</c:v>
                </c:pt>
                <c:pt idx="34">
                  <c:v>6.369584860154669E-3</c:v>
                </c:pt>
                <c:pt idx="35">
                  <c:v>5.7498303931617515E-3</c:v>
                </c:pt>
                <c:pt idx="36">
                  <c:v>5.5104044725007607E-3</c:v>
                </c:pt>
                <c:pt idx="37">
                  <c:v>5.3855134498685016E-3</c:v>
                </c:pt>
                <c:pt idx="38">
                  <c:v>5.0123037662066624E-3</c:v>
                </c:pt>
                <c:pt idx="39">
                  <c:v>4.7357250106873326E-3</c:v>
                </c:pt>
                <c:pt idx="40">
                  <c:v>4.6293969997775984E-3</c:v>
                </c:pt>
                <c:pt idx="41">
                  <c:v>4.5234884577531756E-3</c:v>
                </c:pt>
                <c:pt idx="42">
                  <c:v>4.4978697199144326E-3</c:v>
                </c:pt>
                <c:pt idx="43">
                  <c:v>4.4756949513567361E-3</c:v>
                </c:pt>
                <c:pt idx="44">
                  <c:v>4.014954652152884E-3</c:v>
                </c:pt>
              </c:numCache>
            </c:numRef>
          </c:val>
          <c:extLst>
            <c:ext xmlns:c16="http://schemas.microsoft.com/office/drawing/2014/chart" uri="{C3380CC4-5D6E-409C-BE32-E72D297353CC}">
              <c16:uniqueId val="{00000000-325F-4996-932C-21B0FF36DC88}"/>
            </c:ext>
          </c:extLst>
        </c:ser>
        <c:dLbls>
          <c:showLegendKey val="0"/>
          <c:showVal val="0"/>
          <c:showCatName val="0"/>
          <c:showSerName val="0"/>
          <c:showPercent val="0"/>
          <c:showBubbleSize val="0"/>
        </c:dLbls>
        <c:gapWidth val="219"/>
        <c:overlap val="-27"/>
        <c:axId val="1364754143"/>
        <c:axId val="1364732511"/>
      </c:barChart>
      <c:catAx>
        <c:axId val="1364754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64732511"/>
        <c:crosses val="autoZero"/>
        <c:auto val="1"/>
        <c:lblAlgn val="ctr"/>
        <c:lblOffset val="100"/>
        <c:noMultiLvlLbl val="0"/>
      </c:catAx>
      <c:valAx>
        <c:axId val="1364732511"/>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647541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[Slakteleveranser_2005_2021_kommune_web.xlsx]P_ranger!Pivottabell17</c:name>
    <c:fmtId val="4"/>
  </c:pivotSource>
  <c:chart>
    <c:title>
      <c:tx>
        <c:strRef>
          <c:f>P_ranger!$AB$3</c:f>
          <c:strCache>
            <c:ptCount val="1"/>
            <c:pt idx="0">
              <c:v>Slakteleveranser av alle dyreslag i hele landet for 2021 i kg</c:v>
            </c:pt>
          </c:strCache>
        </c:strRef>
      </c:tx>
      <c:layout>
        <c:manualLayout>
          <c:xMode val="edge"/>
          <c:yMode val="edge"/>
          <c:x val="0.34729637234770699"/>
          <c:y val="1.66365682277136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418134952861818E-2"/>
          <c:y val="8.4128603421427667E-2"/>
          <c:w val="0.90889380083094995"/>
          <c:h val="0.70552701845009125"/>
        </c:manualLayout>
      </c:layout>
      <c:barChart>
        <c:barDir val="col"/>
        <c:grouping val="stacked"/>
        <c:varyColors val="0"/>
        <c:ser>
          <c:idx val="0"/>
          <c:order val="0"/>
          <c:tx>
            <c:strRef>
              <c:f>P_ranger!$AB$3</c:f>
              <c:strCache>
                <c:ptCount val="1"/>
                <c:pt idx="0">
                  <c:v>fjørfe</c:v>
                </c:pt>
              </c:strCache>
            </c:strRef>
          </c:tx>
          <c:spPr>
            <a:solidFill>
              <a:schemeClr val="accent1"/>
            </a:solidFill>
            <a:ln>
              <a:noFill/>
            </a:ln>
            <a:effectLst/>
          </c:spPr>
          <c:invertIfNegative val="0"/>
          <c:cat>
            <c:strRef>
              <c:f>P_ranger!$AB$3</c:f>
              <c:strCache>
                <c:ptCount val="45"/>
                <c:pt idx="0">
                  <c:v>Hå</c:v>
                </c:pt>
                <c:pt idx="1">
                  <c:v>Ringsaker</c:v>
                </c:pt>
                <c:pt idx="2">
                  <c:v>Levanger</c:v>
                </c:pt>
                <c:pt idx="3">
                  <c:v>Klepp</c:v>
                </c:pt>
                <c:pt idx="4">
                  <c:v>Rakkestad</c:v>
                </c:pt>
                <c:pt idx="5">
                  <c:v>Steinkjer</c:v>
                </c:pt>
                <c:pt idx="6">
                  <c:v>Stavanger</c:v>
                </c:pt>
                <c:pt idx="7">
                  <c:v>Time</c:v>
                </c:pt>
                <c:pt idx="8">
                  <c:v>Sandnes</c:v>
                </c:pt>
                <c:pt idx="9">
                  <c:v>Indre Østfold</c:v>
                </c:pt>
                <c:pt idx="10">
                  <c:v>Verdal</c:v>
                </c:pt>
                <c:pt idx="11">
                  <c:v>Midtre Gauldal</c:v>
                </c:pt>
                <c:pt idx="12">
                  <c:v>Sandefjord</c:v>
                </c:pt>
                <c:pt idx="13">
                  <c:v>Vindafjord</c:v>
                </c:pt>
                <c:pt idx="14">
                  <c:v>Marker</c:v>
                </c:pt>
                <c:pt idx="15">
                  <c:v>Tønsberg</c:v>
                </c:pt>
                <c:pt idx="16">
                  <c:v>Stange</c:v>
                </c:pt>
                <c:pt idx="17">
                  <c:v>Sola</c:v>
                </c:pt>
                <c:pt idx="18">
                  <c:v>Bjerkreim</c:v>
                </c:pt>
                <c:pt idx="19">
                  <c:v>Melhus</c:v>
                </c:pt>
                <c:pt idx="20">
                  <c:v>Gjesdal</c:v>
                </c:pt>
                <c:pt idx="21">
                  <c:v>Inderøy</c:v>
                </c:pt>
                <c:pt idx="22">
                  <c:v>Løten</c:v>
                </c:pt>
                <c:pt idx="23">
                  <c:v>Østre Toten</c:v>
                </c:pt>
                <c:pt idx="24">
                  <c:v>Orkland</c:v>
                </c:pt>
                <c:pt idx="25">
                  <c:v>Frosta</c:v>
                </c:pt>
                <c:pt idx="26">
                  <c:v>Hamar</c:v>
                </c:pt>
                <c:pt idx="27">
                  <c:v>Halden</c:v>
                </c:pt>
                <c:pt idx="28">
                  <c:v>Nes</c:v>
                </c:pt>
                <c:pt idx="29">
                  <c:v>Gausdal</c:v>
                </c:pt>
                <c:pt idx="30">
                  <c:v>Gran</c:v>
                </c:pt>
                <c:pt idx="31">
                  <c:v>Hjelmeland</c:v>
                </c:pt>
                <c:pt idx="32">
                  <c:v>Sarpsborg</c:v>
                </c:pt>
                <c:pt idx="33">
                  <c:v>Eigersund</c:v>
                </c:pt>
                <c:pt idx="34">
                  <c:v>Randaberg</c:v>
                </c:pt>
                <c:pt idx="35">
                  <c:v>Elverum</c:v>
                </c:pt>
                <c:pt idx="36">
                  <c:v>Våler (Inn)</c:v>
                </c:pt>
                <c:pt idx="37">
                  <c:v>Indre Fosen</c:v>
                </c:pt>
                <c:pt idx="38">
                  <c:v>Sunnfjord</c:v>
                </c:pt>
                <c:pt idx="39">
                  <c:v>Overhalla</c:v>
                </c:pt>
                <c:pt idx="40">
                  <c:v>Åsnes</c:v>
                </c:pt>
                <c:pt idx="41">
                  <c:v>Stjørdal</c:v>
                </c:pt>
                <c:pt idx="42">
                  <c:v>Tysvær</c:v>
                </c:pt>
                <c:pt idx="43">
                  <c:v>Vestre Toten</c:v>
                </c:pt>
                <c:pt idx="44">
                  <c:v>Gjøvik</c:v>
                </c:pt>
              </c:strCache>
            </c:strRef>
          </c:cat>
          <c:val>
            <c:numRef>
              <c:f>P_ranger!$AB$3</c:f>
              <c:numCache>
                <c:formatCode>#,##0</c:formatCode>
                <c:ptCount val="45"/>
                <c:pt idx="0">
                  <c:v>8912332.6999999993</c:v>
                </c:pt>
                <c:pt idx="1">
                  <c:v>7673453.5999999996</c:v>
                </c:pt>
                <c:pt idx="2">
                  <c:v>7167101.7000000002</c:v>
                </c:pt>
                <c:pt idx="3">
                  <c:v>5528108.9000000004</c:v>
                </c:pt>
                <c:pt idx="4">
                  <c:v>6177359.2999999998</c:v>
                </c:pt>
                <c:pt idx="5">
                  <c:v>5240356.0999999996</c:v>
                </c:pt>
                <c:pt idx="6">
                  <c:v>5313921.7</c:v>
                </c:pt>
                <c:pt idx="7">
                  <c:v>1910192.9</c:v>
                </c:pt>
                <c:pt idx="8">
                  <c:v>3674702.6</c:v>
                </c:pt>
                <c:pt idx="9">
                  <c:v>4515404</c:v>
                </c:pt>
                <c:pt idx="10">
                  <c:v>1778131.4</c:v>
                </c:pt>
                <c:pt idx="11">
                  <c:v>5511573.7000000002</c:v>
                </c:pt>
                <c:pt idx="12">
                  <c:v>2305351.2999999998</c:v>
                </c:pt>
                <c:pt idx="14">
                  <c:v>4382372.2</c:v>
                </c:pt>
                <c:pt idx="15">
                  <c:v>986753.5</c:v>
                </c:pt>
                <c:pt idx="16">
                  <c:v>1797152.2</c:v>
                </c:pt>
                <c:pt idx="17">
                  <c:v>2682157.1</c:v>
                </c:pt>
                <c:pt idx="18">
                  <c:v>740701.3</c:v>
                </c:pt>
                <c:pt idx="19">
                  <c:v>4145217.7</c:v>
                </c:pt>
                <c:pt idx="20">
                  <c:v>1798448.8</c:v>
                </c:pt>
                <c:pt idx="21">
                  <c:v>579534.6</c:v>
                </c:pt>
                <c:pt idx="22">
                  <c:v>1496409</c:v>
                </c:pt>
                <c:pt idx="23">
                  <c:v>517490.6</c:v>
                </c:pt>
                <c:pt idx="24">
                  <c:v>1983929.3</c:v>
                </c:pt>
                <c:pt idx="25">
                  <c:v>145158.6</c:v>
                </c:pt>
                <c:pt idx="26">
                  <c:v>181536.4</c:v>
                </c:pt>
                <c:pt idx="27">
                  <c:v>1399514.7</c:v>
                </c:pt>
                <c:pt idx="28">
                  <c:v>918364</c:v>
                </c:pt>
                <c:pt idx="29">
                  <c:v>182941.3</c:v>
                </c:pt>
                <c:pt idx="31">
                  <c:v>778746</c:v>
                </c:pt>
                <c:pt idx="32">
                  <c:v>1340977.7</c:v>
                </c:pt>
                <c:pt idx="33">
                  <c:v>410103.5</c:v>
                </c:pt>
                <c:pt idx="34">
                  <c:v>1443582.6</c:v>
                </c:pt>
                <c:pt idx="35">
                  <c:v>1368051.4</c:v>
                </c:pt>
                <c:pt idx="36">
                  <c:v>1500621.4</c:v>
                </c:pt>
                <c:pt idx="37">
                  <c:v>1001187.9</c:v>
                </c:pt>
                <c:pt idx="40">
                  <c:v>1595722</c:v>
                </c:pt>
                <c:pt idx="41">
                  <c:v>547555.9</c:v>
                </c:pt>
                <c:pt idx="43">
                  <c:v>154587.20000000001</c:v>
                </c:pt>
                <c:pt idx="44">
                  <c:v>172754</c:v>
                </c:pt>
              </c:numCache>
            </c:numRef>
          </c:val>
          <c:extLst>
            <c:ext xmlns:c16="http://schemas.microsoft.com/office/drawing/2014/chart" uri="{C3380CC4-5D6E-409C-BE32-E72D297353CC}">
              <c16:uniqueId val="{00000000-7467-4044-A325-7DA967D2F602}"/>
            </c:ext>
          </c:extLst>
        </c:ser>
        <c:ser>
          <c:idx val="1"/>
          <c:order val="1"/>
          <c:tx>
            <c:strRef>
              <c:f>P_ranger!$AB$3</c:f>
              <c:strCache>
                <c:ptCount val="1"/>
                <c:pt idx="0">
                  <c:v>gris</c:v>
                </c:pt>
              </c:strCache>
            </c:strRef>
          </c:tx>
          <c:spPr>
            <a:solidFill>
              <a:schemeClr val="accent2"/>
            </a:solidFill>
            <a:ln>
              <a:noFill/>
            </a:ln>
            <a:effectLst/>
          </c:spPr>
          <c:invertIfNegative val="0"/>
          <c:cat>
            <c:strRef>
              <c:f>P_ranger!$AB$3</c:f>
              <c:strCache>
                <c:ptCount val="45"/>
                <c:pt idx="0">
                  <c:v>Hå</c:v>
                </c:pt>
                <c:pt idx="1">
                  <c:v>Ringsaker</c:v>
                </c:pt>
                <c:pt idx="2">
                  <c:v>Levanger</c:v>
                </c:pt>
                <c:pt idx="3">
                  <c:v>Klepp</c:v>
                </c:pt>
                <c:pt idx="4">
                  <c:v>Rakkestad</c:v>
                </c:pt>
                <c:pt idx="5">
                  <c:v>Steinkjer</c:v>
                </c:pt>
                <c:pt idx="6">
                  <c:v>Stavanger</c:v>
                </c:pt>
                <c:pt idx="7">
                  <c:v>Time</c:v>
                </c:pt>
                <c:pt idx="8">
                  <c:v>Sandnes</c:v>
                </c:pt>
                <c:pt idx="9">
                  <c:v>Indre Østfold</c:v>
                </c:pt>
                <c:pt idx="10">
                  <c:v>Verdal</c:v>
                </c:pt>
                <c:pt idx="11">
                  <c:v>Midtre Gauldal</c:v>
                </c:pt>
                <c:pt idx="12">
                  <c:v>Sandefjord</c:v>
                </c:pt>
                <c:pt idx="13">
                  <c:v>Vindafjord</c:v>
                </c:pt>
                <c:pt idx="14">
                  <c:v>Marker</c:v>
                </c:pt>
                <c:pt idx="15">
                  <c:v>Tønsberg</c:v>
                </c:pt>
                <c:pt idx="16">
                  <c:v>Stange</c:v>
                </c:pt>
                <c:pt idx="17">
                  <c:v>Sola</c:v>
                </c:pt>
                <c:pt idx="18">
                  <c:v>Bjerkreim</c:v>
                </c:pt>
                <c:pt idx="19">
                  <c:v>Melhus</c:v>
                </c:pt>
                <c:pt idx="20">
                  <c:v>Gjesdal</c:v>
                </c:pt>
                <c:pt idx="21">
                  <c:v>Inderøy</c:v>
                </c:pt>
                <c:pt idx="22">
                  <c:v>Løten</c:v>
                </c:pt>
                <c:pt idx="23">
                  <c:v>Østre Toten</c:v>
                </c:pt>
                <c:pt idx="24">
                  <c:v>Orkland</c:v>
                </c:pt>
                <c:pt idx="25">
                  <c:v>Frosta</c:v>
                </c:pt>
                <c:pt idx="26">
                  <c:v>Hamar</c:v>
                </c:pt>
                <c:pt idx="27">
                  <c:v>Halden</c:v>
                </c:pt>
                <c:pt idx="28">
                  <c:v>Nes</c:v>
                </c:pt>
                <c:pt idx="29">
                  <c:v>Gausdal</c:v>
                </c:pt>
                <c:pt idx="30">
                  <c:v>Gran</c:v>
                </c:pt>
                <c:pt idx="31">
                  <c:v>Hjelmeland</c:v>
                </c:pt>
                <c:pt idx="32">
                  <c:v>Sarpsborg</c:v>
                </c:pt>
                <c:pt idx="33">
                  <c:v>Eigersund</c:v>
                </c:pt>
                <c:pt idx="34">
                  <c:v>Randaberg</c:v>
                </c:pt>
                <c:pt idx="35">
                  <c:v>Elverum</c:v>
                </c:pt>
                <c:pt idx="36">
                  <c:v>Våler (Inn)</c:v>
                </c:pt>
                <c:pt idx="37">
                  <c:v>Indre Fosen</c:v>
                </c:pt>
                <c:pt idx="38">
                  <c:v>Sunnfjord</c:v>
                </c:pt>
                <c:pt idx="39">
                  <c:v>Overhalla</c:v>
                </c:pt>
                <c:pt idx="40">
                  <c:v>Åsnes</c:v>
                </c:pt>
                <c:pt idx="41">
                  <c:v>Stjørdal</c:v>
                </c:pt>
                <c:pt idx="42">
                  <c:v>Tysvær</c:v>
                </c:pt>
                <c:pt idx="43">
                  <c:v>Vestre Toten</c:v>
                </c:pt>
                <c:pt idx="44">
                  <c:v>Gjøvik</c:v>
                </c:pt>
              </c:strCache>
            </c:strRef>
          </c:cat>
          <c:val>
            <c:numRef>
              <c:f>P_ranger!$AB$3</c:f>
              <c:numCache>
                <c:formatCode>#,##0</c:formatCode>
                <c:ptCount val="45"/>
                <c:pt idx="0">
                  <c:v>8562232.9000000004</c:v>
                </c:pt>
                <c:pt idx="1">
                  <c:v>8732456.4000000004</c:v>
                </c:pt>
                <c:pt idx="2">
                  <c:v>5995114.5</c:v>
                </c:pt>
                <c:pt idx="3">
                  <c:v>5435464.4000000004</c:v>
                </c:pt>
                <c:pt idx="4">
                  <c:v>3029108.3</c:v>
                </c:pt>
                <c:pt idx="5">
                  <c:v>1597740.7</c:v>
                </c:pt>
                <c:pt idx="6">
                  <c:v>1917740.3</c:v>
                </c:pt>
                <c:pt idx="7">
                  <c:v>4971114.8</c:v>
                </c:pt>
                <c:pt idx="8">
                  <c:v>1858679.6</c:v>
                </c:pt>
                <c:pt idx="9">
                  <c:v>1837891</c:v>
                </c:pt>
                <c:pt idx="10">
                  <c:v>4319405.2</c:v>
                </c:pt>
                <c:pt idx="11">
                  <c:v>300511.2</c:v>
                </c:pt>
                <c:pt idx="12">
                  <c:v>3343480.5</c:v>
                </c:pt>
                <c:pt idx="13">
                  <c:v>4324680.9000000004</c:v>
                </c:pt>
                <c:pt idx="14">
                  <c:v>1154388</c:v>
                </c:pt>
                <c:pt idx="15">
                  <c:v>3756003</c:v>
                </c:pt>
                <c:pt idx="16">
                  <c:v>2898254.5</c:v>
                </c:pt>
                <c:pt idx="17">
                  <c:v>1508469.8</c:v>
                </c:pt>
                <c:pt idx="18">
                  <c:v>2509801.7000000002</c:v>
                </c:pt>
                <c:pt idx="19">
                  <c:v>2188.6</c:v>
                </c:pt>
                <c:pt idx="20">
                  <c:v>1565883.6</c:v>
                </c:pt>
                <c:pt idx="21">
                  <c:v>2777836.4</c:v>
                </c:pt>
                <c:pt idx="22">
                  <c:v>2256539.7999999998</c:v>
                </c:pt>
                <c:pt idx="23">
                  <c:v>1644040.3</c:v>
                </c:pt>
                <c:pt idx="24">
                  <c:v>234628.2</c:v>
                </c:pt>
                <c:pt idx="25">
                  <c:v>2774005.6</c:v>
                </c:pt>
                <c:pt idx="26">
                  <c:v>2707243.1</c:v>
                </c:pt>
                <c:pt idx="27">
                  <c:v>1212917.3999999999</c:v>
                </c:pt>
                <c:pt idx="28">
                  <c:v>1692762.3</c:v>
                </c:pt>
                <c:pt idx="29">
                  <c:v>1332248.8999999999</c:v>
                </c:pt>
                <c:pt idx="30">
                  <c:v>1480949.8</c:v>
                </c:pt>
                <c:pt idx="31">
                  <c:v>1220037</c:v>
                </c:pt>
                <c:pt idx="32">
                  <c:v>904175.9</c:v>
                </c:pt>
                <c:pt idx="33">
                  <c:v>1112506.1000000001</c:v>
                </c:pt>
                <c:pt idx="34">
                  <c:v>583860</c:v>
                </c:pt>
                <c:pt idx="35">
                  <c:v>741587</c:v>
                </c:pt>
                <c:pt idx="36">
                  <c:v>581368.69999999995</c:v>
                </c:pt>
                <c:pt idx="37">
                  <c:v>216957.7</c:v>
                </c:pt>
                <c:pt idx="38">
                  <c:v>590451.1</c:v>
                </c:pt>
                <c:pt idx="39">
                  <c:v>1356047.9</c:v>
                </c:pt>
                <c:pt idx="40">
                  <c:v>214927.3</c:v>
                </c:pt>
                <c:pt idx="41">
                  <c:v>705357.9</c:v>
                </c:pt>
                <c:pt idx="42">
                  <c:v>1091224.1000000001</c:v>
                </c:pt>
                <c:pt idx="43">
                  <c:v>862426.1</c:v>
                </c:pt>
                <c:pt idx="44">
                  <c:v>494567.4</c:v>
                </c:pt>
              </c:numCache>
            </c:numRef>
          </c:val>
          <c:extLst>
            <c:ext xmlns:c16="http://schemas.microsoft.com/office/drawing/2014/chart" uri="{C3380CC4-5D6E-409C-BE32-E72D297353CC}">
              <c16:uniqueId val="{00000000-DF54-4175-AD3B-D261C9171679}"/>
            </c:ext>
          </c:extLst>
        </c:ser>
        <c:ser>
          <c:idx val="2"/>
          <c:order val="2"/>
          <c:tx>
            <c:strRef>
              <c:f>P_ranger!$AB$3</c:f>
              <c:strCache>
                <c:ptCount val="1"/>
                <c:pt idx="0">
                  <c:v>storfe</c:v>
                </c:pt>
              </c:strCache>
            </c:strRef>
          </c:tx>
          <c:spPr>
            <a:solidFill>
              <a:schemeClr val="accent3"/>
            </a:solidFill>
            <a:ln>
              <a:noFill/>
            </a:ln>
            <a:effectLst/>
          </c:spPr>
          <c:invertIfNegative val="0"/>
          <c:cat>
            <c:strRef>
              <c:f>P_ranger!$AB$3</c:f>
              <c:strCache>
                <c:ptCount val="45"/>
                <c:pt idx="0">
                  <c:v>Hå</c:v>
                </c:pt>
                <c:pt idx="1">
                  <c:v>Ringsaker</c:v>
                </c:pt>
                <c:pt idx="2">
                  <c:v>Levanger</c:v>
                </c:pt>
                <c:pt idx="3">
                  <c:v>Klepp</c:v>
                </c:pt>
                <c:pt idx="4">
                  <c:v>Rakkestad</c:v>
                </c:pt>
                <c:pt idx="5">
                  <c:v>Steinkjer</c:v>
                </c:pt>
                <c:pt idx="6">
                  <c:v>Stavanger</c:v>
                </c:pt>
                <c:pt idx="7">
                  <c:v>Time</c:v>
                </c:pt>
                <c:pt idx="8">
                  <c:v>Sandnes</c:v>
                </c:pt>
                <c:pt idx="9">
                  <c:v>Indre Østfold</c:v>
                </c:pt>
                <c:pt idx="10">
                  <c:v>Verdal</c:v>
                </c:pt>
                <c:pt idx="11">
                  <c:v>Midtre Gauldal</c:v>
                </c:pt>
                <c:pt idx="12">
                  <c:v>Sandefjord</c:v>
                </c:pt>
                <c:pt idx="13">
                  <c:v>Vindafjord</c:v>
                </c:pt>
                <c:pt idx="14">
                  <c:v>Marker</c:v>
                </c:pt>
                <c:pt idx="15">
                  <c:v>Tønsberg</c:v>
                </c:pt>
                <c:pt idx="16">
                  <c:v>Stange</c:v>
                </c:pt>
                <c:pt idx="17">
                  <c:v>Sola</c:v>
                </c:pt>
                <c:pt idx="18">
                  <c:v>Bjerkreim</c:v>
                </c:pt>
                <c:pt idx="19">
                  <c:v>Melhus</c:v>
                </c:pt>
                <c:pt idx="20">
                  <c:v>Gjesdal</c:v>
                </c:pt>
                <c:pt idx="21">
                  <c:v>Inderøy</c:v>
                </c:pt>
                <c:pt idx="22">
                  <c:v>Løten</c:v>
                </c:pt>
                <c:pt idx="23">
                  <c:v>Østre Toten</c:v>
                </c:pt>
                <c:pt idx="24">
                  <c:v>Orkland</c:v>
                </c:pt>
                <c:pt idx="25">
                  <c:v>Frosta</c:v>
                </c:pt>
                <c:pt idx="26">
                  <c:v>Hamar</c:v>
                </c:pt>
                <c:pt idx="27">
                  <c:v>Halden</c:v>
                </c:pt>
                <c:pt idx="28">
                  <c:v>Nes</c:v>
                </c:pt>
                <c:pt idx="29">
                  <c:v>Gausdal</c:v>
                </c:pt>
                <c:pt idx="30">
                  <c:v>Gran</c:v>
                </c:pt>
                <c:pt idx="31">
                  <c:v>Hjelmeland</c:v>
                </c:pt>
                <c:pt idx="32">
                  <c:v>Sarpsborg</c:v>
                </c:pt>
                <c:pt idx="33">
                  <c:v>Eigersund</c:v>
                </c:pt>
                <c:pt idx="34">
                  <c:v>Randaberg</c:v>
                </c:pt>
                <c:pt idx="35">
                  <c:v>Elverum</c:v>
                </c:pt>
                <c:pt idx="36">
                  <c:v>Våler (Inn)</c:v>
                </c:pt>
                <c:pt idx="37">
                  <c:v>Indre Fosen</c:v>
                </c:pt>
                <c:pt idx="38">
                  <c:v>Sunnfjord</c:v>
                </c:pt>
                <c:pt idx="39">
                  <c:v>Overhalla</c:v>
                </c:pt>
                <c:pt idx="40">
                  <c:v>Åsnes</c:v>
                </c:pt>
                <c:pt idx="41">
                  <c:v>Stjørdal</c:v>
                </c:pt>
                <c:pt idx="42">
                  <c:v>Tysvær</c:v>
                </c:pt>
                <c:pt idx="43">
                  <c:v>Vestre Toten</c:v>
                </c:pt>
                <c:pt idx="44">
                  <c:v>Gjøvik</c:v>
                </c:pt>
              </c:strCache>
            </c:strRef>
          </c:cat>
          <c:val>
            <c:numRef>
              <c:f>P_ranger!$AB$3</c:f>
              <c:numCache>
                <c:formatCode>#,##0</c:formatCode>
                <c:ptCount val="45"/>
                <c:pt idx="0">
                  <c:v>2998700.9</c:v>
                </c:pt>
                <c:pt idx="1">
                  <c:v>1725293</c:v>
                </c:pt>
                <c:pt idx="2">
                  <c:v>1661660.9</c:v>
                </c:pt>
                <c:pt idx="3">
                  <c:v>1628720.6</c:v>
                </c:pt>
                <c:pt idx="4">
                  <c:v>284404.8</c:v>
                </c:pt>
                <c:pt idx="5">
                  <c:v>2010583.1</c:v>
                </c:pt>
                <c:pt idx="6">
                  <c:v>996528.5</c:v>
                </c:pt>
                <c:pt idx="7">
                  <c:v>1513746.6</c:v>
                </c:pt>
                <c:pt idx="8">
                  <c:v>1291288.1000000001</c:v>
                </c:pt>
                <c:pt idx="9">
                  <c:v>601972.1</c:v>
                </c:pt>
                <c:pt idx="10">
                  <c:v>599863.5</c:v>
                </c:pt>
                <c:pt idx="11">
                  <c:v>707448</c:v>
                </c:pt>
                <c:pt idx="12">
                  <c:v>381922.5</c:v>
                </c:pt>
                <c:pt idx="13">
                  <c:v>1172473.6000000001</c:v>
                </c:pt>
                <c:pt idx="14">
                  <c:v>114313.5</c:v>
                </c:pt>
                <c:pt idx="15">
                  <c:v>648231.80000000005</c:v>
                </c:pt>
                <c:pt idx="16">
                  <c:v>367647.4</c:v>
                </c:pt>
                <c:pt idx="17">
                  <c:v>803101.7</c:v>
                </c:pt>
                <c:pt idx="18">
                  <c:v>909783.7</c:v>
                </c:pt>
                <c:pt idx="19">
                  <c:v>394689.1</c:v>
                </c:pt>
                <c:pt idx="20">
                  <c:v>662274.30000000005</c:v>
                </c:pt>
                <c:pt idx="21">
                  <c:v>684184.8</c:v>
                </c:pt>
                <c:pt idx="22">
                  <c:v>199587</c:v>
                </c:pt>
                <c:pt idx="23">
                  <c:v>1484852.4</c:v>
                </c:pt>
                <c:pt idx="24">
                  <c:v>1205243.3999999999</c:v>
                </c:pt>
                <c:pt idx="25">
                  <c:v>109835.2</c:v>
                </c:pt>
                <c:pt idx="26">
                  <c:v>50382.7</c:v>
                </c:pt>
                <c:pt idx="27">
                  <c:v>251838.8</c:v>
                </c:pt>
                <c:pt idx="28">
                  <c:v>204340.4</c:v>
                </c:pt>
                <c:pt idx="29">
                  <c:v>971493</c:v>
                </c:pt>
                <c:pt idx="30">
                  <c:v>1091427.3</c:v>
                </c:pt>
                <c:pt idx="31">
                  <c:v>315034.8</c:v>
                </c:pt>
                <c:pt idx="32">
                  <c:v>272360.40000000002</c:v>
                </c:pt>
                <c:pt idx="33">
                  <c:v>450613.7</c:v>
                </c:pt>
                <c:pt idx="34">
                  <c:v>240522</c:v>
                </c:pt>
                <c:pt idx="35">
                  <c:v>163555.70000000001</c:v>
                </c:pt>
                <c:pt idx="36">
                  <c:v>170765.8</c:v>
                </c:pt>
                <c:pt idx="37">
                  <c:v>941591.2</c:v>
                </c:pt>
                <c:pt idx="38">
                  <c:v>1205157.1000000001</c:v>
                </c:pt>
                <c:pt idx="39">
                  <c:v>719648.4</c:v>
                </c:pt>
                <c:pt idx="40">
                  <c:v>169170.5</c:v>
                </c:pt>
                <c:pt idx="41">
                  <c:v>657283.6</c:v>
                </c:pt>
                <c:pt idx="42">
                  <c:v>594397.4</c:v>
                </c:pt>
                <c:pt idx="43">
                  <c:v>830915.9</c:v>
                </c:pt>
                <c:pt idx="44">
                  <c:v>938171.5</c:v>
                </c:pt>
              </c:numCache>
            </c:numRef>
          </c:val>
          <c:extLst>
            <c:ext xmlns:c16="http://schemas.microsoft.com/office/drawing/2014/chart" uri="{C3380CC4-5D6E-409C-BE32-E72D297353CC}">
              <c16:uniqueId val="{00000001-DF54-4175-AD3B-D261C9171679}"/>
            </c:ext>
          </c:extLst>
        </c:ser>
        <c:ser>
          <c:idx val="3"/>
          <c:order val="3"/>
          <c:tx>
            <c:strRef>
              <c:f>P_ranger!$AB$3</c:f>
              <c:strCache>
                <c:ptCount val="1"/>
                <c:pt idx="0">
                  <c:v>småfe</c:v>
                </c:pt>
              </c:strCache>
            </c:strRef>
          </c:tx>
          <c:spPr>
            <a:solidFill>
              <a:schemeClr val="accent4"/>
            </a:solidFill>
            <a:ln>
              <a:noFill/>
            </a:ln>
            <a:effectLst/>
          </c:spPr>
          <c:invertIfNegative val="0"/>
          <c:cat>
            <c:strRef>
              <c:f>P_ranger!$AB$3</c:f>
              <c:strCache>
                <c:ptCount val="45"/>
                <c:pt idx="0">
                  <c:v>Hå</c:v>
                </c:pt>
                <c:pt idx="1">
                  <c:v>Ringsaker</c:v>
                </c:pt>
                <c:pt idx="2">
                  <c:v>Levanger</c:v>
                </c:pt>
                <c:pt idx="3">
                  <c:v>Klepp</c:v>
                </c:pt>
                <c:pt idx="4">
                  <c:v>Rakkestad</c:v>
                </c:pt>
                <c:pt idx="5">
                  <c:v>Steinkjer</c:v>
                </c:pt>
                <c:pt idx="6">
                  <c:v>Stavanger</c:v>
                </c:pt>
                <c:pt idx="7">
                  <c:v>Time</c:v>
                </c:pt>
                <c:pt idx="8">
                  <c:v>Sandnes</c:v>
                </c:pt>
                <c:pt idx="9">
                  <c:v>Indre Østfold</c:v>
                </c:pt>
                <c:pt idx="10">
                  <c:v>Verdal</c:v>
                </c:pt>
                <c:pt idx="11">
                  <c:v>Midtre Gauldal</c:v>
                </c:pt>
                <c:pt idx="12">
                  <c:v>Sandefjord</c:v>
                </c:pt>
                <c:pt idx="13">
                  <c:v>Vindafjord</c:v>
                </c:pt>
                <c:pt idx="14">
                  <c:v>Marker</c:v>
                </c:pt>
                <c:pt idx="15">
                  <c:v>Tønsberg</c:v>
                </c:pt>
                <c:pt idx="16">
                  <c:v>Stange</c:v>
                </c:pt>
                <c:pt idx="17">
                  <c:v>Sola</c:v>
                </c:pt>
                <c:pt idx="18">
                  <c:v>Bjerkreim</c:v>
                </c:pt>
                <c:pt idx="19">
                  <c:v>Melhus</c:v>
                </c:pt>
                <c:pt idx="20">
                  <c:v>Gjesdal</c:v>
                </c:pt>
                <c:pt idx="21">
                  <c:v>Inderøy</c:v>
                </c:pt>
                <c:pt idx="22">
                  <c:v>Løten</c:v>
                </c:pt>
                <c:pt idx="23">
                  <c:v>Østre Toten</c:v>
                </c:pt>
                <c:pt idx="24">
                  <c:v>Orkland</c:v>
                </c:pt>
                <c:pt idx="25">
                  <c:v>Frosta</c:v>
                </c:pt>
                <c:pt idx="26">
                  <c:v>Hamar</c:v>
                </c:pt>
                <c:pt idx="27">
                  <c:v>Halden</c:v>
                </c:pt>
                <c:pt idx="28">
                  <c:v>Nes</c:v>
                </c:pt>
                <c:pt idx="29">
                  <c:v>Gausdal</c:v>
                </c:pt>
                <c:pt idx="30">
                  <c:v>Gran</c:v>
                </c:pt>
                <c:pt idx="31">
                  <c:v>Hjelmeland</c:v>
                </c:pt>
                <c:pt idx="32">
                  <c:v>Sarpsborg</c:v>
                </c:pt>
                <c:pt idx="33">
                  <c:v>Eigersund</c:v>
                </c:pt>
                <c:pt idx="34">
                  <c:v>Randaberg</c:v>
                </c:pt>
                <c:pt idx="35">
                  <c:v>Elverum</c:v>
                </c:pt>
                <c:pt idx="36">
                  <c:v>Våler (Inn)</c:v>
                </c:pt>
                <c:pt idx="37">
                  <c:v>Indre Fosen</c:v>
                </c:pt>
                <c:pt idx="38">
                  <c:v>Sunnfjord</c:v>
                </c:pt>
                <c:pt idx="39">
                  <c:v>Overhalla</c:v>
                </c:pt>
                <c:pt idx="40">
                  <c:v>Åsnes</c:v>
                </c:pt>
                <c:pt idx="41">
                  <c:v>Stjørdal</c:v>
                </c:pt>
                <c:pt idx="42">
                  <c:v>Tysvær</c:v>
                </c:pt>
                <c:pt idx="43">
                  <c:v>Vestre Toten</c:v>
                </c:pt>
                <c:pt idx="44">
                  <c:v>Gjøvik</c:v>
                </c:pt>
              </c:strCache>
            </c:strRef>
          </c:cat>
          <c:val>
            <c:numRef>
              <c:f>P_ranger!$AB$3</c:f>
              <c:numCache>
                <c:formatCode>#,##0</c:formatCode>
                <c:ptCount val="45"/>
                <c:pt idx="0">
                  <c:v>384163.3</c:v>
                </c:pt>
                <c:pt idx="1">
                  <c:v>228410.4</c:v>
                </c:pt>
                <c:pt idx="2">
                  <c:v>114081</c:v>
                </c:pt>
                <c:pt idx="3">
                  <c:v>58772.4</c:v>
                </c:pt>
                <c:pt idx="4">
                  <c:v>5591.2</c:v>
                </c:pt>
                <c:pt idx="5">
                  <c:v>143152.9</c:v>
                </c:pt>
                <c:pt idx="6">
                  <c:v>601050.5</c:v>
                </c:pt>
                <c:pt idx="7">
                  <c:v>345446.1</c:v>
                </c:pt>
                <c:pt idx="8">
                  <c:v>444452.7</c:v>
                </c:pt>
                <c:pt idx="9">
                  <c:v>39156.300000000003</c:v>
                </c:pt>
                <c:pt idx="10">
                  <c:v>166187.79999999999</c:v>
                </c:pt>
                <c:pt idx="11">
                  <c:v>202684</c:v>
                </c:pt>
                <c:pt idx="12">
                  <c:v>25694.7</c:v>
                </c:pt>
                <c:pt idx="13">
                  <c:v>413370.6</c:v>
                </c:pt>
                <c:pt idx="14">
                  <c:v>6234.1</c:v>
                </c:pt>
                <c:pt idx="15">
                  <c:v>40342.5</c:v>
                </c:pt>
                <c:pt idx="16">
                  <c:v>25463.8</c:v>
                </c:pt>
                <c:pt idx="17">
                  <c:v>60004.1</c:v>
                </c:pt>
                <c:pt idx="18">
                  <c:v>580536</c:v>
                </c:pt>
                <c:pt idx="19">
                  <c:v>46467.4</c:v>
                </c:pt>
                <c:pt idx="20">
                  <c:v>308374.40000000002</c:v>
                </c:pt>
                <c:pt idx="21">
                  <c:v>63380.7</c:v>
                </c:pt>
                <c:pt idx="22">
                  <c:v>39526.5</c:v>
                </c:pt>
                <c:pt idx="23">
                  <c:v>152588.70000000001</c:v>
                </c:pt>
                <c:pt idx="24">
                  <c:v>58331.7</c:v>
                </c:pt>
                <c:pt idx="25">
                  <c:v>14965.7</c:v>
                </c:pt>
                <c:pt idx="26">
                  <c:v>32147.1</c:v>
                </c:pt>
                <c:pt idx="27">
                  <c:v>6596.7</c:v>
                </c:pt>
                <c:pt idx="28">
                  <c:v>11666.9</c:v>
                </c:pt>
                <c:pt idx="29">
                  <c:v>240341.2</c:v>
                </c:pt>
                <c:pt idx="30">
                  <c:v>81365.5</c:v>
                </c:pt>
                <c:pt idx="31">
                  <c:v>282292.3</c:v>
                </c:pt>
                <c:pt idx="32">
                  <c:v>20048.7</c:v>
                </c:pt>
                <c:pt idx="33">
                  <c:v>379125.7</c:v>
                </c:pt>
                <c:pt idx="34">
                  <c:v>24026.799999999999</c:v>
                </c:pt>
                <c:pt idx="35">
                  <c:v>12933.4</c:v>
                </c:pt>
                <c:pt idx="36">
                  <c:v>295.3</c:v>
                </c:pt>
                <c:pt idx="37">
                  <c:v>75109.3</c:v>
                </c:pt>
                <c:pt idx="38">
                  <c:v>372023.9</c:v>
                </c:pt>
                <c:pt idx="39">
                  <c:v>27223.5</c:v>
                </c:pt>
                <c:pt idx="40">
                  <c:v>25769.5</c:v>
                </c:pt>
                <c:pt idx="41">
                  <c:v>49086.400000000001</c:v>
                </c:pt>
                <c:pt idx="42">
                  <c:v>261023.5</c:v>
                </c:pt>
                <c:pt idx="43">
                  <c:v>55142.1</c:v>
                </c:pt>
                <c:pt idx="44">
                  <c:v>209420</c:v>
                </c:pt>
              </c:numCache>
            </c:numRef>
          </c:val>
          <c:extLst>
            <c:ext xmlns:c16="http://schemas.microsoft.com/office/drawing/2014/chart" uri="{C3380CC4-5D6E-409C-BE32-E72D297353CC}">
              <c16:uniqueId val="{00000002-DF54-4175-AD3B-D261C9171679}"/>
            </c:ext>
          </c:extLst>
        </c:ser>
        <c:dLbls>
          <c:showLegendKey val="0"/>
          <c:showVal val="0"/>
          <c:showCatName val="0"/>
          <c:showSerName val="0"/>
          <c:showPercent val="0"/>
          <c:showBubbleSize val="0"/>
        </c:dLbls>
        <c:gapWidth val="31"/>
        <c:overlap val="100"/>
        <c:axId val="1083754240"/>
        <c:axId val="1443911824"/>
      </c:barChart>
      <c:catAx>
        <c:axId val="108375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ova Cond" panose="020B0506020202020204" pitchFamily="34" charset="0"/>
                <a:ea typeface="+mn-ea"/>
                <a:cs typeface="+mn-cs"/>
              </a:defRPr>
            </a:pPr>
            <a:endParaRPr lang="nb-NO"/>
          </a:p>
        </c:txPr>
        <c:crossAx val="1443911824"/>
        <c:crosses val="autoZero"/>
        <c:auto val="1"/>
        <c:lblAlgn val="ctr"/>
        <c:lblOffset val="100"/>
        <c:tickLblSkip val="1"/>
        <c:noMultiLvlLbl val="0"/>
      </c:catAx>
      <c:valAx>
        <c:axId val="144391182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20" b="0" i="0" u="none" strike="noStrike" kern="1200" baseline="0">
                <a:solidFill>
                  <a:schemeClr val="tx1">
                    <a:lumMod val="65000"/>
                    <a:lumOff val="35000"/>
                  </a:schemeClr>
                </a:solidFill>
                <a:latin typeface="+mn-lt"/>
                <a:ea typeface="+mn-ea"/>
                <a:cs typeface="+mn-cs"/>
              </a:defRPr>
            </a:pPr>
            <a:endParaRPr lang="nb-NO"/>
          </a:p>
        </c:txPr>
        <c:crossAx val="10837542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[Slakteleveranser_2005_2021_kommune_web.xlsx]P_endring (3)!Pivottabell2</c:name>
    <c:fmtId val="1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numFmt formatCode="#,##0_ ;[Red]\-#,##0\ " sourceLinked="0"/>
          <c:spPr>
            <a:noFill/>
            <a:ln>
              <a:noFill/>
            </a:ln>
            <a:effectLst/>
          </c:spPr>
          <c:txPr>
            <a:bodyPr rot="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1"/>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9"/>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0"/>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3"/>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4"/>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5"/>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6"/>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7"/>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8"/>
        <c:dLbl>
          <c:idx val="0"/>
          <c:numFmt formatCode="#,##0_ ;[Red]\-#,##0\ " sourceLinked="0"/>
          <c:spPr>
            <a:noFill/>
            <a:ln>
              <a:noFill/>
            </a:ln>
            <a:effectLst/>
          </c:spPr>
          <c:txPr>
            <a:bodyPr rot="0" spcFirstLastPara="1" vertOverflow="ellipsis" horzOverflow="clip" vert="horz" wrap="square" lIns="0" tIns="0" rIns="0" bIns="0" spcCol="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9"/>
        <c:dLbl>
          <c:idx val="0"/>
          <c:showLegendKey val="0"/>
          <c:showVal val="1"/>
          <c:showCatName val="0"/>
          <c:showSerName val="0"/>
          <c:showPercent val="0"/>
          <c:showBubbleSize val="0"/>
          <c:extLst>
            <c:ext xmlns:c15="http://schemas.microsoft.com/office/drawing/2012/chart" uri="{CE6537A1-D6FC-4f65-9D91-7224C49458BB}"/>
          </c:extLst>
        </c:dLbl>
      </c:pivotFmt>
      <c:pivotFmt>
        <c:idx val="30"/>
        <c:dLbl>
          <c:idx val="0"/>
          <c:showLegendKey val="0"/>
          <c:showVal val="1"/>
          <c:showCatName val="0"/>
          <c:showSerName val="0"/>
          <c:showPercent val="0"/>
          <c:showBubbleSize val="0"/>
          <c:extLst>
            <c:ext xmlns:c15="http://schemas.microsoft.com/office/drawing/2012/chart" uri="{CE6537A1-D6FC-4f65-9D91-7224C49458BB}"/>
          </c:extLst>
        </c:dLbl>
      </c:pivotFmt>
      <c:pivotFmt>
        <c:idx val="31"/>
        <c:dLbl>
          <c:idx val="0"/>
          <c:showLegendKey val="0"/>
          <c:showVal val="1"/>
          <c:showCatName val="0"/>
          <c:showSerName val="0"/>
          <c:showPercent val="0"/>
          <c:showBubbleSize val="0"/>
          <c:extLst>
            <c:ext xmlns:c15="http://schemas.microsoft.com/office/drawing/2012/chart" uri="{CE6537A1-D6FC-4f65-9D91-7224C49458BB}"/>
          </c:extLst>
        </c:dLbl>
      </c:pivotFmt>
      <c:pivotFmt>
        <c:idx val="32"/>
        <c:dLbl>
          <c:idx val="0"/>
          <c:showLegendKey val="0"/>
          <c:showVal val="1"/>
          <c:showCatName val="0"/>
          <c:showSerName val="0"/>
          <c:showPercent val="0"/>
          <c:showBubbleSize val="0"/>
          <c:extLst>
            <c:ext xmlns:c15="http://schemas.microsoft.com/office/drawing/2012/chart" uri="{CE6537A1-D6FC-4f65-9D91-7224C49458BB}"/>
          </c:extLst>
        </c:dLbl>
      </c:pivotFmt>
      <c:pivotFmt>
        <c:idx val="33"/>
        <c:dLbl>
          <c:idx val="0"/>
          <c:showLegendKey val="0"/>
          <c:showVal val="1"/>
          <c:showCatName val="0"/>
          <c:showSerName val="0"/>
          <c:showPercent val="0"/>
          <c:showBubbleSize val="0"/>
          <c:extLst>
            <c:ext xmlns:c15="http://schemas.microsoft.com/office/drawing/2012/chart" uri="{CE6537A1-D6FC-4f65-9D91-7224C49458BB}"/>
          </c:extLst>
        </c:dLbl>
      </c:pivotFmt>
      <c:pivotFmt>
        <c:idx val="34"/>
        <c:dLbl>
          <c:idx val="0"/>
          <c:showLegendKey val="0"/>
          <c:showVal val="1"/>
          <c:showCatName val="0"/>
          <c:showSerName val="0"/>
          <c:showPercent val="0"/>
          <c:showBubbleSize val="0"/>
          <c:extLst>
            <c:ext xmlns:c15="http://schemas.microsoft.com/office/drawing/2012/chart" uri="{CE6537A1-D6FC-4f65-9D91-7224C49458BB}"/>
          </c:extLst>
        </c:dLbl>
      </c:pivotFmt>
      <c:pivotFmt>
        <c:idx val="35"/>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showLegendKey val="0"/>
          <c:showVal val="1"/>
          <c:showCatName val="0"/>
          <c:showSerName val="0"/>
          <c:showPercent val="0"/>
          <c:showBubbleSize val="0"/>
          <c:extLst>
            <c:ext xmlns:c15="http://schemas.microsoft.com/office/drawing/2012/chart" uri="{CE6537A1-D6FC-4f65-9D91-7224C49458BB}"/>
          </c:extLst>
        </c:dLbl>
      </c:pivotFmt>
      <c:pivotFmt>
        <c:idx val="37"/>
        <c:dLbl>
          <c:idx val="0"/>
          <c:showLegendKey val="0"/>
          <c:showVal val="1"/>
          <c:showCatName val="0"/>
          <c:showSerName val="0"/>
          <c:showPercent val="0"/>
          <c:showBubbleSize val="0"/>
          <c:extLst>
            <c:ext xmlns:c15="http://schemas.microsoft.com/office/drawing/2012/chart" uri="{CE6537A1-D6FC-4f65-9D91-7224C49458BB}"/>
          </c:extLst>
        </c:dLbl>
      </c:pivotFmt>
      <c:pivotFmt>
        <c:idx val="38"/>
        <c:dLbl>
          <c:idx val="0"/>
          <c:showLegendKey val="0"/>
          <c:showVal val="1"/>
          <c:showCatName val="0"/>
          <c:showSerName val="0"/>
          <c:showPercent val="0"/>
          <c:showBubbleSize val="0"/>
          <c:extLst>
            <c:ext xmlns:c15="http://schemas.microsoft.com/office/drawing/2012/chart" uri="{CE6537A1-D6FC-4f65-9D91-7224C49458BB}"/>
          </c:extLst>
        </c:dLbl>
      </c:pivotFmt>
      <c:pivotFmt>
        <c:idx val="39"/>
        <c:dLbl>
          <c:idx val="0"/>
          <c:showLegendKey val="0"/>
          <c:showVal val="1"/>
          <c:showCatName val="0"/>
          <c:showSerName val="0"/>
          <c:showPercent val="0"/>
          <c:showBubbleSize val="0"/>
          <c:extLst>
            <c:ext xmlns:c15="http://schemas.microsoft.com/office/drawing/2012/chart" uri="{CE6537A1-D6FC-4f65-9D91-7224C49458BB}"/>
          </c:extLst>
        </c:dLbl>
      </c:pivotFmt>
      <c:pivotFmt>
        <c:idx val="40"/>
        <c:dLbl>
          <c:idx val="0"/>
          <c:showLegendKey val="0"/>
          <c:showVal val="1"/>
          <c:showCatName val="0"/>
          <c:showSerName val="0"/>
          <c:showPercent val="0"/>
          <c:showBubbleSize val="0"/>
          <c:extLst>
            <c:ext xmlns:c15="http://schemas.microsoft.com/office/drawing/2012/chart" uri="{CE6537A1-D6FC-4f65-9D91-7224C49458BB}"/>
          </c:extLst>
        </c:dLbl>
      </c:pivotFmt>
      <c:pivotFmt>
        <c:idx val="41"/>
        <c:dLbl>
          <c:idx val="0"/>
          <c:showLegendKey val="0"/>
          <c:showVal val="1"/>
          <c:showCatName val="0"/>
          <c:showSerName val="0"/>
          <c:showPercent val="0"/>
          <c:showBubbleSize val="0"/>
          <c:extLst>
            <c:ext xmlns:c15="http://schemas.microsoft.com/office/drawing/2012/chart" uri="{CE6537A1-D6FC-4f65-9D91-7224C49458BB}"/>
          </c:extLst>
        </c:dLbl>
      </c:pivotFmt>
      <c:pivotFmt>
        <c:idx val="42"/>
        <c:dLbl>
          <c:idx val="0"/>
          <c:showLegendKey val="0"/>
          <c:showVal val="1"/>
          <c:showCatName val="0"/>
          <c:showSerName val="0"/>
          <c:showPercent val="0"/>
          <c:showBubbleSize val="0"/>
          <c:extLst>
            <c:ext xmlns:c15="http://schemas.microsoft.com/office/drawing/2012/chart" uri="{CE6537A1-D6FC-4f65-9D91-7224C49458BB}"/>
          </c:extLst>
        </c:dLbl>
      </c:pivotFmt>
      <c:pivotFmt>
        <c:idx val="43"/>
        <c:dLbl>
          <c:idx val="0"/>
          <c:showLegendKey val="0"/>
          <c:showVal val="1"/>
          <c:showCatName val="0"/>
          <c:showSerName val="0"/>
          <c:showPercent val="0"/>
          <c:showBubbleSize val="0"/>
          <c:extLst>
            <c:ext xmlns:c15="http://schemas.microsoft.com/office/drawing/2012/chart" uri="{CE6537A1-D6FC-4f65-9D91-7224C49458BB}"/>
          </c:extLst>
        </c:dLbl>
      </c:pivotFmt>
      <c:pivotFmt>
        <c:idx val="44"/>
        <c:dLbl>
          <c:idx val="0"/>
          <c:showLegendKey val="0"/>
          <c:showVal val="1"/>
          <c:showCatName val="0"/>
          <c:showSerName val="0"/>
          <c:showPercent val="0"/>
          <c:showBubbleSize val="0"/>
          <c:extLst>
            <c:ext xmlns:c15="http://schemas.microsoft.com/office/drawing/2012/chart" uri="{CE6537A1-D6FC-4f65-9D91-7224C49458BB}"/>
          </c:extLst>
        </c:dLbl>
      </c:pivotFmt>
      <c:pivotFmt>
        <c:idx val="45"/>
        <c:dLbl>
          <c:idx val="0"/>
          <c:showLegendKey val="0"/>
          <c:showVal val="1"/>
          <c:showCatName val="0"/>
          <c:showSerName val="0"/>
          <c:showPercent val="0"/>
          <c:showBubbleSize val="0"/>
          <c:extLst>
            <c:ext xmlns:c15="http://schemas.microsoft.com/office/drawing/2012/chart" uri="{CE6537A1-D6FC-4f65-9D91-7224C49458BB}"/>
          </c:extLst>
        </c:dLbl>
      </c:pivotFmt>
      <c:pivotFmt>
        <c:idx val="46"/>
        <c:dLbl>
          <c:idx val="0"/>
          <c:showLegendKey val="0"/>
          <c:showVal val="1"/>
          <c:showCatName val="0"/>
          <c:showSerName val="0"/>
          <c:showPercent val="0"/>
          <c:showBubbleSize val="0"/>
          <c:extLst>
            <c:ext xmlns:c15="http://schemas.microsoft.com/office/drawing/2012/chart" uri="{CE6537A1-D6FC-4f65-9D91-7224C49458BB}"/>
          </c:extLst>
        </c:dLbl>
      </c:pivotFmt>
      <c:pivotFmt>
        <c:idx val="47"/>
        <c:dLbl>
          <c:idx val="0"/>
          <c:showLegendKey val="0"/>
          <c:showVal val="1"/>
          <c:showCatName val="0"/>
          <c:showSerName val="0"/>
          <c:showPercent val="0"/>
          <c:showBubbleSize val="0"/>
          <c:extLst>
            <c:ext xmlns:c15="http://schemas.microsoft.com/office/drawing/2012/chart" uri="{CE6537A1-D6FC-4f65-9D91-7224C49458BB}"/>
          </c:extLst>
        </c:dLbl>
      </c:pivotFmt>
      <c:pivotFmt>
        <c:idx val="48"/>
        <c:dLbl>
          <c:idx val="0"/>
          <c:showLegendKey val="0"/>
          <c:showVal val="1"/>
          <c:showCatName val="0"/>
          <c:showSerName val="0"/>
          <c:showPercent val="0"/>
          <c:showBubbleSize val="0"/>
          <c:extLst>
            <c:ext xmlns:c15="http://schemas.microsoft.com/office/drawing/2012/chart" uri="{CE6537A1-D6FC-4f65-9D91-7224C49458BB}"/>
          </c:extLst>
        </c:dLbl>
      </c:pivotFmt>
      <c:pivotFmt>
        <c:idx val="49"/>
        <c:dLbl>
          <c:idx val="0"/>
          <c:showLegendKey val="0"/>
          <c:showVal val="1"/>
          <c:showCatName val="0"/>
          <c:showSerName val="0"/>
          <c:showPercent val="0"/>
          <c:showBubbleSize val="0"/>
          <c:extLst>
            <c:ext xmlns:c15="http://schemas.microsoft.com/office/drawing/2012/chart" uri="{CE6537A1-D6FC-4f65-9D91-7224C49458BB}"/>
          </c:extLst>
        </c:dLbl>
      </c:pivotFmt>
      <c:pivotFmt>
        <c:idx val="50"/>
        <c:dLbl>
          <c:idx val="0"/>
          <c:showLegendKey val="0"/>
          <c:showVal val="1"/>
          <c:showCatName val="0"/>
          <c:showSerName val="0"/>
          <c:showPercent val="0"/>
          <c:showBubbleSize val="0"/>
          <c:extLst>
            <c:ext xmlns:c15="http://schemas.microsoft.com/office/drawing/2012/chart" uri="{CE6537A1-D6FC-4f65-9D91-7224C49458BB}"/>
          </c:extLst>
        </c:dLbl>
      </c:pivotFmt>
      <c:pivotFmt>
        <c:idx val="51"/>
        <c:dLbl>
          <c:idx val="0"/>
          <c:showLegendKey val="0"/>
          <c:showVal val="1"/>
          <c:showCatName val="0"/>
          <c:showSerName val="0"/>
          <c:showPercent val="0"/>
          <c:showBubbleSize val="0"/>
          <c:extLst>
            <c:ext xmlns:c15="http://schemas.microsoft.com/office/drawing/2012/chart" uri="{CE6537A1-D6FC-4f65-9D91-7224C49458BB}"/>
          </c:extLst>
        </c:dLbl>
      </c:pivotFmt>
      <c:pivotFmt>
        <c:idx val="52"/>
        <c:dLbl>
          <c:idx val="0"/>
          <c:showLegendKey val="0"/>
          <c:showVal val="1"/>
          <c:showCatName val="0"/>
          <c:showSerName val="0"/>
          <c:showPercent val="0"/>
          <c:showBubbleSize val="0"/>
          <c:extLst>
            <c:ext xmlns:c15="http://schemas.microsoft.com/office/drawing/2012/chart" uri="{CE6537A1-D6FC-4f65-9D91-7224C49458BB}"/>
          </c:extLst>
        </c:dLbl>
      </c:pivotFmt>
      <c:pivotFmt>
        <c:idx val="53"/>
        <c:dLbl>
          <c:idx val="0"/>
          <c:showLegendKey val="0"/>
          <c:showVal val="1"/>
          <c:showCatName val="0"/>
          <c:showSerName val="0"/>
          <c:showPercent val="0"/>
          <c:showBubbleSize val="0"/>
          <c:extLst>
            <c:ext xmlns:c15="http://schemas.microsoft.com/office/drawing/2012/chart" uri="{CE6537A1-D6FC-4f65-9D91-7224C49458BB}"/>
          </c:extLst>
        </c:dLbl>
      </c:pivotFmt>
      <c:pivotFmt>
        <c:idx val="54"/>
        <c:dLbl>
          <c:idx val="0"/>
          <c:showLegendKey val="0"/>
          <c:showVal val="1"/>
          <c:showCatName val="0"/>
          <c:showSerName val="0"/>
          <c:showPercent val="0"/>
          <c:showBubbleSize val="0"/>
          <c:extLst>
            <c:ext xmlns:c15="http://schemas.microsoft.com/office/drawing/2012/chart" uri="{CE6537A1-D6FC-4f65-9D91-7224C49458BB}"/>
          </c:extLst>
        </c:dLbl>
      </c:pivotFmt>
      <c:pivotFmt>
        <c:idx val="55"/>
        <c:dLbl>
          <c:idx val="0"/>
          <c:showLegendKey val="0"/>
          <c:showVal val="1"/>
          <c:showCatName val="0"/>
          <c:showSerName val="0"/>
          <c:showPercent val="0"/>
          <c:showBubbleSize val="0"/>
          <c:extLst>
            <c:ext xmlns:c15="http://schemas.microsoft.com/office/drawing/2012/chart" uri="{CE6537A1-D6FC-4f65-9D91-7224C49458BB}"/>
          </c:extLst>
        </c:dLbl>
      </c:pivotFmt>
      <c:pivotFmt>
        <c:idx val="56"/>
        <c:dLbl>
          <c:idx val="0"/>
          <c:showLegendKey val="0"/>
          <c:showVal val="1"/>
          <c:showCatName val="0"/>
          <c:showSerName val="0"/>
          <c:showPercent val="0"/>
          <c:showBubbleSize val="0"/>
          <c:extLst>
            <c:ext xmlns:c15="http://schemas.microsoft.com/office/drawing/2012/chart" uri="{CE6537A1-D6FC-4f65-9D91-7224C49458BB}"/>
          </c:extLst>
        </c:dLbl>
      </c:pivotFmt>
      <c:pivotFmt>
        <c:idx val="57"/>
        <c:dLbl>
          <c:idx val="0"/>
          <c:showLegendKey val="0"/>
          <c:showVal val="1"/>
          <c:showCatName val="0"/>
          <c:showSerName val="0"/>
          <c:showPercent val="0"/>
          <c:showBubbleSize val="0"/>
          <c:extLst>
            <c:ext xmlns:c15="http://schemas.microsoft.com/office/drawing/2012/chart" uri="{CE6537A1-D6FC-4f65-9D91-7224C49458BB}"/>
          </c:extLst>
        </c:dLbl>
      </c:pivotFmt>
      <c:pivotFmt>
        <c:idx val="58"/>
        <c:dLbl>
          <c:idx val="0"/>
          <c:showLegendKey val="0"/>
          <c:showVal val="1"/>
          <c:showCatName val="0"/>
          <c:showSerName val="0"/>
          <c:showPercent val="0"/>
          <c:showBubbleSize val="0"/>
          <c:extLst>
            <c:ext xmlns:c15="http://schemas.microsoft.com/office/drawing/2012/chart" uri="{CE6537A1-D6FC-4f65-9D91-7224C49458BB}"/>
          </c:extLst>
        </c:dLbl>
      </c:pivotFmt>
      <c:pivotFmt>
        <c:idx val="59"/>
        <c:dLbl>
          <c:idx val="0"/>
          <c:showLegendKey val="0"/>
          <c:showVal val="1"/>
          <c:showCatName val="0"/>
          <c:showSerName val="0"/>
          <c:showPercent val="0"/>
          <c:showBubbleSize val="0"/>
          <c:extLst>
            <c:ext xmlns:c15="http://schemas.microsoft.com/office/drawing/2012/chart" uri="{CE6537A1-D6FC-4f65-9D91-7224C49458BB}"/>
          </c:extLst>
        </c:dLbl>
      </c:pivotFmt>
      <c:pivotFmt>
        <c:idx val="60"/>
        <c:dLbl>
          <c:idx val="0"/>
          <c:showLegendKey val="0"/>
          <c:showVal val="1"/>
          <c:showCatName val="0"/>
          <c:showSerName val="0"/>
          <c:showPercent val="0"/>
          <c:showBubbleSize val="0"/>
          <c:extLst>
            <c:ext xmlns:c15="http://schemas.microsoft.com/office/drawing/2012/chart" uri="{CE6537A1-D6FC-4f65-9D91-7224C49458BB}"/>
          </c:extLst>
        </c:dLbl>
      </c:pivotFmt>
      <c:pivotFmt>
        <c:idx val="61"/>
        <c:dLbl>
          <c:idx val="0"/>
          <c:showLegendKey val="0"/>
          <c:showVal val="1"/>
          <c:showCatName val="0"/>
          <c:showSerName val="0"/>
          <c:showPercent val="0"/>
          <c:showBubbleSize val="0"/>
          <c:extLst>
            <c:ext xmlns:c15="http://schemas.microsoft.com/office/drawing/2012/chart" uri="{CE6537A1-D6FC-4f65-9D91-7224C49458BB}"/>
          </c:extLst>
        </c:dLbl>
      </c:pivotFmt>
      <c:pivotFmt>
        <c:idx val="62"/>
        <c:dLbl>
          <c:idx val="0"/>
          <c:showLegendKey val="0"/>
          <c:showVal val="1"/>
          <c:showCatName val="0"/>
          <c:showSerName val="0"/>
          <c:showPercent val="0"/>
          <c:showBubbleSize val="0"/>
          <c:extLst>
            <c:ext xmlns:c15="http://schemas.microsoft.com/office/drawing/2012/chart" uri="{CE6537A1-D6FC-4f65-9D91-7224C49458BB}"/>
          </c:extLst>
        </c:dLbl>
      </c:pivotFmt>
      <c:pivotFmt>
        <c:idx val="63"/>
        <c:dLbl>
          <c:idx val="0"/>
          <c:showLegendKey val="0"/>
          <c:showVal val="1"/>
          <c:showCatName val="0"/>
          <c:showSerName val="0"/>
          <c:showPercent val="0"/>
          <c:showBubbleSize val="0"/>
          <c:extLst>
            <c:ext xmlns:c15="http://schemas.microsoft.com/office/drawing/2012/chart" uri="{CE6537A1-D6FC-4f65-9D91-7224C49458BB}"/>
          </c:extLst>
        </c:dLbl>
      </c:pivotFmt>
      <c:pivotFmt>
        <c:idx val="64"/>
        <c:dLbl>
          <c:idx val="0"/>
          <c:showLegendKey val="0"/>
          <c:showVal val="1"/>
          <c:showCatName val="0"/>
          <c:showSerName val="0"/>
          <c:showPercent val="0"/>
          <c:showBubbleSize val="0"/>
          <c:extLst>
            <c:ext xmlns:c15="http://schemas.microsoft.com/office/drawing/2012/chart" uri="{CE6537A1-D6FC-4f65-9D91-7224C49458BB}"/>
          </c:extLst>
        </c:dLbl>
      </c:pivotFmt>
      <c:pivotFmt>
        <c:idx val="65"/>
        <c:dLbl>
          <c:idx val="0"/>
          <c:showLegendKey val="0"/>
          <c:showVal val="1"/>
          <c:showCatName val="0"/>
          <c:showSerName val="0"/>
          <c:showPercent val="0"/>
          <c:showBubbleSize val="0"/>
          <c:extLst>
            <c:ext xmlns:c15="http://schemas.microsoft.com/office/drawing/2012/chart" uri="{CE6537A1-D6FC-4f65-9D91-7224C49458BB}"/>
          </c:extLst>
        </c:dLbl>
      </c:pivotFmt>
      <c:pivotFmt>
        <c:idx val="66"/>
        <c:dLbl>
          <c:idx val="0"/>
          <c:showLegendKey val="0"/>
          <c:showVal val="1"/>
          <c:showCatName val="0"/>
          <c:showSerName val="0"/>
          <c:showPercent val="0"/>
          <c:showBubbleSize val="0"/>
          <c:extLst>
            <c:ext xmlns:c15="http://schemas.microsoft.com/office/drawing/2012/chart" uri="{CE6537A1-D6FC-4f65-9D91-7224C49458BB}"/>
          </c:extLst>
        </c:dLbl>
      </c:pivotFmt>
      <c:pivotFmt>
        <c:idx val="67"/>
        <c:dLbl>
          <c:idx val="0"/>
          <c:showLegendKey val="0"/>
          <c:showVal val="1"/>
          <c:showCatName val="0"/>
          <c:showSerName val="0"/>
          <c:showPercent val="0"/>
          <c:showBubbleSize val="0"/>
          <c:extLst>
            <c:ext xmlns:c15="http://schemas.microsoft.com/office/drawing/2012/chart" uri="{CE6537A1-D6FC-4f65-9D91-7224C49458BB}"/>
          </c:extLst>
        </c:dLbl>
      </c:pivotFmt>
      <c:pivotFmt>
        <c:idx val="68"/>
        <c:dLbl>
          <c:idx val="0"/>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2"/>
          </a:solidFill>
          <a:ln>
            <a:noFill/>
          </a:ln>
          <a:effectLst/>
        </c:spPr>
        <c:marker>
          <c:symbol val="none"/>
        </c:marker>
        <c:dLbl>
          <c:idx val="0"/>
          <c:numFmt formatCode="#,##0_ ;[Red]\-#,##0\ " sourceLinked="0"/>
          <c:spPr>
            <a:noFill/>
            <a:ln>
              <a:noFill/>
            </a:ln>
            <a:effectLst/>
          </c:spPr>
          <c:txPr>
            <a:bodyPr rot="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2"/>
          </a:solidFill>
          <a:ln>
            <a:noFill/>
          </a:ln>
          <a:effectLst/>
        </c:spPr>
        <c:marker>
          <c:symbol val="none"/>
        </c:marker>
        <c:dLbl>
          <c:idx val="0"/>
          <c:numFmt formatCode="#,##0_ ;[Red]\-#,##0\ " sourceLinked="0"/>
          <c:spPr>
            <a:noFill/>
            <a:ln>
              <a:noFill/>
            </a:ln>
            <a:effectLst/>
          </c:spPr>
          <c:txPr>
            <a:bodyPr rot="-540000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 ;[Red]\-#,##0\ " sourceLinked="0"/>
          <c:spPr>
            <a:noFill/>
            <a:ln>
              <a:noFill/>
            </a:ln>
            <a:effectLst/>
          </c:spPr>
          <c:txPr>
            <a:bodyPr rot="-540000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5"/>
        <c:spPr>
          <a:solidFill>
            <a:schemeClr val="accent1"/>
          </a:solidFill>
          <a:ln>
            <a:noFill/>
          </a:ln>
          <a:effectLst/>
        </c:spPr>
        <c:marker>
          <c:symbol val="none"/>
        </c:marker>
      </c:pivotFmt>
    </c:pivotFmts>
    <c:plotArea>
      <c:layout>
        <c:manualLayout>
          <c:layoutTarget val="inner"/>
          <c:xMode val="edge"/>
          <c:yMode val="edge"/>
          <c:x val="1.2717499442452955E-2"/>
          <c:y val="1.0661689304919524E-2"/>
          <c:w val="0.98112908051647274"/>
          <c:h val="0.9631167077235453"/>
        </c:manualLayout>
      </c:layout>
      <c:barChart>
        <c:barDir val="col"/>
        <c:grouping val="clustered"/>
        <c:varyColors val="0"/>
        <c:ser>
          <c:idx val="0"/>
          <c:order val="0"/>
          <c:tx>
            <c:strRef>
              <c:f>'P_endring (3)'!$Q$8:$Q$9</c:f>
              <c:strCache>
                <c:ptCount val="1"/>
                <c:pt idx="0">
                  <c:v>2005</c:v>
                </c:pt>
              </c:strCache>
            </c:strRef>
          </c:tx>
          <c:spPr>
            <a:solidFill>
              <a:schemeClr val="accent1"/>
            </a:solidFill>
            <a:ln>
              <a:noFill/>
            </a:ln>
            <a:effectLst/>
          </c:spPr>
          <c:invertIfNegative val="0"/>
          <c:cat>
            <c:strRef>
              <c:f>'P_endring (3)'!$P$10:$P$47</c:f>
              <c:strCache>
                <c:ptCount val="37"/>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Orkland</c:v>
                </c:pt>
                <c:pt idx="16">
                  <c:v>Oppdal</c:v>
                </c:pt>
                <c:pt idx="17">
                  <c:v>Nærøysund</c:v>
                </c:pt>
                <c:pt idx="18">
                  <c:v>Namsskogan</c:v>
                </c:pt>
                <c:pt idx="19">
                  <c:v>Namsos</c:v>
                </c:pt>
                <c:pt idx="20">
                  <c:v>Midtre Gauldal</c:v>
                </c:pt>
                <c:pt idx="21">
                  <c:v>Meråker</c:v>
                </c:pt>
                <c:pt idx="22">
                  <c:v>Melhus</c:v>
                </c:pt>
                <c:pt idx="23">
                  <c:v>Malvik</c:v>
                </c:pt>
                <c:pt idx="24">
                  <c:v>Lierne</c:v>
                </c:pt>
                <c:pt idx="25">
                  <c:v>Levanger</c:v>
                </c:pt>
                <c:pt idx="26">
                  <c:v>Leka</c:v>
                </c:pt>
                <c:pt idx="27">
                  <c:v>Indre Fosen</c:v>
                </c:pt>
                <c:pt idx="28">
                  <c:v>Inderøy</c:v>
                </c:pt>
                <c:pt idx="29">
                  <c:v>Høylandet</c:v>
                </c:pt>
                <c:pt idx="30">
                  <c:v>Holtålen</c:v>
                </c:pt>
                <c:pt idx="31">
                  <c:v>Hitra</c:v>
                </c:pt>
                <c:pt idx="32">
                  <c:v>Heim</c:v>
                </c:pt>
                <c:pt idx="33">
                  <c:v>Grong</c:v>
                </c:pt>
                <c:pt idx="34">
                  <c:v>Frøya</c:v>
                </c:pt>
                <c:pt idx="35">
                  <c:v>Frosta</c:v>
                </c:pt>
                <c:pt idx="36">
                  <c:v>Flatanger</c:v>
                </c:pt>
              </c:strCache>
            </c:strRef>
          </c:cat>
          <c:val>
            <c:numRef>
              <c:f>'P_endring (3)'!$Q$10:$Q$47</c:f>
              <c:numCache>
                <c:formatCode>_-* #\ ##0_-;\-* #\ ##0_-;_-* "-"??_-;_-@_-</c:formatCode>
                <c:ptCount val="37"/>
              </c:numCache>
            </c:numRef>
          </c:val>
          <c:extLst>
            <c:ext xmlns:c16="http://schemas.microsoft.com/office/drawing/2014/chart" uri="{C3380CC4-5D6E-409C-BE32-E72D297353CC}">
              <c16:uniqueId val="{00000000-CE0D-41D1-8590-514FED9A9B6E}"/>
            </c:ext>
          </c:extLst>
        </c:ser>
        <c:ser>
          <c:idx val="1"/>
          <c:order val="1"/>
          <c:tx>
            <c:strRef>
              <c:f>'P_endring (3)'!$R$8:$R$9</c:f>
              <c:strCache>
                <c:ptCount val="1"/>
                <c:pt idx="0">
                  <c:v>2021</c:v>
                </c:pt>
              </c:strCache>
            </c:strRef>
          </c:tx>
          <c:spPr>
            <a:solidFill>
              <a:schemeClr val="accent2"/>
            </a:solidFill>
            <a:ln>
              <a:noFill/>
            </a:ln>
            <a:effectLst/>
          </c:spPr>
          <c:invertIfNegative val="0"/>
          <c:dLbls>
            <c:numFmt formatCode="#,##0_ ;[Red]\-#,##0\ " sourceLinked="0"/>
            <c:spPr>
              <a:noFill/>
              <a:ln>
                <a:noFill/>
              </a:ln>
              <a:effectLst/>
            </c:spPr>
            <c:txPr>
              <a:bodyPr rot="-5400000" spcFirstLastPara="1" vertOverflow="clip" horzOverflow="clip" vert="horz" wrap="square" lIns="0" tIns="0" rIns="0" bIns="0" anchor="ctr" anchorCtr="1">
                <a:spAutoFit/>
              </a:bodyPr>
              <a:lstStyle/>
              <a:p>
                <a:pPr>
                  <a:defRPr sz="750" b="1" i="0" u="none" strike="noStrike" kern="1200" baseline="0">
                    <a:solidFill>
                      <a:schemeClr val="dk1">
                        <a:lumMod val="65000"/>
                        <a:lumOff val="3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'P_endring (3)'!$P$10:$P$47</c:f>
              <c:strCache>
                <c:ptCount val="37"/>
                <c:pt idx="0">
                  <c:v>Åfjord</c:v>
                </c:pt>
                <c:pt idx="1">
                  <c:v>Ørland</c:v>
                </c:pt>
                <c:pt idx="2">
                  <c:v>Verdal</c:v>
                </c:pt>
                <c:pt idx="3">
                  <c:v>Tydal</c:v>
                </c:pt>
                <c:pt idx="4">
                  <c:v>Trondheim</c:v>
                </c:pt>
                <c:pt idx="5">
                  <c:v>Stjørdal</c:v>
                </c:pt>
                <c:pt idx="6">
                  <c:v>Steinkjer</c:v>
                </c:pt>
                <c:pt idx="7">
                  <c:v>Snåsa</c:v>
                </c:pt>
                <c:pt idx="8">
                  <c:v>Skaun</c:v>
                </c:pt>
                <c:pt idx="9">
                  <c:v>Selbu</c:v>
                </c:pt>
                <c:pt idx="10">
                  <c:v>Røyrvik</c:v>
                </c:pt>
                <c:pt idx="11">
                  <c:v>Røros</c:v>
                </c:pt>
                <c:pt idx="12">
                  <c:v>Rindal</c:v>
                </c:pt>
                <c:pt idx="13">
                  <c:v>Rennebu</c:v>
                </c:pt>
                <c:pt idx="14">
                  <c:v>Overhalla</c:v>
                </c:pt>
                <c:pt idx="15">
                  <c:v>Orkland</c:v>
                </c:pt>
                <c:pt idx="16">
                  <c:v>Oppdal</c:v>
                </c:pt>
                <c:pt idx="17">
                  <c:v>Nærøysund</c:v>
                </c:pt>
                <c:pt idx="18">
                  <c:v>Namsskogan</c:v>
                </c:pt>
                <c:pt idx="19">
                  <c:v>Namsos</c:v>
                </c:pt>
                <c:pt idx="20">
                  <c:v>Midtre Gauldal</c:v>
                </c:pt>
                <c:pt idx="21">
                  <c:v>Meråker</c:v>
                </c:pt>
                <c:pt idx="22">
                  <c:v>Melhus</c:v>
                </c:pt>
                <c:pt idx="23">
                  <c:v>Malvik</c:v>
                </c:pt>
                <c:pt idx="24">
                  <c:v>Lierne</c:v>
                </c:pt>
                <c:pt idx="25">
                  <c:v>Levanger</c:v>
                </c:pt>
                <c:pt idx="26">
                  <c:v>Leka</c:v>
                </c:pt>
                <c:pt idx="27">
                  <c:v>Indre Fosen</c:v>
                </c:pt>
                <c:pt idx="28">
                  <c:v>Inderøy</c:v>
                </c:pt>
                <c:pt idx="29">
                  <c:v>Høylandet</c:v>
                </c:pt>
                <c:pt idx="30">
                  <c:v>Holtålen</c:v>
                </c:pt>
                <c:pt idx="31">
                  <c:v>Hitra</c:v>
                </c:pt>
                <c:pt idx="32">
                  <c:v>Heim</c:v>
                </c:pt>
                <c:pt idx="33">
                  <c:v>Grong</c:v>
                </c:pt>
                <c:pt idx="34">
                  <c:v>Frøya</c:v>
                </c:pt>
                <c:pt idx="35">
                  <c:v>Frosta</c:v>
                </c:pt>
                <c:pt idx="36">
                  <c:v>Flatanger</c:v>
                </c:pt>
              </c:strCache>
            </c:strRef>
          </c:cat>
          <c:val>
            <c:numRef>
              <c:f>'P_endring (3)'!$R$10:$R$47</c:f>
              <c:numCache>
                <c:formatCode>#\ ##0_ ;[Red]\-#\ ##0\ </c:formatCode>
                <c:ptCount val="37"/>
                <c:pt idx="0">
                  <c:v>-1669.1999999999998</c:v>
                </c:pt>
                <c:pt idx="1">
                  <c:v>13304.8</c:v>
                </c:pt>
                <c:pt idx="2">
                  <c:v>11389.2</c:v>
                </c:pt>
                <c:pt idx="3">
                  <c:v>2444.1000000000004</c:v>
                </c:pt>
                <c:pt idx="4">
                  <c:v>3781.8999999999996</c:v>
                </c:pt>
                <c:pt idx="5">
                  <c:v>18717.8</c:v>
                </c:pt>
                <c:pt idx="6">
                  <c:v>20274.800000000003</c:v>
                </c:pt>
                <c:pt idx="7">
                  <c:v>17852.2</c:v>
                </c:pt>
                <c:pt idx="8">
                  <c:v>-456.39999999999986</c:v>
                </c:pt>
                <c:pt idx="9">
                  <c:v>7747.9999999999991</c:v>
                </c:pt>
                <c:pt idx="10">
                  <c:v>330.3</c:v>
                </c:pt>
                <c:pt idx="11">
                  <c:v>7660.6</c:v>
                </c:pt>
                <c:pt idx="12">
                  <c:v>653.70000000000027</c:v>
                </c:pt>
                <c:pt idx="13">
                  <c:v>7248.6</c:v>
                </c:pt>
                <c:pt idx="14">
                  <c:v>22922.3</c:v>
                </c:pt>
                <c:pt idx="15">
                  <c:v>23431.299999999996</c:v>
                </c:pt>
                <c:pt idx="16">
                  <c:v>9148.0999999999985</c:v>
                </c:pt>
                <c:pt idx="17">
                  <c:v>4279.7999999999993</c:v>
                </c:pt>
                <c:pt idx="18">
                  <c:v>1413</c:v>
                </c:pt>
                <c:pt idx="19">
                  <c:v>374.5</c:v>
                </c:pt>
                <c:pt idx="20">
                  <c:v>11409.900000000001</c:v>
                </c:pt>
                <c:pt idx="21">
                  <c:v>2227.3000000000002</c:v>
                </c:pt>
                <c:pt idx="22">
                  <c:v>7403.6</c:v>
                </c:pt>
                <c:pt idx="23">
                  <c:v>-645.70000000000027</c:v>
                </c:pt>
                <c:pt idx="24">
                  <c:v>9727.5</c:v>
                </c:pt>
                <c:pt idx="25">
                  <c:v>22776.799999999999</c:v>
                </c:pt>
                <c:pt idx="26">
                  <c:v>10007.800000000001</c:v>
                </c:pt>
                <c:pt idx="27">
                  <c:v>16791</c:v>
                </c:pt>
                <c:pt idx="28">
                  <c:v>8584</c:v>
                </c:pt>
                <c:pt idx="29">
                  <c:v>2030.1999999999998</c:v>
                </c:pt>
                <c:pt idx="30">
                  <c:v>6357.4</c:v>
                </c:pt>
                <c:pt idx="31">
                  <c:v>1797.1999999999998</c:v>
                </c:pt>
                <c:pt idx="32">
                  <c:v>32677.7</c:v>
                </c:pt>
                <c:pt idx="33">
                  <c:v>675</c:v>
                </c:pt>
                <c:pt idx="34">
                  <c:v>1062.5999999999999</c:v>
                </c:pt>
                <c:pt idx="35">
                  <c:v>9161.7000000000007</c:v>
                </c:pt>
                <c:pt idx="36">
                  <c:v>-1284.5</c:v>
                </c:pt>
              </c:numCache>
            </c:numRef>
          </c:val>
          <c:extLst>
            <c:ext xmlns:c16="http://schemas.microsoft.com/office/drawing/2014/chart" uri="{C3380CC4-5D6E-409C-BE32-E72D297353CC}">
              <c16:uniqueId val="{00000002-CE0D-41D1-8590-514FED9A9B6E}"/>
            </c:ext>
          </c:extLst>
        </c:ser>
        <c:dLbls>
          <c:showLegendKey val="0"/>
          <c:showVal val="0"/>
          <c:showCatName val="0"/>
          <c:showSerName val="0"/>
          <c:showPercent val="0"/>
          <c:showBubbleSize val="0"/>
        </c:dLbls>
        <c:gapWidth val="42"/>
        <c:overlap val="100"/>
        <c:axId val="2112893536"/>
        <c:axId val="2112901024"/>
      </c:barChart>
      <c:catAx>
        <c:axId val="2112893536"/>
        <c:scaling>
          <c:orientation val="minMax"/>
        </c:scaling>
        <c:delete val="0"/>
        <c:axPos val="b"/>
        <c:numFmt formatCode="#,##0.00_ ;[Red]\-#,##0.00\ "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2112901024"/>
        <c:crosses val="autoZero"/>
        <c:auto val="1"/>
        <c:lblAlgn val="ctr"/>
        <c:lblOffset val="1000"/>
        <c:tickLblSkip val="1"/>
        <c:noMultiLvlLbl val="0"/>
      </c:catAx>
      <c:valAx>
        <c:axId val="2112901024"/>
        <c:scaling>
          <c:orientation val="minMax"/>
        </c:scaling>
        <c:delete val="1"/>
        <c:axPos val="l"/>
        <c:numFmt formatCode="_-* #\ ##0_-;\-* #\ ##0_-;_-* &quot;-&quot;??_-;_-@_-" sourceLinked="1"/>
        <c:majorTickMark val="none"/>
        <c:minorTickMark val="none"/>
        <c:tickLblPos val="nextTo"/>
        <c:crossAx val="2112893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aseline="0"/>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17</xdr:col>
      <xdr:colOff>238125</xdr:colOff>
      <xdr:row>33</xdr:row>
      <xdr:rowOff>19050</xdr:rowOff>
    </xdr:from>
    <xdr:to>
      <xdr:col>19</xdr:col>
      <xdr:colOff>542925</xdr:colOff>
      <xdr:row>46</xdr:row>
      <xdr:rowOff>152400</xdr:rowOff>
    </xdr:to>
    <mc:AlternateContent xmlns:mc="http://schemas.openxmlformats.org/markup-compatibility/2006" xmlns:a14="http://schemas.microsoft.com/office/drawing/2010/main">
      <mc:Choice Requires="a14">
        <xdr:graphicFrame macro="">
          <xdr:nvGraphicFramePr>
            <xdr:cNvPr id="2" name="fylke 10">
              <a:extLst>
                <a:ext uri="{FF2B5EF4-FFF2-40B4-BE49-F238E27FC236}">
                  <a16:creationId xmlns:a16="http://schemas.microsoft.com/office/drawing/2014/main" id="{D8622E93-87D4-49D7-BA9E-9D934A5931B6}"/>
                </a:ext>
              </a:extLst>
            </xdr:cNvPr>
            <xdr:cNvGraphicFramePr/>
          </xdr:nvGraphicFramePr>
          <xdr:xfrm>
            <a:off x="0" y="0"/>
            <a:ext cx="0" cy="0"/>
          </xdr:xfrm>
          <a:graphic>
            <a:graphicData uri="http://schemas.microsoft.com/office/drawing/2010/slicer">
              <sle:slicer xmlns:sle="http://schemas.microsoft.com/office/drawing/2010/slicer" name="fylke 10"/>
            </a:graphicData>
          </a:graphic>
        </xdr:graphicFrame>
      </mc:Choice>
      <mc:Fallback xmlns="">
        <xdr:sp macro="" textlink="">
          <xdr:nvSpPr>
            <xdr:cNvPr id="0" name=""/>
            <xdr:cNvSpPr>
              <a:spLocks noTextEdit="1"/>
            </xdr:cNvSpPr>
          </xdr:nvSpPr>
          <xdr:spPr>
            <a:xfrm>
              <a:off x="13115925" y="5362575"/>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9</xdr:col>
      <xdr:colOff>161925</xdr:colOff>
      <xdr:row>40</xdr:row>
      <xdr:rowOff>133350</xdr:rowOff>
    </xdr:from>
    <xdr:to>
      <xdr:col>11</xdr:col>
      <xdr:colOff>466725</xdr:colOff>
      <xdr:row>54</xdr:row>
      <xdr:rowOff>85725</xdr:rowOff>
    </xdr:to>
    <mc:AlternateContent xmlns:mc="http://schemas.openxmlformats.org/markup-compatibility/2006" xmlns:a14="http://schemas.microsoft.com/office/drawing/2010/main">
      <mc:Choice Requires="a14">
        <xdr:graphicFrame macro="">
          <xdr:nvGraphicFramePr>
            <xdr:cNvPr id="3" name="hovedgrupper 8">
              <a:extLst>
                <a:ext uri="{FF2B5EF4-FFF2-40B4-BE49-F238E27FC236}">
                  <a16:creationId xmlns:a16="http://schemas.microsoft.com/office/drawing/2014/main" id="{FE7F368E-97E7-415A-82B4-9115A18034AB}"/>
                </a:ext>
              </a:extLst>
            </xdr:cNvPr>
            <xdr:cNvGraphicFramePr/>
          </xdr:nvGraphicFramePr>
          <xdr:xfrm>
            <a:off x="0" y="0"/>
            <a:ext cx="0" cy="0"/>
          </xdr:xfrm>
          <a:graphic>
            <a:graphicData uri="http://schemas.microsoft.com/office/drawing/2010/slicer">
              <sle:slicer xmlns:sle="http://schemas.microsoft.com/office/drawing/2010/slicer" name="hovedgrupper 8"/>
            </a:graphicData>
          </a:graphic>
        </xdr:graphicFrame>
      </mc:Choice>
      <mc:Fallback xmlns="">
        <xdr:sp macro="" textlink="">
          <xdr:nvSpPr>
            <xdr:cNvPr id="0" name=""/>
            <xdr:cNvSpPr>
              <a:spLocks noTextEdit="1"/>
            </xdr:cNvSpPr>
          </xdr:nvSpPr>
          <xdr:spPr>
            <a:xfrm>
              <a:off x="6943725" y="661035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19</xdr:col>
      <xdr:colOff>85725</xdr:colOff>
      <xdr:row>22</xdr:row>
      <xdr:rowOff>85724</xdr:rowOff>
    </xdr:from>
    <xdr:to>
      <xdr:col>24</xdr:col>
      <xdr:colOff>419101</xdr:colOff>
      <xdr:row>75</xdr:row>
      <xdr:rowOff>85725</xdr:rowOff>
    </xdr:to>
    <xdr:graphicFrame macro="">
      <xdr:nvGraphicFramePr>
        <xdr:cNvPr id="4" name="Diagram 3">
          <a:extLst>
            <a:ext uri="{FF2B5EF4-FFF2-40B4-BE49-F238E27FC236}">
              <a16:creationId xmlns:a16="http://schemas.microsoft.com/office/drawing/2014/main" id="{5B0F2E8E-52BF-420F-A7AF-85339E188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0</xdr:colOff>
      <xdr:row>34</xdr:row>
      <xdr:rowOff>66675</xdr:rowOff>
    </xdr:from>
    <xdr:to>
      <xdr:col>16</xdr:col>
      <xdr:colOff>304800</xdr:colOff>
      <xdr:row>48</xdr:row>
      <xdr:rowOff>38100</xdr:rowOff>
    </xdr:to>
    <mc:AlternateContent xmlns:mc="http://schemas.openxmlformats.org/markup-compatibility/2006" xmlns:a14="http://schemas.microsoft.com/office/drawing/2010/main">
      <mc:Choice Requires="a14">
        <xdr:graphicFrame macro="">
          <xdr:nvGraphicFramePr>
            <xdr:cNvPr id="5" name="dyreslag 1">
              <a:extLst>
                <a:ext uri="{FF2B5EF4-FFF2-40B4-BE49-F238E27FC236}">
                  <a16:creationId xmlns:a16="http://schemas.microsoft.com/office/drawing/2014/main" id="{1344A59D-5EB2-499A-8D7A-01541AB847BD}"/>
                </a:ext>
              </a:extLst>
            </xdr:cNvPr>
            <xdr:cNvGraphicFramePr/>
          </xdr:nvGraphicFramePr>
          <xdr:xfrm>
            <a:off x="0" y="0"/>
            <a:ext cx="0" cy="0"/>
          </xdr:xfrm>
          <a:graphic>
            <a:graphicData uri="http://schemas.microsoft.com/office/drawing/2010/slicer">
              <sle:slicer xmlns:sle="http://schemas.microsoft.com/office/drawing/2010/slicer" name="dyreslag 1"/>
            </a:graphicData>
          </a:graphic>
        </xdr:graphicFrame>
      </mc:Choice>
      <mc:Fallback xmlns="">
        <xdr:sp macro="" textlink="">
          <xdr:nvSpPr>
            <xdr:cNvPr id="0" name=""/>
            <xdr:cNvSpPr>
              <a:spLocks noTextEdit="1"/>
            </xdr:cNvSpPr>
          </xdr:nvSpPr>
          <xdr:spPr>
            <a:xfrm>
              <a:off x="10591800" y="5572125"/>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695325</xdr:colOff>
      <xdr:row>59</xdr:row>
      <xdr:rowOff>57150</xdr:rowOff>
    </xdr:from>
    <xdr:to>
      <xdr:col>12</xdr:col>
      <xdr:colOff>9525</xdr:colOff>
      <xdr:row>73</xdr:row>
      <xdr:rowOff>28575</xdr:rowOff>
    </xdr:to>
    <mc:AlternateContent xmlns:mc="http://schemas.openxmlformats.org/markup-compatibility/2006" xmlns:a14="http://schemas.microsoft.com/office/drawing/2010/main">
      <mc:Choice Requires="a14">
        <xdr:graphicFrame macro="">
          <xdr:nvGraphicFramePr>
            <xdr:cNvPr id="2" name="aar 3">
              <a:extLst>
                <a:ext uri="{FF2B5EF4-FFF2-40B4-BE49-F238E27FC236}">
                  <a16:creationId xmlns:a16="http://schemas.microsoft.com/office/drawing/2014/main" id="{1412A116-7B08-43DF-B276-006001CFFFCE}"/>
                </a:ext>
              </a:extLst>
            </xdr:cNvPr>
            <xdr:cNvGraphicFramePr/>
          </xdr:nvGraphicFramePr>
          <xdr:xfrm>
            <a:off x="0" y="0"/>
            <a:ext cx="0" cy="0"/>
          </xdr:xfrm>
          <a:graphic>
            <a:graphicData uri="http://schemas.microsoft.com/office/drawing/2010/slicer">
              <sle:slicer xmlns:sle="http://schemas.microsoft.com/office/drawing/2010/slicer" name="aar 3"/>
            </a:graphicData>
          </a:graphic>
        </xdr:graphicFrame>
      </mc:Choice>
      <mc:Fallback xmlns="">
        <xdr:sp macro="" textlink="">
          <xdr:nvSpPr>
            <xdr:cNvPr id="0" name=""/>
            <xdr:cNvSpPr>
              <a:spLocks noTextEdit="1"/>
            </xdr:cNvSpPr>
          </xdr:nvSpPr>
          <xdr:spPr>
            <a:xfrm>
              <a:off x="6562725" y="9610725"/>
              <a:ext cx="249555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12</xdr:col>
      <xdr:colOff>381000</xdr:colOff>
      <xdr:row>65</xdr:row>
      <xdr:rowOff>76200</xdr:rowOff>
    </xdr:from>
    <xdr:to>
      <xdr:col>15</xdr:col>
      <xdr:colOff>304800</xdr:colOff>
      <xdr:row>79</xdr:row>
      <xdr:rowOff>47625</xdr:rowOff>
    </xdr:to>
    <mc:AlternateContent xmlns:mc="http://schemas.openxmlformats.org/markup-compatibility/2006" xmlns:a14="http://schemas.microsoft.com/office/drawing/2010/main">
      <mc:Choice Requires="a14">
        <xdr:graphicFrame macro="">
          <xdr:nvGraphicFramePr>
            <xdr:cNvPr id="3" name="fylke 9">
              <a:extLst>
                <a:ext uri="{FF2B5EF4-FFF2-40B4-BE49-F238E27FC236}">
                  <a16:creationId xmlns:a16="http://schemas.microsoft.com/office/drawing/2014/main" id="{1E8E44AE-4072-44D1-8CFB-6A9488549EE6}"/>
                </a:ext>
              </a:extLst>
            </xdr:cNvPr>
            <xdr:cNvGraphicFramePr/>
          </xdr:nvGraphicFramePr>
          <xdr:xfrm>
            <a:off x="0" y="0"/>
            <a:ext cx="0" cy="0"/>
          </xdr:xfrm>
          <a:graphic>
            <a:graphicData uri="http://schemas.microsoft.com/office/drawing/2010/slicer">
              <sle:slicer xmlns:sle="http://schemas.microsoft.com/office/drawing/2010/slicer" name="fylke 9"/>
            </a:graphicData>
          </a:graphic>
        </xdr:graphicFrame>
      </mc:Choice>
      <mc:Fallback xmlns="">
        <xdr:sp macro="" textlink="">
          <xdr:nvSpPr>
            <xdr:cNvPr id="0" name=""/>
            <xdr:cNvSpPr>
              <a:spLocks noTextEdit="1"/>
            </xdr:cNvSpPr>
          </xdr:nvSpPr>
          <xdr:spPr>
            <a:xfrm>
              <a:off x="9429750" y="10601325"/>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704850</xdr:colOff>
      <xdr:row>65</xdr:row>
      <xdr:rowOff>66675</xdr:rowOff>
    </xdr:from>
    <xdr:to>
      <xdr:col>3</xdr:col>
      <xdr:colOff>57150</xdr:colOff>
      <xdr:row>79</xdr:row>
      <xdr:rowOff>38100</xdr:rowOff>
    </xdr:to>
    <mc:AlternateContent xmlns:mc="http://schemas.openxmlformats.org/markup-compatibility/2006" xmlns:a14="http://schemas.microsoft.com/office/drawing/2010/main">
      <mc:Choice Requires="a14">
        <xdr:graphicFrame macro="">
          <xdr:nvGraphicFramePr>
            <xdr:cNvPr id="4" name="kommune 6">
              <a:extLst>
                <a:ext uri="{FF2B5EF4-FFF2-40B4-BE49-F238E27FC236}">
                  <a16:creationId xmlns:a16="http://schemas.microsoft.com/office/drawing/2014/main" id="{60456D7B-4394-44A0-8E2E-B93EC2426C2C}"/>
                </a:ext>
              </a:extLst>
            </xdr:cNvPr>
            <xdr:cNvGraphicFramePr/>
          </xdr:nvGraphicFramePr>
          <xdr:xfrm>
            <a:off x="0" y="0"/>
            <a:ext cx="0" cy="0"/>
          </xdr:xfrm>
          <a:graphic>
            <a:graphicData uri="http://schemas.microsoft.com/office/drawing/2010/slicer">
              <sle:slicer xmlns:sle="http://schemas.microsoft.com/office/drawing/2010/slicer" name="kommune 6"/>
            </a:graphicData>
          </a:graphic>
        </xdr:graphicFrame>
      </mc:Choice>
      <mc:Fallback xmlns="">
        <xdr:sp macro="" textlink="">
          <xdr:nvSpPr>
            <xdr:cNvPr id="0" name=""/>
            <xdr:cNvSpPr>
              <a:spLocks noTextEdit="1"/>
            </xdr:cNvSpPr>
          </xdr:nvSpPr>
          <xdr:spPr>
            <a:xfrm>
              <a:off x="704850" y="10429875"/>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7</xdr:col>
      <xdr:colOff>285750</xdr:colOff>
      <xdr:row>65</xdr:row>
      <xdr:rowOff>57150</xdr:rowOff>
    </xdr:from>
    <xdr:to>
      <xdr:col>9</xdr:col>
      <xdr:colOff>419100</xdr:colOff>
      <xdr:row>79</xdr:row>
      <xdr:rowOff>28575</xdr:rowOff>
    </xdr:to>
    <mc:AlternateContent xmlns:mc="http://schemas.openxmlformats.org/markup-compatibility/2006" xmlns:a14="http://schemas.microsoft.com/office/drawing/2010/main">
      <mc:Choice Requires="a14">
        <xdr:graphicFrame macro="">
          <xdr:nvGraphicFramePr>
            <xdr:cNvPr id="5" name="hovedgrupper 7">
              <a:extLst>
                <a:ext uri="{FF2B5EF4-FFF2-40B4-BE49-F238E27FC236}">
                  <a16:creationId xmlns:a16="http://schemas.microsoft.com/office/drawing/2014/main" id="{6D9C0106-C0D0-49BE-91AC-5CA2B7B73FD6}"/>
                </a:ext>
              </a:extLst>
            </xdr:cNvPr>
            <xdr:cNvGraphicFramePr/>
          </xdr:nvGraphicFramePr>
          <xdr:xfrm>
            <a:off x="0" y="0"/>
            <a:ext cx="0" cy="0"/>
          </xdr:xfrm>
          <a:graphic>
            <a:graphicData uri="http://schemas.microsoft.com/office/drawing/2010/slicer">
              <sle:slicer xmlns:sle="http://schemas.microsoft.com/office/drawing/2010/slicer" name="hovedgrupper 7"/>
            </a:graphicData>
          </a:graphic>
        </xdr:graphicFrame>
      </mc:Choice>
      <mc:Fallback xmlns="">
        <xdr:sp macro="" textlink="">
          <xdr:nvSpPr>
            <xdr:cNvPr id="0" name=""/>
            <xdr:cNvSpPr>
              <a:spLocks noTextEdit="1"/>
            </xdr:cNvSpPr>
          </xdr:nvSpPr>
          <xdr:spPr>
            <a:xfrm>
              <a:off x="3486150" y="1042035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18</xdr:col>
      <xdr:colOff>57149</xdr:colOff>
      <xdr:row>4</xdr:row>
      <xdr:rowOff>138112</xdr:rowOff>
    </xdr:from>
    <xdr:to>
      <xdr:col>33</xdr:col>
      <xdr:colOff>0</xdr:colOff>
      <xdr:row>21</xdr:row>
      <xdr:rowOff>128587</xdr:rowOff>
    </xdr:to>
    <xdr:graphicFrame macro="">
      <xdr:nvGraphicFramePr>
        <xdr:cNvPr id="6" name="Diagram 5">
          <a:extLst>
            <a:ext uri="{FF2B5EF4-FFF2-40B4-BE49-F238E27FC236}">
              <a16:creationId xmlns:a16="http://schemas.microsoft.com/office/drawing/2014/main" id="{DF1AD142-7A96-4B86-813F-2A36B8886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395287</xdr:colOff>
      <xdr:row>49</xdr:row>
      <xdr:rowOff>33337</xdr:rowOff>
    </xdr:from>
    <xdr:to>
      <xdr:col>32</xdr:col>
      <xdr:colOff>333375</xdr:colOff>
      <xdr:row>66</xdr:row>
      <xdr:rowOff>23812</xdr:rowOff>
    </xdr:to>
    <xdr:graphicFrame macro="">
      <xdr:nvGraphicFramePr>
        <xdr:cNvPr id="9" name="Diagram 8">
          <a:extLst>
            <a:ext uri="{FF2B5EF4-FFF2-40B4-BE49-F238E27FC236}">
              <a16:creationId xmlns:a16="http://schemas.microsoft.com/office/drawing/2014/main" id="{FA7F5434-387A-4689-3F0E-585309DEC6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481011</xdr:colOff>
      <xdr:row>25</xdr:row>
      <xdr:rowOff>119062</xdr:rowOff>
    </xdr:from>
    <xdr:to>
      <xdr:col>32</xdr:col>
      <xdr:colOff>638174</xdr:colOff>
      <xdr:row>42</xdr:row>
      <xdr:rowOff>109537</xdr:rowOff>
    </xdr:to>
    <xdr:graphicFrame macro="">
      <xdr:nvGraphicFramePr>
        <xdr:cNvPr id="7" name="Diagram 6">
          <a:extLst>
            <a:ext uri="{FF2B5EF4-FFF2-40B4-BE49-F238E27FC236}">
              <a16:creationId xmlns:a16="http://schemas.microsoft.com/office/drawing/2014/main" id="{877429F4-1820-B018-CDD5-521EF1BBEB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723900</xdr:colOff>
      <xdr:row>1</xdr:row>
      <xdr:rowOff>95249</xdr:rowOff>
    </xdr:from>
    <xdr:to>
      <xdr:col>26</xdr:col>
      <xdr:colOff>676275</xdr:colOff>
      <xdr:row>28</xdr:row>
      <xdr:rowOff>152400</xdr:rowOff>
    </xdr:to>
    <xdr:graphicFrame macro="">
      <xdr:nvGraphicFramePr>
        <xdr:cNvPr id="2" name="Diagram 1">
          <a:extLst>
            <a:ext uri="{FF2B5EF4-FFF2-40B4-BE49-F238E27FC236}">
              <a16:creationId xmlns:a16="http://schemas.microsoft.com/office/drawing/2014/main" id="{33F99681-4483-4B93-9E41-DD791322A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285749</xdr:colOff>
      <xdr:row>31</xdr:row>
      <xdr:rowOff>133351</xdr:rowOff>
    </xdr:from>
    <xdr:to>
      <xdr:col>18</xdr:col>
      <xdr:colOff>342900</xdr:colOff>
      <xdr:row>38</xdr:row>
      <xdr:rowOff>9525</xdr:rowOff>
    </xdr:to>
    <mc:AlternateContent xmlns:mc="http://schemas.openxmlformats.org/markup-compatibility/2006" xmlns:a14="http://schemas.microsoft.com/office/drawing/2010/main">
      <mc:Choice Requires="a14">
        <xdr:graphicFrame macro="">
          <xdr:nvGraphicFramePr>
            <xdr:cNvPr id="6" name="aar 1">
              <a:extLst>
                <a:ext uri="{FF2B5EF4-FFF2-40B4-BE49-F238E27FC236}">
                  <a16:creationId xmlns:a16="http://schemas.microsoft.com/office/drawing/2014/main" id="{1587A303-EDAE-46D7-B853-3B8A24871913}"/>
                </a:ext>
              </a:extLst>
            </xdr:cNvPr>
            <xdr:cNvGraphicFramePr/>
          </xdr:nvGraphicFramePr>
          <xdr:xfrm>
            <a:off x="0" y="0"/>
            <a:ext cx="0" cy="0"/>
          </xdr:xfrm>
          <a:graphic>
            <a:graphicData uri="http://schemas.microsoft.com/office/drawing/2010/slicer">
              <sle:slicer xmlns:sle="http://schemas.microsoft.com/office/drawing/2010/slicer" name="aar 1"/>
            </a:graphicData>
          </a:graphic>
        </xdr:graphicFrame>
      </mc:Choice>
      <mc:Fallback xmlns="">
        <xdr:sp macro="" textlink="">
          <xdr:nvSpPr>
            <xdr:cNvPr id="0" name=""/>
            <xdr:cNvSpPr>
              <a:spLocks noTextEdit="1"/>
            </xdr:cNvSpPr>
          </xdr:nvSpPr>
          <xdr:spPr>
            <a:xfrm>
              <a:off x="9876366" y="5575301"/>
              <a:ext cx="3103034" cy="99906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19</xdr:col>
      <xdr:colOff>561975</xdr:colOff>
      <xdr:row>31</xdr:row>
      <xdr:rowOff>28575</xdr:rowOff>
    </xdr:from>
    <xdr:to>
      <xdr:col>26</xdr:col>
      <xdr:colOff>266699</xdr:colOff>
      <xdr:row>37</xdr:row>
      <xdr:rowOff>114300</xdr:rowOff>
    </xdr:to>
    <mc:AlternateContent xmlns:mc="http://schemas.openxmlformats.org/markup-compatibility/2006" xmlns:a14="http://schemas.microsoft.com/office/drawing/2010/main">
      <mc:Choice Requires="a14">
        <xdr:graphicFrame macro="">
          <xdr:nvGraphicFramePr>
            <xdr:cNvPr id="7" name="fylke 3">
              <a:extLst>
                <a:ext uri="{FF2B5EF4-FFF2-40B4-BE49-F238E27FC236}">
                  <a16:creationId xmlns:a16="http://schemas.microsoft.com/office/drawing/2014/main" id="{831D255D-6CCA-44E3-889B-8FF8B2B226C3}"/>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13961533" y="5469466"/>
              <a:ext cx="5037666" cy="10498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12</xdr:col>
      <xdr:colOff>390523</xdr:colOff>
      <xdr:row>39</xdr:row>
      <xdr:rowOff>95249</xdr:rowOff>
    </xdr:from>
    <xdr:to>
      <xdr:col>26</xdr:col>
      <xdr:colOff>352424</xdr:colOff>
      <xdr:row>81</xdr:row>
      <xdr:rowOff>133350</xdr:rowOff>
    </xdr:to>
    <mc:AlternateContent xmlns:mc="http://schemas.openxmlformats.org/markup-compatibility/2006" xmlns:a14="http://schemas.microsoft.com/office/drawing/2010/main">
      <mc:Choice Requires="a14">
        <xdr:graphicFrame macro="">
          <xdr:nvGraphicFramePr>
            <xdr:cNvPr id="8" name="kommune 1">
              <a:extLst>
                <a:ext uri="{FF2B5EF4-FFF2-40B4-BE49-F238E27FC236}">
                  <a16:creationId xmlns:a16="http://schemas.microsoft.com/office/drawing/2014/main" id="{231E6DC1-5B61-4CD4-8F96-38D622ED5E85}"/>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8453965" y="6824133"/>
              <a:ext cx="10629901" cy="679450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12</xdr:col>
      <xdr:colOff>371476</xdr:colOff>
      <xdr:row>32</xdr:row>
      <xdr:rowOff>9526</xdr:rowOff>
    </xdr:from>
    <xdr:to>
      <xdr:col>14</xdr:col>
      <xdr:colOff>114300</xdr:colOff>
      <xdr:row>38</xdr:row>
      <xdr:rowOff>19050</xdr:rowOff>
    </xdr:to>
    <mc:AlternateContent xmlns:mc="http://schemas.openxmlformats.org/markup-compatibility/2006" xmlns:a14="http://schemas.microsoft.com/office/drawing/2010/main">
      <mc:Choice Requires="a14">
        <xdr:graphicFrame macro="">
          <xdr:nvGraphicFramePr>
            <xdr:cNvPr id="10" name="hovedgrupper 2">
              <a:extLst>
                <a:ext uri="{FF2B5EF4-FFF2-40B4-BE49-F238E27FC236}">
                  <a16:creationId xmlns:a16="http://schemas.microsoft.com/office/drawing/2014/main" id="{C75E0D42-5CD1-4C88-9C2F-F3B476CA6BD8}"/>
                </a:ext>
              </a:extLst>
            </xdr:cNvPr>
            <xdr:cNvGraphicFramePr/>
          </xdr:nvGraphicFramePr>
          <xdr:xfrm>
            <a:off x="0" y="0"/>
            <a:ext cx="0" cy="0"/>
          </xdr:xfrm>
          <a:graphic>
            <a:graphicData uri="http://schemas.microsoft.com/office/drawing/2010/slicer">
              <sle:slicer xmlns:sle="http://schemas.microsoft.com/office/drawing/2010/slicer" name="hovedgrupper 2"/>
            </a:graphicData>
          </a:graphic>
        </xdr:graphicFrame>
      </mc:Choice>
      <mc:Fallback xmlns="">
        <xdr:sp macro="" textlink="">
          <xdr:nvSpPr>
            <xdr:cNvPr id="0" name=""/>
            <xdr:cNvSpPr>
              <a:spLocks noTextEdit="1"/>
            </xdr:cNvSpPr>
          </xdr:nvSpPr>
          <xdr:spPr>
            <a:xfrm>
              <a:off x="8437034" y="5609168"/>
              <a:ext cx="1265766" cy="97789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2.xml><?xml version="1.0" encoding="utf-8"?>
<c:userShapes xmlns:c="http://schemas.openxmlformats.org/drawingml/2006/chart">
  <cdr:relSizeAnchor xmlns:cdr="http://schemas.openxmlformats.org/drawingml/2006/chartDrawing">
    <cdr:from>
      <cdr:x>0.00927</cdr:x>
      <cdr:y>0.97721</cdr:y>
    </cdr:from>
    <cdr:to>
      <cdr:x>0.10033</cdr:x>
      <cdr:y>0.99808</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98425" y="4765675"/>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14</xdr:col>
      <xdr:colOff>0</xdr:colOff>
      <xdr:row>12</xdr:row>
      <xdr:rowOff>85725</xdr:rowOff>
    </xdr:from>
    <xdr:to>
      <xdr:col>16</xdr:col>
      <xdr:colOff>304800</xdr:colOff>
      <xdr:row>26</xdr:row>
      <xdr:rowOff>57150</xdr:rowOff>
    </xdr:to>
    <mc:AlternateContent xmlns:mc="http://schemas.openxmlformats.org/markup-compatibility/2006" xmlns:a14="http://schemas.microsoft.com/office/drawing/2010/main">
      <mc:Choice Requires="a14">
        <xdr:graphicFrame macro="">
          <xdr:nvGraphicFramePr>
            <xdr:cNvPr id="2" name="fylke 13">
              <a:extLst>
                <a:ext uri="{FF2B5EF4-FFF2-40B4-BE49-F238E27FC236}">
                  <a16:creationId xmlns:a16="http://schemas.microsoft.com/office/drawing/2014/main" id="{A70DDD1E-ACDA-4766-88C6-C147ACF8594B}"/>
                </a:ext>
              </a:extLst>
            </xdr:cNvPr>
            <xdr:cNvGraphicFramePr/>
          </xdr:nvGraphicFramePr>
          <xdr:xfrm>
            <a:off x="0" y="0"/>
            <a:ext cx="0" cy="0"/>
          </xdr:xfrm>
          <a:graphic>
            <a:graphicData uri="http://schemas.microsoft.com/office/drawing/2010/slicer">
              <sle:slicer xmlns:sle="http://schemas.microsoft.com/office/drawing/2010/slicer" name="fylke 13"/>
            </a:graphicData>
          </a:graphic>
        </xdr:graphicFrame>
      </mc:Choice>
      <mc:Fallback xmlns="">
        <xdr:sp macro="" textlink="">
          <xdr:nvSpPr>
            <xdr:cNvPr id="0" name=""/>
            <xdr:cNvSpPr>
              <a:spLocks noTextEdit="1"/>
            </xdr:cNvSpPr>
          </xdr:nvSpPr>
          <xdr:spPr>
            <a:xfrm>
              <a:off x="10591800" y="2028825"/>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14</xdr:col>
      <xdr:colOff>104775</xdr:colOff>
      <xdr:row>57</xdr:row>
      <xdr:rowOff>28575</xdr:rowOff>
    </xdr:from>
    <xdr:to>
      <xdr:col>16</xdr:col>
      <xdr:colOff>409575</xdr:colOff>
      <xdr:row>71</xdr:row>
      <xdr:rowOff>0</xdr:rowOff>
    </xdr:to>
    <mc:AlternateContent xmlns:mc="http://schemas.openxmlformats.org/markup-compatibility/2006" xmlns:a14="http://schemas.microsoft.com/office/drawing/2010/main">
      <mc:Choice Requires="a14">
        <xdr:graphicFrame macro="">
          <xdr:nvGraphicFramePr>
            <xdr:cNvPr id="3" name="hovedgrupper 11">
              <a:extLst>
                <a:ext uri="{FF2B5EF4-FFF2-40B4-BE49-F238E27FC236}">
                  <a16:creationId xmlns:a16="http://schemas.microsoft.com/office/drawing/2014/main" id="{6D64AF7F-1348-4228-8666-A28E5128A1A2}"/>
                </a:ext>
              </a:extLst>
            </xdr:cNvPr>
            <xdr:cNvGraphicFramePr/>
          </xdr:nvGraphicFramePr>
          <xdr:xfrm>
            <a:off x="0" y="0"/>
            <a:ext cx="0" cy="0"/>
          </xdr:xfrm>
          <a:graphic>
            <a:graphicData uri="http://schemas.microsoft.com/office/drawing/2010/slicer">
              <sle:slicer xmlns:sle="http://schemas.microsoft.com/office/drawing/2010/slicer" name="hovedgrupper 11"/>
            </a:graphicData>
          </a:graphic>
        </xdr:graphicFrame>
      </mc:Choice>
      <mc:Fallback xmlns="">
        <xdr:sp macro="" textlink="">
          <xdr:nvSpPr>
            <xdr:cNvPr id="0" name=""/>
            <xdr:cNvSpPr>
              <a:spLocks noTextEdit="1"/>
            </xdr:cNvSpPr>
          </xdr:nvSpPr>
          <xdr:spPr>
            <a:xfrm>
              <a:off x="10696575" y="927735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13</xdr:col>
      <xdr:colOff>19049</xdr:colOff>
      <xdr:row>29</xdr:row>
      <xdr:rowOff>47625</xdr:rowOff>
    </xdr:from>
    <xdr:to>
      <xdr:col>17</xdr:col>
      <xdr:colOff>28575</xdr:colOff>
      <xdr:row>43</xdr:row>
      <xdr:rowOff>19050</xdr:rowOff>
    </xdr:to>
    <mc:AlternateContent xmlns:mc="http://schemas.openxmlformats.org/markup-compatibility/2006" xmlns:a14="http://schemas.microsoft.com/office/drawing/2010/main">
      <mc:Choice Requires="a14">
        <xdr:graphicFrame macro="">
          <xdr:nvGraphicFramePr>
            <xdr:cNvPr id="4" name="dyreslag 2">
              <a:extLst>
                <a:ext uri="{FF2B5EF4-FFF2-40B4-BE49-F238E27FC236}">
                  <a16:creationId xmlns:a16="http://schemas.microsoft.com/office/drawing/2014/main" id="{8F4D934B-F223-47A7-85A6-E49A8E3AA898}"/>
                </a:ext>
              </a:extLst>
            </xdr:cNvPr>
            <xdr:cNvGraphicFramePr/>
          </xdr:nvGraphicFramePr>
          <xdr:xfrm>
            <a:off x="0" y="0"/>
            <a:ext cx="0" cy="0"/>
          </xdr:xfrm>
          <a:graphic>
            <a:graphicData uri="http://schemas.microsoft.com/office/drawing/2010/slicer">
              <sle:slicer xmlns:sle="http://schemas.microsoft.com/office/drawing/2010/slicer" name="dyreslag 2"/>
            </a:graphicData>
          </a:graphic>
        </xdr:graphicFrame>
      </mc:Choice>
      <mc:Fallback xmlns="">
        <xdr:sp macro="" textlink="">
          <xdr:nvSpPr>
            <xdr:cNvPr id="0" name=""/>
            <xdr:cNvSpPr>
              <a:spLocks noTextEdit="1"/>
            </xdr:cNvSpPr>
          </xdr:nvSpPr>
          <xdr:spPr>
            <a:xfrm>
              <a:off x="9848849" y="4743450"/>
              <a:ext cx="3057526"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13</xdr:col>
      <xdr:colOff>761999</xdr:colOff>
      <xdr:row>98</xdr:row>
      <xdr:rowOff>133350</xdr:rowOff>
    </xdr:from>
    <xdr:to>
      <xdr:col>26</xdr:col>
      <xdr:colOff>438150</xdr:colOff>
      <xdr:row>123</xdr:row>
      <xdr:rowOff>19051</xdr:rowOff>
    </xdr:to>
    <xdr:graphicFrame macro="">
      <xdr:nvGraphicFramePr>
        <xdr:cNvPr id="5" name="Diagram 4">
          <a:extLst>
            <a:ext uri="{FF2B5EF4-FFF2-40B4-BE49-F238E27FC236}">
              <a16:creationId xmlns:a16="http://schemas.microsoft.com/office/drawing/2014/main" id="{FA45D3AC-C4BE-4104-B917-3CD3085C8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114300</xdr:colOff>
      <xdr:row>16</xdr:row>
      <xdr:rowOff>42861</xdr:rowOff>
    </xdr:from>
    <xdr:to>
      <xdr:col>24</xdr:col>
      <xdr:colOff>114300</xdr:colOff>
      <xdr:row>53</xdr:row>
      <xdr:rowOff>114299</xdr:rowOff>
    </xdr:to>
    <xdr:graphicFrame macro="">
      <xdr:nvGraphicFramePr>
        <xdr:cNvPr id="6" name="Diagram 5">
          <a:extLst>
            <a:ext uri="{FF2B5EF4-FFF2-40B4-BE49-F238E27FC236}">
              <a16:creationId xmlns:a16="http://schemas.microsoft.com/office/drawing/2014/main" id="{D7A01139-5274-B493-4EFC-FA9FD7BCE7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7283</xdr:colOff>
      <xdr:row>11</xdr:row>
      <xdr:rowOff>28574</xdr:rowOff>
    </xdr:from>
    <xdr:to>
      <xdr:col>7</xdr:col>
      <xdr:colOff>521933</xdr:colOff>
      <xdr:row>26</xdr:row>
      <xdr:rowOff>119699</xdr:rowOff>
    </xdr:to>
    <xdr:graphicFrame macro="">
      <xdr:nvGraphicFramePr>
        <xdr:cNvPr id="2" name="Diagram 1">
          <a:extLst>
            <a:ext uri="{FF2B5EF4-FFF2-40B4-BE49-F238E27FC236}">
              <a16:creationId xmlns:a16="http://schemas.microsoft.com/office/drawing/2014/main" id="{7124AAF7-92FB-4753-BA15-F9EBB3E87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28</xdr:row>
      <xdr:rowOff>38098</xdr:rowOff>
    </xdr:from>
    <xdr:to>
      <xdr:col>7</xdr:col>
      <xdr:colOff>514649</xdr:colOff>
      <xdr:row>43</xdr:row>
      <xdr:rowOff>129223</xdr:rowOff>
    </xdr:to>
    <xdr:graphicFrame macro="">
      <xdr:nvGraphicFramePr>
        <xdr:cNvPr id="3" name="Diagram 2">
          <a:extLst>
            <a:ext uri="{FF2B5EF4-FFF2-40B4-BE49-F238E27FC236}">
              <a16:creationId xmlns:a16="http://schemas.microsoft.com/office/drawing/2014/main" id="{457F9736-85A2-45ED-821B-52FAC7D80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144556</xdr:colOff>
      <xdr:row>28</xdr:row>
      <xdr:rowOff>21571</xdr:rowOff>
    </xdr:from>
    <xdr:to>
      <xdr:col>15</xdr:col>
      <xdr:colOff>478231</xdr:colOff>
      <xdr:row>43</xdr:row>
      <xdr:rowOff>112696</xdr:rowOff>
    </xdr:to>
    <xdr:graphicFrame macro="">
      <xdr:nvGraphicFramePr>
        <xdr:cNvPr id="4" name="Diagram 3">
          <a:extLst>
            <a:ext uri="{FF2B5EF4-FFF2-40B4-BE49-F238E27FC236}">
              <a16:creationId xmlns:a16="http://schemas.microsoft.com/office/drawing/2014/main" id="{CCF4593E-E2CF-42D5-B63C-4BA6D86B5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314324</xdr:colOff>
      <xdr:row>5</xdr:row>
      <xdr:rowOff>152399</xdr:rowOff>
    </xdr:from>
    <xdr:to>
      <xdr:col>15</xdr:col>
      <xdr:colOff>457200</xdr:colOff>
      <xdr:row>10</xdr:row>
      <xdr:rowOff>47625</xdr:rowOff>
    </xdr:to>
    <mc:AlternateContent xmlns:mc="http://schemas.openxmlformats.org/markup-compatibility/2006" xmlns:a14="http://schemas.microsoft.com/office/drawing/2010/main">
      <mc:Choice Requires="a14">
        <xdr:graphicFrame macro="">
          <xdr:nvGraphicFramePr>
            <xdr:cNvPr id="5" name="fylke 5">
              <a:extLst>
                <a:ext uri="{FF2B5EF4-FFF2-40B4-BE49-F238E27FC236}">
                  <a16:creationId xmlns:a16="http://schemas.microsoft.com/office/drawing/2014/main" id="{DF381E85-447D-4860-BD85-F63C03B00AE6}"/>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5800724" y="1638299"/>
              <a:ext cx="5029201" cy="108585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16</xdr:col>
      <xdr:colOff>180975</xdr:colOff>
      <xdr:row>0</xdr:row>
      <xdr:rowOff>156526</xdr:rowOff>
    </xdr:from>
    <xdr:to>
      <xdr:col>24</xdr:col>
      <xdr:colOff>485775</xdr:colOff>
      <xdr:row>43</xdr:row>
      <xdr:rowOff>152400</xdr:rowOff>
    </xdr:to>
    <mc:AlternateContent xmlns:mc="http://schemas.openxmlformats.org/markup-compatibility/2006" xmlns:a14="http://schemas.microsoft.com/office/drawing/2010/main">
      <mc:Choice Requires="a14">
        <xdr:graphicFrame macro="">
          <xdr:nvGraphicFramePr>
            <xdr:cNvPr id="6" name="kommune 3">
              <a:extLst>
                <a:ext uri="{FF2B5EF4-FFF2-40B4-BE49-F238E27FC236}">
                  <a16:creationId xmlns:a16="http://schemas.microsoft.com/office/drawing/2014/main" id="{1157CD9D-E382-45C9-984E-2479DEE8E6A8}"/>
                </a:ext>
              </a:extLst>
            </xdr:cNvPr>
            <xdr:cNvGraphicFramePr/>
          </xdr:nvGraphicFramePr>
          <xdr:xfrm>
            <a:off x="0" y="0"/>
            <a:ext cx="0" cy="0"/>
          </xdr:xfrm>
          <a:graphic>
            <a:graphicData uri="http://schemas.microsoft.com/office/drawing/2010/slicer">
              <sle:slicer xmlns:sle="http://schemas.microsoft.com/office/drawing/2010/slicer" name="kommune 3"/>
            </a:graphicData>
          </a:graphic>
        </xdr:graphicFrame>
      </mc:Choice>
      <mc:Fallback xmlns="">
        <xdr:sp macro="" textlink="">
          <xdr:nvSpPr>
            <xdr:cNvPr id="0" name=""/>
            <xdr:cNvSpPr>
              <a:spLocks noTextEdit="1"/>
            </xdr:cNvSpPr>
          </xdr:nvSpPr>
          <xdr:spPr>
            <a:xfrm>
              <a:off x="11039475" y="156526"/>
              <a:ext cx="6400800" cy="801592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9</xdr:col>
      <xdr:colOff>609</xdr:colOff>
      <xdr:row>0</xdr:row>
      <xdr:rowOff>133351</xdr:rowOff>
    </xdr:from>
    <xdr:to>
      <xdr:col>16</xdr:col>
      <xdr:colOff>19050</xdr:colOff>
      <xdr:row>2</xdr:row>
      <xdr:rowOff>142876</xdr:rowOff>
    </xdr:to>
    <mc:AlternateContent xmlns:mc="http://schemas.openxmlformats.org/markup-compatibility/2006" xmlns:a14="http://schemas.microsoft.com/office/drawing/2010/main">
      <mc:Choice Requires="a14">
        <xdr:graphicFrame macro="">
          <xdr:nvGraphicFramePr>
            <xdr:cNvPr id="7" name="aar 7">
              <a:extLst>
                <a:ext uri="{FF2B5EF4-FFF2-40B4-BE49-F238E27FC236}">
                  <a16:creationId xmlns:a16="http://schemas.microsoft.com/office/drawing/2014/main" id="{2D0BF9E5-442E-4E39-8EE0-47C4E20B4FF7}"/>
                </a:ext>
              </a:extLst>
            </xdr:cNvPr>
            <xdr:cNvGraphicFramePr/>
          </xdr:nvGraphicFramePr>
          <xdr:xfrm>
            <a:off x="0" y="0"/>
            <a:ext cx="0" cy="0"/>
          </xdr:xfrm>
          <a:graphic>
            <a:graphicData uri="http://schemas.microsoft.com/office/drawing/2010/slicer">
              <sle:slicer xmlns:sle="http://schemas.microsoft.com/office/drawing/2010/slicer" name="aar 7"/>
            </a:graphicData>
          </a:graphic>
        </xdr:graphicFrame>
      </mc:Choice>
      <mc:Fallback xmlns="">
        <xdr:sp macro="" textlink="">
          <xdr:nvSpPr>
            <xdr:cNvPr id="0" name=""/>
            <xdr:cNvSpPr>
              <a:spLocks noTextEdit="1"/>
            </xdr:cNvSpPr>
          </xdr:nvSpPr>
          <xdr:spPr>
            <a:xfrm>
              <a:off x="5801334" y="133351"/>
              <a:ext cx="5076216" cy="80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8</xdr:col>
      <xdr:colOff>95251</xdr:colOff>
      <xdr:row>11</xdr:row>
      <xdr:rowOff>57150</xdr:rowOff>
    </xdr:from>
    <xdr:to>
      <xdr:col>15</xdr:col>
      <xdr:colOff>428926</xdr:colOff>
      <xdr:row>26</xdr:row>
      <xdr:rowOff>148275</xdr:rowOff>
    </xdr:to>
    <xdr:graphicFrame macro="">
      <xdr:nvGraphicFramePr>
        <xdr:cNvPr id="8" name="Diagram 7">
          <a:extLst>
            <a:ext uri="{FF2B5EF4-FFF2-40B4-BE49-F238E27FC236}">
              <a16:creationId xmlns:a16="http://schemas.microsoft.com/office/drawing/2014/main" id="{8BB351DA-6E9B-4DC1-9935-165F7C2E6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0.02554</cdr:x>
      <cdr:y>0.95962</cdr:y>
    </cdr:from>
    <cdr:to>
      <cdr:x>0.22004</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127000" y="241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16.xml><?xml version="1.0" encoding="utf-8"?>
<c:userShapes xmlns:c="http://schemas.openxmlformats.org/drawingml/2006/chart">
  <cdr:relSizeAnchor xmlns:cdr="http://schemas.openxmlformats.org/drawingml/2006/chartDrawing">
    <cdr:from>
      <cdr:x>0.01961</cdr:x>
      <cdr:y>0.95962</cdr:y>
    </cdr:from>
    <cdr:to>
      <cdr:x>0.21226</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98425" y="241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17.xml><?xml version="1.0" encoding="utf-8"?>
<c:userShapes xmlns:c="http://schemas.openxmlformats.org/drawingml/2006/chart">
  <cdr:relSizeAnchor xmlns:cdr="http://schemas.openxmlformats.org/drawingml/2006/chartDrawing">
    <cdr:from>
      <cdr:x>0.02433</cdr:x>
      <cdr:y>0.95962</cdr:y>
    </cdr:from>
    <cdr:to>
      <cdr:x>0.2096</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127000" y="241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18.xml><?xml version="1.0" encoding="utf-8"?>
<c:userShapes xmlns:c="http://schemas.openxmlformats.org/drawingml/2006/chart">
  <cdr:relSizeAnchor xmlns:cdr="http://schemas.openxmlformats.org/drawingml/2006/chartDrawing">
    <cdr:from>
      <cdr:x>0.00426</cdr:x>
      <cdr:y>0.95962</cdr:y>
    </cdr:from>
    <cdr:to>
      <cdr:x>0.18953</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22225" y="241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19650</xdr:colOff>
      <xdr:row>23</xdr:row>
      <xdr:rowOff>16177</xdr:rowOff>
    </xdr:from>
    <xdr:to>
      <xdr:col>11</xdr:col>
      <xdr:colOff>558346</xdr:colOff>
      <xdr:row>45</xdr:row>
      <xdr:rowOff>53525</xdr:rowOff>
    </xdr:to>
    <xdr:graphicFrame macro="">
      <xdr:nvGraphicFramePr>
        <xdr:cNvPr id="6" name="Diagram 5">
          <a:extLst>
            <a:ext uri="{FF2B5EF4-FFF2-40B4-BE49-F238E27FC236}">
              <a16:creationId xmlns:a16="http://schemas.microsoft.com/office/drawing/2014/main" id="{0382AB76-0FD3-41E4-BF66-28DCCB699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333374</xdr:colOff>
      <xdr:row>1</xdr:row>
      <xdr:rowOff>57151</xdr:rowOff>
    </xdr:from>
    <xdr:to>
      <xdr:col>19</xdr:col>
      <xdr:colOff>142875</xdr:colOff>
      <xdr:row>4</xdr:row>
      <xdr:rowOff>200025</xdr:rowOff>
    </xdr:to>
    <mc:AlternateContent xmlns:mc="http://schemas.openxmlformats.org/markup-compatibility/2006" xmlns:a14="http://schemas.microsoft.com/office/drawing/2010/main">
      <mc:Choice Requires="a14">
        <xdr:graphicFrame macro="">
          <xdr:nvGraphicFramePr>
            <xdr:cNvPr id="13" name="fylke 4">
              <a:extLst>
                <a:ext uri="{FF2B5EF4-FFF2-40B4-BE49-F238E27FC236}">
                  <a16:creationId xmlns:a16="http://schemas.microsoft.com/office/drawing/2014/main" id="{CD512810-E1CA-4469-95AD-52D82B3B56EC}"/>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8096249" y="219076"/>
              <a:ext cx="5143501" cy="80962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12</xdr:col>
      <xdr:colOff>285749</xdr:colOff>
      <xdr:row>6</xdr:row>
      <xdr:rowOff>38098</xdr:rowOff>
    </xdr:from>
    <xdr:to>
      <xdr:col>22</xdr:col>
      <xdr:colOff>152400</xdr:colOff>
      <xdr:row>74</xdr:row>
      <xdr:rowOff>114300</xdr:rowOff>
    </xdr:to>
    <mc:AlternateContent xmlns:mc="http://schemas.openxmlformats.org/markup-compatibility/2006" xmlns:a14="http://schemas.microsoft.com/office/drawing/2010/main">
      <mc:Choice Requires="a14">
        <xdr:graphicFrame macro="">
          <xdr:nvGraphicFramePr>
            <xdr:cNvPr id="14" name="kommune 2">
              <a:extLst>
                <a:ext uri="{FF2B5EF4-FFF2-40B4-BE49-F238E27FC236}">
                  <a16:creationId xmlns:a16="http://schemas.microsoft.com/office/drawing/2014/main" id="{6F57C18E-9B5F-4133-8EBE-1CDA598DCCB9}"/>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13211174" y="1333498"/>
              <a:ext cx="7486651" cy="11087102"/>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19</xdr:col>
      <xdr:colOff>381000</xdr:colOff>
      <xdr:row>1</xdr:row>
      <xdr:rowOff>76201</xdr:rowOff>
    </xdr:from>
    <xdr:to>
      <xdr:col>21</xdr:col>
      <xdr:colOff>685800</xdr:colOff>
      <xdr:row>4</xdr:row>
      <xdr:rowOff>228600</xdr:rowOff>
    </xdr:to>
    <mc:AlternateContent xmlns:mc="http://schemas.openxmlformats.org/markup-compatibility/2006" xmlns:a14="http://schemas.microsoft.com/office/drawing/2010/main">
      <mc:Choice Requires="a14">
        <xdr:graphicFrame macro="">
          <xdr:nvGraphicFramePr>
            <xdr:cNvPr id="15" name="hovedgrupper 3">
              <a:extLst>
                <a:ext uri="{FF2B5EF4-FFF2-40B4-BE49-F238E27FC236}">
                  <a16:creationId xmlns:a16="http://schemas.microsoft.com/office/drawing/2014/main" id="{59F333B9-BD73-48CE-896D-F61E80665A5A}"/>
                </a:ext>
              </a:extLst>
            </xdr:cNvPr>
            <xdr:cNvGraphicFramePr/>
          </xdr:nvGraphicFramePr>
          <xdr:xfrm>
            <a:off x="0" y="0"/>
            <a:ext cx="0" cy="0"/>
          </xdr:xfrm>
          <a:graphic>
            <a:graphicData uri="http://schemas.microsoft.com/office/drawing/2010/slicer">
              <sle:slicer xmlns:sle="http://schemas.microsoft.com/office/drawing/2010/slicer" name="hovedgrupper 3"/>
            </a:graphicData>
          </a:graphic>
        </xdr:graphicFrame>
      </mc:Choice>
      <mc:Fallback xmlns="">
        <xdr:sp macro="" textlink="">
          <xdr:nvSpPr>
            <xdr:cNvPr id="0" name=""/>
            <xdr:cNvSpPr>
              <a:spLocks noTextEdit="1"/>
            </xdr:cNvSpPr>
          </xdr:nvSpPr>
          <xdr:spPr>
            <a:xfrm>
              <a:off x="13477875" y="238126"/>
              <a:ext cx="1828800" cy="8191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207133</xdr:colOff>
      <xdr:row>45</xdr:row>
      <xdr:rowOff>160566</xdr:rowOff>
    </xdr:from>
    <xdr:to>
      <xdr:col>12</xdr:col>
      <xdr:colOff>187029</xdr:colOff>
      <xdr:row>68</xdr:row>
      <xdr:rowOff>43701</xdr:rowOff>
    </xdr:to>
    <xdr:graphicFrame macro="">
      <xdr:nvGraphicFramePr>
        <xdr:cNvPr id="7" name="Diagram 6">
          <a:extLst>
            <a:ext uri="{FF2B5EF4-FFF2-40B4-BE49-F238E27FC236}">
              <a16:creationId xmlns:a16="http://schemas.microsoft.com/office/drawing/2014/main" id="{0E5317A0-CFD5-43E0-8013-562F3BE71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4032250</xdr:colOff>
      <xdr:row>26</xdr:row>
      <xdr:rowOff>82550</xdr:rowOff>
    </xdr:from>
    <xdr:to>
      <xdr:col>1</xdr:col>
      <xdr:colOff>4680095</xdr:colOff>
      <xdr:row>31</xdr:row>
      <xdr:rowOff>147916</xdr:rowOff>
    </xdr:to>
    <xdr:pic>
      <xdr:nvPicPr>
        <xdr:cNvPr id="2" name="Bilde 1">
          <a:extLst>
            <a:ext uri="{FF2B5EF4-FFF2-40B4-BE49-F238E27FC236}">
              <a16:creationId xmlns:a16="http://schemas.microsoft.com/office/drawing/2014/main" id="{0C33ABCE-A80B-47CE-9F94-DDABB516B420}"/>
            </a:ext>
          </a:extLst>
        </xdr:cNvPr>
        <xdr:cNvPicPr>
          <a:picLocks noChangeAspect="1"/>
        </xdr:cNvPicPr>
      </xdr:nvPicPr>
      <xdr:blipFill>
        <a:blip xmlns:r="http://schemas.openxmlformats.org/officeDocument/2006/relationships" r:embed="rId1"/>
        <a:stretch>
          <a:fillRect/>
        </a:stretch>
      </xdr:blipFill>
      <xdr:spPr>
        <a:xfrm>
          <a:off x="4794250" y="4378325"/>
          <a:ext cx="647845" cy="1027391"/>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0.00927</cdr:x>
      <cdr:y>0.97173</cdr:y>
    </cdr:from>
    <cdr:to>
      <cdr:x>0.13763</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69850" y="349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1.xml><?xml version="1.0" encoding="utf-8"?>
<c:userShapes xmlns:c="http://schemas.openxmlformats.org/drawingml/2006/chart">
  <cdr:relSizeAnchor xmlns:cdr="http://schemas.openxmlformats.org/drawingml/2006/chartDrawing">
    <cdr:from>
      <cdr:x>0.00927</cdr:x>
      <cdr:y>0.97173</cdr:y>
    </cdr:from>
    <cdr:to>
      <cdr:x>0.13763</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69850" y="349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15</xdr:col>
      <xdr:colOff>342900</xdr:colOff>
      <xdr:row>1</xdr:row>
      <xdr:rowOff>85725</xdr:rowOff>
    </xdr:from>
    <xdr:to>
      <xdr:col>17</xdr:col>
      <xdr:colOff>571500</xdr:colOff>
      <xdr:row>15</xdr:row>
      <xdr:rowOff>57150</xdr:rowOff>
    </xdr:to>
    <mc:AlternateContent xmlns:mc="http://schemas.openxmlformats.org/markup-compatibility/2006" xmlns:a14="http://schemas.microsoft.com/office/drawing/2010/main">
      <mc:Choice Requires="a14">
        <xdr:graphicFrame macro="">
          <xdr:nvGraphicFramePr>
            <xdr:cNvPr id="2" name="fylke 1">
              <a:extLst>
                <a:ext uri="{FF2B5EF4-FFF2-40B4-BE49-F238E27FC236}">
                  <a16:creationId xmlns:a16="http://schemas.microsoft.com/office/drawing/2014/main" id="{CF025B04-F312-DA07-CFE6-E472BDE2D7F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11801475" y="24765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24</xdr:col>
      <xdr:colOff>123825</xdr:colOff>
      <xdr:row>4</xdr:row>
      <xdr:rowOff>66675</xdr:rowOff>
    </xdr:from>
    <xdr:to>
      <xdr:col>26</xdr:col>
      <xdr:colOff>619125</xdr:colOff>
      <xdr:row>18</xdr:row>
      <xdr:rowOff>38100</xdr:rowOff>
    </xdr:to>
    <mc:AlternateContent xmlns:mc="http://schemas.openxmlformats.org/markup-compatibility/2006" xmlns:a14="http://schemas.microsoft.com/office/drawing/2010/main">
      <mc:Choice Requires="a14">
        <xdr:graphicFrame macro="">
          <xdr:nvGraphicFramePr>
            <xdr:cNvPr id="3" name="hovedgrupper 1">
              <a:extLst>
                <a:ext uri="{FF2B5EF4-FFF2-40B4-BE49-F238E27FC236}">
                  <a16:creationId xmlns:a16="http://schemas.microsoft.com/office/drawing/2014/main" id="{F3709E52-716F-D26E-F260-BDBA831130ED}"/>
                </a:ext>
              </a:extLst>
            </xdr:cNvPr>
            <xdr:cNvGraphicFramePr/>
          </xdr:nvGraphicFramePr>
          <xdr:xfrm>
            <a:off x="0" y="0"/>
            <a:ext cx="0" cy="0"/>
          </xdr:xfrm>
          <a:graphic>
            <a:graphicData uri="http://schemas.microsoft.com/office/drawing/2010/slicer">
              <sle:slicer xmlns:sle="http://schemas.microsoft.com/office/drawing/2010/slicer" name="hovedgrupper 1"/>
            </a:graphicData>
          </a:graphic>
        </xdr:graphicFrame>
      </mc:Choice>
      <mc:Fallback xmlns="">
        <xdr:sp macro="" textlink="">
          <xdr:nvSpPr>
            <xdr:cNvPr id="0" name=""/>
            <xdr:cNvSpPr>
              <a:spLocks noTextEdit="1"/>
            </xdr:cNvSpPr>
          </xdr:nvSpPr>
          <xdr:spPr>
            <a:xfrm>
              <a:off x="17325975" y="714375"/>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466725</xdr:colOff>
      <xdr:row>19</xdr:row>
      <xdr:rowOff>133350</xdr:rowOff>
    </xdr:from>
    <xdr:to>
      <xdr:col>17</xdr:col>
      <xdr:colOff>695325</xdr:colOff>
      <xdr:row>33</xdr:row>
      <xdr:rowOff>104775</xdr:rowOff>
    </xdr:to>
    <mc:AlternateContent xmlns:mc="http://schemas.openxmlformats.org/markup-compatibility/2006" xmlns:a14="http://schemas.microsoft.com/office/drawing/2010/main">
      <mc:Choice Requires="a14">
        <xdr:graphicFrame macro="">
          <xdr:nvGraphicFramePr>
            <xdr:cNvPr id="6" name="fylke 6">
              <a:extLst>
                <a:ext uri="{FF2B5EF4-FFF2-40B4-BE49-F238E27FC236}">
                  <a16:creationId xmlns:a16="http://schemas.microsoft.com/office/drawing/2014/main" id="{F2F932CE-134D-F038-40F6-6F25B83162B8}"/>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12315825" y="3209925"/>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22</xdr:col>
      <xdr:colOff>133350</xdr:colOff>
      <xdr:row>25</xdr:row>
      <xdr:rowOff>0</xdr:rowOff>
    </xdr:from>
    <xdr:to>
      <xdr:col>27</xdr:col>
      <xdr:colOff>342900</xdr:colOff>
      <xdr:row>38</xdr:row>
      <xdr:rowOff>133350</xdr:rowOff>
    </xdr:to>
    <mc:AlternateContent xmlns:mc="http://schemas.openxmlformats.org/markup-compatibility/2006" xmlns:a14="http://schemas.microsoft.com/office/drawing/2010/main">
      <mc:Choice Requires="a14">
        <xdr:graphicFrame macro="">
          <xdr:nvGraphicFramePr>
            <xdr:cNvPr id="7" name="kommune 4">
              <a:extLst>
                <a:ext uri="{FF2B5EF4-FFF2-40B4-BE49-F238E27FC236}">
                  <a16:creationId xmlns:a16="http://schemas.microsoft.com/office/drawing/2014/main" id="{84D8CC2D-C390-FA5C-C93C-3D40C15D6697}"/>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6192500" y="4048125"/>
              <a:ext cx="3352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19</xdr:col>
      <xdr:colOff>419100</xdr:colOff>
      <xdr:row>1</xdr:row>
      <xdr:rowOff>85725</xdr:rowOff>
    </xdr:from>
    <xdr:to>
      <xdr:col>22</xdr:col>
      <xdr:colOff>114300</xdr:colOff>
      <xdr:row>15</xdr:row>
      <xdr:rowOff>57150</xdr:rowOff>
    </xdr:to>
    <mc:AlternateContent xmlns:mc="http://schemas.openxmlformats.org/markup-compatibility/2006" xmlns:a14="http://schemas.microsoft.com/office/drawing/2010/main">
      <mc:Choice Requires="a14">
        <xdr:graphicFrame macro="">
          <xdr:nvGraphicFramePr>
            <xdr:cNvPr id="8" name="kommune 5">
              <a:extLst>
                <a:ext uri="{FF2B5EF4-FFF2-40B4-BE49-F238E27FC236}">
                  <a16:creationId xmlns:a16="http://schemas.microsoft.com/office/drawing/2014/main" id="{B675DE13-0FFA-20CB-6333-D74D9E46DE0F}"/>
                </a:ext>
              </a:extLst>
            </xdr:cNvPr>
            <xdr:cNvGraphicFramePr/>
          </xdr:nvGraphicFramePr>
          <xdr:xfrm>
            <a:off x="0" y="0"/>
            <a:ext cx="0" cy="0"/>
          </xdr:xfrm>
          <a:graphic>
            <a:graphicData uri="http://schemas.microsoft.com/office/drawing/2010/slicer">
              <sle:slicer xmlns:sle="http://schemas.microsoft.com/office/drawing/2010/slicer" name="kommune 5"/>
            </a:graphicData>
          </a:graphic>
        </xdr:graphicFrame>
      </mc:Choice>
      <mc:Fallback xmlns="">
        <xdr:sp macro="" textlink="">
          <xdr:nvSpPr>
            <xdr:cNvPr id="0" name=""/>
            <xdr:cNvSpPr>
              <a:spLocks noTextEdit="1"/>
            </xdr:cNvSpPr>
          </xdr:nvSpPr>
          <xdr:spPr>
            <a:xfrm>
              <a:off x="14573250" y="24765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11</xdr:col>
      <xdr:colOff>514350</xdr:colOff>
      <xdr:row>20</xdr:row>
      <xdr:rowOff>0</xdr:rowOff>
    </xdr:from>
    <xdr:to>
      <xdr:col>13</xdr:col>
      <xdr:colOff>742950</xdr:colOff>
      <xdr:row>33</xdr:row>
      <xdr:rowOff>133350</xdr:rowOff>
    </xdr:to>
    <mc:AlternateContent xmlns:mc="http://schemas.openxmlformats.org/markup-compatibility/2006" xmlns:a14="http://schemas.microsoft.com/office/drawing/2010/main">
      <mc:Choice Requires="a14">
        <xdr:graphicFrame macro="">
          <xdr:nvGraphicFramePr>
            <xdr:cNvPr id="9" name="aar 2">
              <a:extLst>
                <a:ext uri="{FF2B5EF4-FFF2-40B4-BE49-F238E27FC236}">
                  <a16:creationId xmlns:a16="http://schemas.microsoft.com/office/drawing/2014/main" id="{754BA22F-ECEB-D119-0D70-F5919F80E6A4}"/>
                </a:ext>
              </a:extLst>
            </xdr:cNvPr>
            <xdr:cNvGraphicFramePr/>
          </xdr:nvGraphicFramePr>
          <xdr:xfrm>
            <a:off x="0" y="0"/>
            <a:ext cx="0" cy="0"/>
          </xdr:xfrm>
          <a:graphic>
            <a:graphicData uri="http://schemas.microsoft.com/office/drawing/2010/slicer">
              <sle:slicer xmlns:sle="http://schemas.microsoft.com/office/drawing/2010/slicer" name="aar 2"/>
            </a:graphicData>
          </a:graphic>
        </xdr:graphicFrame>
      </mc:Choice>
      <mc:Fallback xmlns="">
        <xdr:sp macro="" textlink="">
          <xdr:nvSpPr>
            <xdr:cNvPr id="0" name=""/>
            <xdr:cNvSpPr>
              <a:spLocks noTextEdit="1"/>
            </xdr:cNvSpPr>
          </xdr:nvSpPr>
          <xdr:spPr>
            <a:xfrm>
              <a:off x="9553575" y="323850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179294</xdr:colOff>
      <xdr:row>50</xdr:row>
      <xdr:rowOff>34737</xdr:rowOff>
    </xdr:from>
    <xdr:to>
      <xdr:col>19</xdr:col>
      <xdr:colOff>190500</xdr:colOff>
      <xdr:row>67</xdr:row>
      <xdr:rowOff>110937</xdr:rowOff>
    </xdr:to>
    <xdr:graphicFrame macro="">
      <xdr:nvGraphicFramePr>
        <xdr:cNvPr id="3" name="Diagram 2">
          <a:extLst>
            <a:ext uri="{FF2B5EF4-FFF2-40B4-BE49-F238E27FC236}">
              <a16:creationId xmlns:a16="http://schemas.microsoft.com/office/drawing/2014/main" id="{11EC677E-E599-1935-6B33-BDA59FED8D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27</xdr:row>
      <xdr:rowOff>45943</xdr:rowOff>
    </xdr:from>
    <xdr:to>
      <xdr:col>19</xdr:col>
      <xdr:colOff>11206</xdr:colOff>
      <xdr:row>44</xdr:row>
      <xdr:rowOff>122143</xdr:rowOff>
    </xdr:to>
    <xdr:graphicFrame macro="">
      <xdr:nvGraphicFramePr>
        <xdr:cNvPr id="4" name="Diagram 3">
          <a:extLst>
            <a:ext uri="{FF2B5EF4-FFF2-40B4-BE49-F238E27FC236}">
              <a16:creationId xmlns:a16="http://schemas.microsoft.com/office/drawing/2014/main" id="{29EB916D-81E4-6058-0084-825BD316F6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590549</xdr:colOff>
      <xdr:row>1</xdr:row>
      <xdr:rowOff>0</xdr:rowOff>
    </xdr:from>
    <xdr:to>
      <xdr:col>15</xdr:col>
      <xdr:colOff>254549</xdr:colOff>
      <xdr:row>26</xdr:row>
      <xdr:rowOff>132675</xdr:rowOff>
    </xdr:to>
    <xdr:graphicFrame macro="">
      <xdr:nvGraphicFramePr>
        <xdr:cNvPr id="2" name="Diagram 1">
          <a:extLst>
            <a:ext uri="{FF2B5EF4-FFF2-40B4-BE49-F238E27FC236}">
              <a16:creationId xmlns:a16="http://schemas.microsoft.com/office/drawing/2014/main" id="{148A265C-8C1B-4FEF-9279-F82E629E8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15686</xdr:colOff>
      <xdr:row>30</xdr:row>
      <xdr:rowOff>16810</xdr:rowOff>
    </xdr:from>
    <xdr:to>
      <xdr:col>7</xdr:col>
      <xdr:colOff>251186</xdr:colOff>
      <xdr:row>61</xdr:row>
      <xdr:rowOff>37135</xdr:rowOff>
    </xdr:to>
    <xdr:graphicFrame macro="">
      <xdr:nvGraphicFramePr>
        <xdr:cNvPr id="3" name="Diagram 2">
          <a:extLst>
            <a:ext uri="{FF2B5EF4-FFF2-40B4-BE49-F238E27FC236}">
              <a16:creationId xmlns:a16="http://schemas.microsoft.com/office/drawing/2014/main" id="{5CA3913C-E44A-445A-8B35-817AB5C4C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628650</xdr:colOff>
      <xdr:row>30</xdr:row>
      <xdr:rowOff>47625</xdr:rowOff>
    </xdr:from>
    <xdr:to>
      <xdr:col>15</xdr:col>
      <xdr:colOff>292650</xdr:colOff>
      <xdr:row>61</xdr:row>
      <xdr:rowOff>67950</xdr:rowOff>
    </xdr:to>
    <xdr:graphicFrame macro="">
      <xdr:nvGraphicFramePr>
        <xdr:cNvPr id="4" name="Diagram 3">
          <a:extLst>
            <a:ext uri="{FF2B5EF4-FFF2-40B4-BE49-F238E27FC236}">
              <a16:creationId xmlns:a16="http://schemas.microsoft.com/office/drawing/2014/main" id="{1C9F9AAA-03C6-4F19-B7E1-AA704BF02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752475</xdr:colOff>
      <xdr:row>4</xdr:row>
      <xdr:rowOff>295275</xdr:rowOff>
    </xdr:from>
    <xdr:to>
      <xdr:col>24</xdr:col>
      <xdr:colOff>123825</xdr:colOff>
      <xdr:row>9</xdr:row>
      <xdr:rowOff>66675</xdr:rowOff>
    </xdr:to>
    <mc:AlternateContent xmlns:mc="http://schemas.openxmlformats.org/markup-compatibility/2006" xmlns:a14="http://schemas.microsoft.com/office/drawing/2010/main">
      <mc:Choice Requires="a14">
        <xdr:graphicFrame macro="">
          <xdr:nvGraphicFramePr>
            <xdr:cNvPr id="5" name="fylke 2">
              <a:extLst>
                <a:ext uri="{FF2B5EF4-FFF2-40B4-BE49-F238E27FC236}">
                  <a16:creationId xmlns:a16="http://schemas.microsoft.com/office/drawing/2014/main" id="{179A09FF-3536-4FBB-BA34-508C31EAC559}"/>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2678833" y="1714500"/>
              <a:ext cx="6227234" cy="9144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738468</xdr:colOff>
      <xdr:row>9</xdr:row>
      <xdr:rowOff>140837</xdr:rowOff>
    </xdr:from>
    <xdr:to>
      <xdr:col>24</xdr:col>
      <xdr:colOff>114300</xdr:colOff>
      <xdr:row>76</xdr:row>
      <xdr:rowOff>38100</xdr:rowOff>
    </xdr:to>
    <mc:AlternateContent xmlns:mc="http://schemas.openxmlformats.org/markup-compatibility/2006" xmlns:a14="http://schemas.microsoft.com/office/drawing/2010/main">
      <mc:Choice Requires="a14">
        <xdr:graphicFrame macro="">
          <xdr:nvGraphicFramePr>
            <xdr:cNvPr id="6" name="kommune">
              <a:extLst>
                <a:ext uri="{FF2B5EF4-FFF2-40B4-BE49-F238E27FC236}">
                  <a16:creationId xmlns:a16="http://schemas.microsoft.com/office/drawing/2014/main" id="{25DE3FCF-6A56-4C75-BFAF-5E532BD4B27D}"/>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2665885" y="2703062"/>
              <a:ext cx="6231715" cy="1091557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754207</xdr:colOff>
      <xdr:row>0</xdr:row>
      <xdr:rowOff>82821</xdr:rowOff>
    </xdr:from>
    <xdr:to>
      <xdr:col>24</xdr:col>
      <xdr:colOff>190500</xdr:colOff>
      <xdr:row>1</xdr:row>
      <xdr:rowOff>742949</xdr:rowOff>
    </xdr:to>
    <mc:AlternateContent xmlns:mc="http://schemas.openxmlformats.org/markup-compatibility/2006" xmlns:a14="http://schemas.microsoft.com/office/drawing/2010/main">
      <mc:Choice Requires="a14">
        <xdr:graphicFrame macro="">
          <xdr:nvGraphicFramePr>
            <xdr:cNvPr id="7" name="aar 6">
              <a:extLst>
                <a:ext uri="{FF2B5EF4-FFF2-40B4-BE49-F238E27FC236}">
                  <a16:creationId xmlns:a16="http://schemas.microsoft.com/office/drawing/2014/main" id="{C931F3D7-8AB1-4319-B42F-9AFFCF6C6E2E}"/>
                </a:ext>
              </a:extLst>
            </xdr:cNvPr>
            <xdr:cNvGraphicFramePr/>
          </xdr:nvGraphicFramePr>
          <xdr:xfrm>
            <a:off x="0" y="0"/>
            <a:ext cx="0" cy="0"/>
          </xdr:xfrm>
          <a:graphic>
            <a:graphicData uri="http://schemas.microsoft.com/office/drawing/2010/slicer">
              <sle:slicer xmlns:sle="http://schemas.microsoft.com/office/drawing/2010/slicer" name="aar 6"/>
            </a:graphicData>
          </a:graphic>
        </xdr:graphicFrame>
      </mc:Choice>
      <mc:Fallback xmlns="">
        <xdr:sp macro="" textlink="">
          <xdr:nvSpPr>
            <xdr:cNvPr id="0" name=""/>
            <xdr:cNvSpPr>
              <a:spLocks noTextEdit="1"/>
            </xdr:cNvSpPr>
          </xdr:nvSpPr>
          <xdr:spPr>
            <a:xfrm>
              <a:off x="12680565" y="81763"/>
              <a:ext cx="6293235" cy="82417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5.xml><?xml version="1.0" encoding="utf-8"?>
<c:userShapes xmlns:c="http://schemas.openxmlformats.org/drawingml/2006/chart">
  <cdr:relSizeAnchor xmlns:cdr="http://schemas.openxmlformats.org/drawingml/2006/chartDrawing">
    <cdr:from>
      <cdr:x>0.01874</cdr:x>
      <cdr:y>0.98129</cdr:y>
    </cdr:from>
    <cdr:to>
      <cdr:x>0.18664</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107950" y="53363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6.xml><?xml version="1.0" encoding="utf-8"?>
<c:userShapes xmlns:c="http://schemas.openxmlformats.org/drawingml/2006/chart">
  <cdr:relSizeAnchor xmlns:cdr="http://schemas.openxmlformats.org/drawingml/2006/chartDrawing">
    <cdr:from>
      <cdr:x>0.00882</cdr:x>
      <cdr:y>0.97392</cdr:y>
    </cdr:from>
    <cdr:to>
      <cdr:x>0.17672</cdr:x>
      <cdr:y>0.99411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50800" y="4908550"/>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7.xml><?xml version="1.0" encoding="utf-8"?>
<c:userShapes xmlns:c="http://schemas.openxmlformats.org/drawingml/2006/chart">
  <cdr:relSizeAnchor xmlns:cdr="http://schemas.openxmlformats.org/drawingml/2006/chartDrawing">
    <cdr:from>
      <cdr:x>0.01378</cdr:x>
      <cdr:y>0.97392</cdr:y>
    </cdr:from>
    <cdr:to>
      <cdr:x>0.18168</cdr:x>
      <cdr:y>0.99411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79375" y="4908550"/>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314325</xdr:colOff>
      <xdr:row>26</xdr:row>
      <xdr:rowOff>42862</xdr:rowOff>
    </xdr:from>
    <xdr:to>
      <xdr:col>6</xdr:col>
      <xdr:colOff>514350</xdr:colOff>
      <xdr:row>43</xdr:row>
      <xdr:rowOff>33337</xdr:rowOff>
    </xdr:to>
    <xdr:graphicFrame macro="">
      <xdr:nvGraphicFramePr>
        <xdr:cNvPr id="3" name="Diagram 2">
          <a:extLst>
            <a:ext uri="{FF2B5EF4-FFF2-40B4-BE49-F238E27FC236}">
              <a16:creationId xmlns:a16="http://schemas.microsoft.com/office/drawing/2014/main" id="{41BD9EA7-1738-934D-F38E-1402D6DB9F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38100</xdr:colOff>
      <xdr:row>0</xdr:row>
      <xdr:rowOff>133350</xdr:rowOff>
    </xdr:from>
    <xdr:to>
      <xdr:col>4</xdr:col>
      <xdr:colOff>381000</xdr:colOff>
      <xdr:row>10</xdr:row>
      <xdr:rowOff>123825</xdr:rowOff>
    </xdr:to>
    <mc:AlternateContent xmlns:mc="http://schemas.openxmlformats.org/markup-compatibility/2006" xmlns:a14="http://schemas.microsoft.com/office/drawing/2010/main">
      <mc:Choice Requires="a14">
        <xdr:graphicFrame macro="">
          <xdr:nvGraphicFramePr>
            <xdr:cNvPr id="2" name="fylke 8">
              <a:extLst>
                <a:ext uri="{FF2B5EF4-FFF2-40B4-BE49-F238E27FC236}">
                  <a16:creationId xmlns:a16="http://schemas.microsoft.com/office/drawing/2014/main" id="{B6590E84-5F72-4163-BD6E-0A40C8861931}"/>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238125" y="133350"/>
              <a:ext cx="2771775" cy="16097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4</xdr:col>
      <xdr:colOff>884764</xdr:colOff>
      <xdr:row>0</xdr:row>
      <xdr:rowOff>87842</xdr:rowOff>
    </xdr:from>
    <xdr:to>
      <xdr:col>20</xdr:col>
      <xdr:colOff>57149</xdr:colOff>
      <xdr:row>11</xdr:row>
      <xdr:rowOff>123825</xdr:rowOff>
    </xdr:to>
    <mc:AlternateContent xmlns:mc="http://schemas.openxmlformats.org/markup-compatibility/2006" xmlns:a14="http://schemas.microsoft.com/office/drawing/2010/main">
      <mc:Choice Requires="a14">
        <xdr:graphicFrame macro="">
          <xdr:nvGraphicFramePr>
            <xdr:cNvPr id="3" name="kommune 7">
              <a:extLst>
                <a:ext uri="{FF2B5EF4-FFF2-40B4-BE49-F238E27FC236}">
                  <a16:creationId xmlns:a16="http://schemas.microsoft.com/office/drawing/2014/main" id="{EB34B052-A817-49D4-8A5F-AA9716A9D729}"/>
                </a:ext>
              </a:extLst>
            </xdr:cNvPr>
            <xdr:cNvGraphicFramePr/>
          </xdr:nvGraphicFramePr>
          <xdr:xfrm>
            <a:off x="0" y="0"/>
            <a:ext cx="0" cy="0"/>
          </xdr:xfrm>
          <a:graphic>
            <a:graphicData uri="http://schemas.microsoft.com/office/drawing/2010/slicer">
              <sle:slicer xmlns:sle="http://schemas.microsoft.com/office/drawing/2010/slicer" name="kommune 7"/>
            </a:graphicData>
          </a:graphic>
        </xdr:graphicFrame>
      </mc:Choice>
      <mc:Fallback xmlns="">
        <xdr:sp macro="" textlink="">
          <xdr:nvSpPr>
            <xdr:cNvPr id="0" name=""/>
            <xdr:cNvSpPr>
              <a:spLocks noTextEdit="1"/>
            </xdr:cNvSpPr>
          </xdr:nvSpPr>
          <xdr:spPr>
            <a:xfrm>
              <a:off x="3513664" y="87842"/>
              <a:ext cx="13650385" cy="1817158"/>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57149</xdr:colOff>
      <xdr:row>0</xdr:row>
      <xdr:rowOff>114301</xdr:rowOff>
    </xdr:from>
    <xdr:to>
      <xdr:col>9</xdr:col>
      <xdr:colOff>428624</xdr:colOff>
      <xdr:row>5</xdr:row>
      <xdr:rowOff>114300</xdr:rowOff>
    </xdr:to>
    <mc:AlternateContent xmlns:mc="http://schemas.openxmlformats.org/markup-compatibility/2006" xmlns:a14="http://schemas.microsoft.com/office/drawing/2010/main">
      <mc:Choice Requires="a14">
        <xdr:graphicFrame macro="">
          <xdr:nvGraphicFramePr>
            <xdr:cNvPr id="2" name="fylke 7">
              <a:extLst>
                <a:ext uri="{FF2B5EF4-FFF2-40B4-BE49-F238E27FC236}">
                  <a16:creationId xmlns:a16="http://schemas.microsoft.com/office/drawing/2014/main" id="{5F4530E6-C83F-41F0-932D-FF50A3679E77}"/>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285749" y="104776"/>
              <a:ext cx="6829425" cy="76199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9</xdr:col>
      <xdr:colOff>533400</xdr:colOff>
      <xdr:row>0</xdr:row>
      <xdr:rowOff>95251</xdr:rowOff>
    </xdr:from>
    <xdr:to>
      <xdr:col>11</xdr:col>
      <xdr:colOff>411300</xdr:colOff>
      <xdr:row>5</xdr:row>
      <xdr:rowOff>104776</xdr:rowOff>
    </xdr:to>
    <mc:AlternateContent xmlns:mc="http://schemas.openxmlformats.org/markup-compatibility/2006" xmlns:a14="http://schemas.microsoft.com/office/drawing/2010/main">
      <mc:Choice Requires="a14">
        <xdr:graphicFrame macro="">
          <xdr:nvGraphicFramePr>
            <xdr:cNvPr id="3" name="hovedgrupper 5">
              <a:extLst>
                <a:ext uri="{FF2B5EF4-FFF2-40B4-BE49-F238E27FC236}">
                  <a16:creationId xmlns:a16="http://schemas.microsoft.com/office/drawing/2014/main" id="{B50E9F7C-3D77-4FF2-B1F9-35C96F621487}"/>
                </a:ext>
              </a:extLst>
            </xdr:cNvPr>
            <xdr:cNvGraphicFramePr/>
          </xdr:nvGraphicFramePr>
          <xdr:xfrm>
            <a:off x="0" y="0"/>
            <a:ext cx="0" cy="0"/>
          </xdr:xfrm>
          <a:graphic>
            <a:graphicData uri="http://schemas.microsoft.com/office/drawing/2010/slicer">
              <sle:slicer xmlns:sle="http://schemas.microsoft.com/office/drawing/2010/slicer" name="hovedgrupper 5"/>
            </a:graphicData>
          </a:graphic>
        </xdr:graphicFrame>
      </mc:Choice>
      <mc:Fallback xmlns="">
        <xdr:sp macro="" textlink="">
          <xdr:nvSpPr>
            <xdr:cNvPr id="0" name=""/>
            <xdr:cNvSpPr>
              <a:spLocks noTextEdit="1"/>
            </xdr:cNvSpPr>
          </xdr:nvSpPr>
          <xdr:spPr>
            <a:xfrm>
              <a:off x="7219950" y="95251"/>
              <a:ext cx="1440000" cy="762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741675</xdr:colOff>
      <xdr:row>0</xdr:row>
      <xdr:rowOff>152401</xdr:rowOff>
    </xdr:from>
    <xdr:to>
      <xdr:col>12</xdr:col>
      <xdr:colOff>19050</xdr:colOff>
      <xdr:row>1</xdr:row>
      <xdr:rowOff>1070476</xdr:rowOff>
    </xdr:to>
    <mc:AlternateContent xmlns:mc="http://schemas.openxmlformats.org/markup-compatibility/2006" xmlns:a14="http://schemas.microsoft.com/office/drawing/2010/main">
      <mc:Choice Requires="a14">
        <xdr:graphicFrame macro="">
          <xdr:nvGraphicFramePr>
            <xdr:cNvPr id="3" name="fylke 11">
              <a:extLst>
                <a:ext uri="{FF2B5EF4-FFF2-40B4-BE49-F238E27FC236}">
                  <a16:creationId xmlns:a16="http://schemas.microsoft.com/office/drawing/2014/main" id="{02DA2351-5918-4EC0-AFCD-DB6D02E2BB75}"/>
                </a:ext>
              </a:extLst>
            </xdr:cNvPr>
            <xdr:cNvGraphicFramePr/>
          </xdr:nvGraphicFramePr>
          <xdr:xfrm>
            <a:off x="0" y="0"/>
            <a:ext cx="0" cy="0"/>
          </xdr:xfrm>
          <a:graphic>
            <a:graphicData uri="http://schemas.microsoft.com/office/drawing/2010/slicer">
              <sle:slicer xmlns:sle="http://schemas.microsoft.com/office/drawing/2010/slicer" name="fylke 11"/>
            </a:graphicData>
          </a:graphic>
        </xdr:graphicFrame>
      </mc:Choice>
      <mc:Fallback xmlns="">
        <xdr:sp macro="" textlink="">
          <xdr:nvSpPr>
            <xdr:cNvPr id="0" name=""/>
            <xdr:cNvSpPr>
              <a:spLocks noTextEdit="1"/>
            </xdr:cNvSpPr>
          </xdr:nvSpPr>
          <xdr:spPr>
            <a:xfrm>
              <a:off x="4542150" y="152401"/>
              <a:ext cx="5373375" cy="1080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12</xdr:col>
      <xdr:colOff>504826</xdr:colOff>
      <xdr:row>0</xdr:row>
      <xdr:rowOff>106050</xdr:rowOff>
    </xdr:from>
    <xdr:to>
      <xdr:col>15</xdr:col>
      <xdr:colOff>47626</xdr:colOff>
      <xdr:row>1</xdr:row>
      <xdr:rowOff>1024125</xdr:rowOff>
    </xdr:to>
    <mc:AlternateContent xmlns:mc="http://schemas.openxmlformats.org/markup-compatibility/2006" xmlns:a14="http://schemas.microsoft.com/office/drawing/2010/main">
      <mc:Choice Requires="a14">
        <xdr:graphicFrame macro="">
          <xdr:nvGraphicFramePr>
            <xdr:cNvPr id="4" name="hovedgrupper 9">
              <a:extLst>
                <a:ext uri="{FF2B5EF4-FFF2-40B4-BE49-F238E27FC236}">
                  <a16:creationId xmlns:a16="http://schemas.microsoft.com/office/drawing/2014/main" id="{571659A4-0E14-426C-84BB-03CD43360472}"/>
                </a:ext>
              </a:extLst>
            </xdr:cNvPr>
            <xdr:cNvGraphicFramePr/>
          </xdr:nvGraphicFramePr>
          <xdr:xfrm>
            <a:off x="0" y="0"/>
            <a:ext cx="0" cy="0"/>
          </xdr:xfrm>
          <a:graphic>
            <a:graphicData uri="http://schemas.microsoft.com/office/drawing/2010/slicer">
              <sle:slicer xmlns:sle="http://schemas.microsoft.com/office/drawing/2010/slicer" name="hovedgrupper 9"/>
            </a:graphicData>
          </a:graphic>
        </xdr:graphicFrame>
      </mc:Choice>
      <mc:Fallback xmlns="">
        <xdr:sp macro="" textlink="">
          <xdr:nvSpPr>
            <xdr:cNvPr id="0" name=""/>
            <xdr:cNvSpPr>
              <a:spLocks noTextEdit="1"/>
            </xdr:cNvSpPr>
          </xdr:nvSpPr>
          <xdr:spPr>
            <a:xfrm>
              <a:off x="10401301" y="106050"/>
              <a:ext cx="1828800" cy="1080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581024</xdr:colOff>
      <xdr:row>0</xdr:row>
      <xdr:rowOff>85726</xdr:rowOff>
    </xdr:from>
    <xdr:to>
      <xdr:col>20</xdr:col>
      <xdr:colOff>323849</xdr:colOff>
      <xdr:row>1</xdr:row>
      <xdr:rowOff>1003801</xdr:rowOff>
    </xdr:to>
    <mc:AlternateContent xmlns:mc="http://schemas.openxmlformats.org/markup-compatibility/2006" xmlns:a14="http://schemas.microsoft.com/office/drawing/2010/main">
      <mc:Choice Requires="a14">
        <xdr:graphicFrame macro="">
          <xdr:nvGraphicFramePr>
            <xdr:cNvPr id="5" name="aar 4">
              <a:extLst>
                <a:ext uri="{FF2B5EF4-FFF2-40B4-BE49-F238E27FC236}">
                  <a16:creationId xmlns:a16="http://schemas.microsoft.com/office/drawing/2014/main" id="{55ECB556-BAA7-4814-B31B-02EA5CFE34E8}"/>
                </a:ext>
              </a:extLst>
            </xdr:cNvPr>
            <xdr:cNvGraphicFramePr/>
          </xdr:nvGraphicFramePr>
          <xdr:xfrm>
            <a:off x="0" y="0"/>
            <a:ext cx="0" cy="0"/>
          </xdr:xfrm>
          <a:graphic>
            <a:graphicData uri="http://schemas.microsoft.com/office/drawing/2010/slicer">
              <sle:slicer xmlns:sle="http://schemas.microsoft.com/office/drawing/2010/slicer" name="aar 4"/>
            </a:graphicData>
          </a:graphic>
        </xdr:graphicFrame>
      </mc:Choice>
      <mc:Fallback xmlns="">
        <xdr:sp macro="" textlink="">
          <xdr:nvSpPr>
            <xdr:cNvPr id="0" name=""/>
            <xdr:cNvSpPr>
              <a:spLocks noTextEdit="1"/>
            </xdr:cNvSpPr>
          </xdr:nvSpPr>
          <xdr:spPr>
            <a:xfrm>
              <a:off x="12763499" y="85726"/>
              <a:ext cx="3552825" cy="1080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5</xdr:col>
      <xdr:colOff>9525</xdr:colOff>
      <xdr:row>4</xdr:row>
      <xdr:rowOff>57149</xdr:rowOff>
    </xdr:from>
    <xdr:to>
      <xdr:col>24</xdr:col>
      <xdr:colOff>714375</xdr:colOff>
      <xdr:row>52</xdr:row>
      <xdr:rowOff>57149</xdr:rowOff>
    </xdr:to>
    <xdr:graphicFrame macro="">
      <xdr:nvGraphicFramePr>
        <xdr:cNvPr id="7" name="Diagram 6">
          <a:extLst>
            <a:ext uri="{FF2B5EF4-FFF2-40B4-BE49-F238E27FC236}">
              <a16:creationId xmlns:a16="http://schemas.microsoft.com/office/drawing/2014/main" id="{602FC755-35D0-4680-BB5F-BA9B4F748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cdr:x>
      <cdr:y>0.98705</cdr:y>
    </cdr:from>
    <cdr:to>
      <cdr:x>0.0637</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0" y="7756366"/>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4</xdr:col>
      <xdr:colOff>581025</xdr:colOff>
      <xdr:row>0</xdr:row>
      <xdr:rowOff>47625</xdr:rowOff>
    </xdr:from>
    <xdr:to>
      <xdr:col>18</xdr:col>
      <xdr:colOff>752475</xdr:colOff>
      <xdr:row>1</xdr:row>
      <xdr:rowOff>676275</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C6BA8E96-9CD3-41AA-9BFC-D8C76F947AF4}"/>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2400300" y="47625"/>
              <a:ext cx="10839450" cy="7905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28575</xdr:colOff>
      <xdr:row>0</xdr:row>
      <xdr:rowOff>47625</xdr:rowOff>
    </xdr:from>
    <xdr:to>
      <xdr:col>4</xdr:col>
      <xdr:colOff>333375</xdr:colOff>
      <xdr:row>1</xdr:row>
      <xdr:rowOff>714375</xdr:rowOff>
    </xdr:to>
    <mc:AlternateContent xmlns:mc="http://schemas.openxmlformats.org/markup-compatibility/2006" xmlns:a14="http://schemas.microsoft.com/office/drawing/2010/main">
      <mc:Choice Requires="a14">
        <xdr:graphicFrame macro="">
          <xdr:nvGraphicFramePr>
            <xdr:cNvPr id="3" name="hovedgrupper">
              <a:extLst>
                <a:ext uri="{FF2B5EF4-FFF2-40B4-BE49-F238E27FC236}">
                  <a16:creationId xmlns:a16="http://schemas.microsoft.com/office/drawing/2014/main" id="{6E2B76C4-9FB6-4149-B24D-CA7D66AD5832}"/>
                </a:ext>
              </a:extLst>
            </xdr:cNvPr>
            <xdr:cNvGraphicFramePr/>
          </xdr:nvGraphicFramePr>
          <xdr:xfrm>
            <a:off x="0" y="0"/>
            <a:ext cx="0" cy="0"/>
          </xdr:xfrm>
          <a:graphic>
            <a:graphicData uri="http://schemas.microsoft.com/office/drawing/2010/slicer">
              <sle:slicer xmlns:sle="http://schemas.microsoft.com/office/drawing/2010/slicer" name="hovedgrupper"/>
            </a:graphicData>
          </a:graphic>
        </xdr:graphicFrame>
      </mc:Choice>
      <mc:Fallback xmlns="">
        <xdr:sp macro="" textlink="">
          <xdr:nvSpPr>
            <xdr:cNvPr id="0" name=""/>
            <xdr:cNvSpPr>
              <a:spLocks noTextEdit="1"/>
            </xdr:cNvSpPr>
          </xdr:nvSpPr>
          <xdr:spPr>
            <a:xfrm>
              <a:off x="323850" y="47625"/>
              <a:ext cx="1828800" cy="8286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28574</xdr:colOff>
      <xdr:row>0</xdr:row>
      <xdr:rowOff>114300</xdr:rowOff>
    </xdr:from>
    <xdr:to>
      <xdr:col>19</xdr:col>
      <xdr:colOff>590550</xdr:colOff>
      <xdr:row>2</xdr:row>
      <xdr:rowOff>9525</xdr:rowOff>
    </xdr:to>
    <mc:AlternateContent xmlns:mc="http://schemas.openxmlformats.org/markup-compatibility/2006" xmlns:a14="http://schemas.microsoft.com/office/drawing/2010/main">
      <mc:Choice Requires="a14">
        <xdr:graphicFrame macro="">
          <xdr:nvGraphicFramePr>
            <xdr:cNvPr id="2" name="hovedgrupper 4">
              <a:extLst>
                <a:ext uri="{FF2B5EF4-FFF2-40B4-BE49-F238E27FC236}">
                  <a16:creationId xmlns:a16="http://schemas.microsoft.com/office/drawing/2014/main" id="{99650605-CB25-49CC-8124-D81888BAA22A}"/>
                </a:ext>
              </a:extLst>
            </xdr:cNvPr>
            <xdr:cNvGraphicFramePr/>
          </xdr:nvGraphicFramePr>
          <xdr:xfrm>
            <a:off x="0" y="0"/>
            <a:ext cx="0" cy="0"/>
          </xdr:xfrm>
          <a:graphic>
            <a:graphicData uri="http://schemas.microsoft.com/office/drawing/2010/slicer">
              <sle:slicer xmlns:sle="http://schemas.microsoft.com/office/drawing/2010/slicer" name="hovedgrupper 4"/>
            </a:graphicData>
          </a:graphic>
        </xdr:graphicFrame>
      </mc:Choice>
      <mc:Fallback xmlns="">
        <xdr:sp macro="" textlink="">
          <xdr:nvSpPr>
            <xdr:cNvPr id="0" name=""/>
            <xdr:cNvSpPr>
              <a:spLocks noTextEdit="1"/>
            </xdr:cNvSpPr>
          </xdr:nvSpPr>
          <xdr:spPr>
            <a:xfrm>
              <a:off x="11296649" y="114300"/>
              <a:ext cx="3943351" cy="619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15</xdr:col>
      <xdr:colOff>714374</xdr:colOff>
      <xdr:row>8</xdr:row>
      <xdr:rowOff>104773</xdr:rowOff>
    </xdr:from>
    <xdr:to>
      <xdr:col>23</xdr:col>
      <xdr:colOff>738374</xdr:colOff>
      <xdr:row>67</xdr:row>
      <xdr:rowOff>91198</xdr:rowOff>
    </xdr:to>
    <xdr:graphicFrame macro="">
      <xdr:nvGraphicFramePr>
        <xdr:cNvPr id="2" name="Diagram 1">
          <a:extLst>
            <a:ext uri="{FF2B5EF4-FFF2-40B4-BE49-F238E27FC236}">
              <a16:creationId xmlns:a16="http://schemas.microsoft.com/office/drawing/2014/main" id="{503DE01D-B58F-4C28-8E2E-E09FC6C07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152399</xdr:colOff>
      <xdr:row>1</xdr:row>
      <xdr:rowOff>152401</xdr:rowOff>
    </xdr:from>
    <xdr:to>
      <xdr:col>12</xdr:col>
      <xdr:colOff>419100</xdr:colOff>
      <xdr:row>6</xdr:row>
      <xdr:rowOff>171451</xdr:rowOff>
    </xdr:to>
    <mc:AlternateContent xmlns:mc="http://schemas.openxmlformats.org/markup-compatibility/2006" xmlns:a14="http://schemas.microsoft.com/office/drawing/2010/main">
      <mc:Choice Requires="a14">
        <xdr:graphicFrame macro="">
          <xdr:nvGraphicFramePr>
            <xdr:cNvPr id="3" name="fylke 12">
              <a:extLst>
                <a:ext uri="{FF2B5EF4-FFF2-40B4-BE49-F238E27FC236}">
                  <a16:creationId xmlns:a16="http://schemas.microsoft.com/office/drawing/2014/main" id="{209A28B5-6118-4157-AFFB-72B1DE23ACF9}"/>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5610224" y="314326"/>
              <a:ext cx="4076701" cy="12763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13</xdr:col>
      <xdr:colOff>76199</xdr:colOff>
      <xdr:row>1</xdr:row>
      <xdr:rowOff>152401</xdr:rowOff>
    </xdr:from>
    <xdr:to>
      <xdr:col>15</xdr:col>
      <xdr:colOff>247650</xdr:colOff>
      <xdr:row>6</xdr:row>
      <xdr:rowOff>180975</xdr:rowOff>
    </xdr:to>
    <mc:AlternateContent xmlns:mc="http://schemas.openxmlformats.org/markup-compatibility/2006" xmlns:a14="http://schemas.microsoft.com/office/drawing/2010/main">
      <mc:Choice Requires="a14">
        <xdr:graphicFrame macro="">
          <xdr:nvGraphicFramePr>
            <xdr:cNvPr id="4" name="hovedgrupper 10">
              <a:extLst>
                <a:ext uri="{FF2B5EF4-FFF2-40B4-BE49-F238E27FC236}">
                  <a16:creationId xmlns:a16="http://schemas.microsoft.com/office/drawing/2014/main" id="{BB579D63-0A40-4A13-A691-8443F1DFE681}"/>
                </a:ext>
              </a:extLst>
            </xdr:cNvPr>
            <xdr:cNvGraphicFramePr/>
          </xdr:nvGraphicFramePr>
          <xdr:xfrm>
            <a:off x="0" y="0"/>
            <a:ext cx="0" cy="0"/>
          </xdr:xfrm>
          <a:graphic>
            <a:graphicData uri="http://schemas.microsoft.com/office/drawing/2010/slicer">
              <sle:slicer xmlns:sle="http://schemas.microsoft.com/office/drawing/2010/slicer" name="hovedgrupper 10"/>
            </a:graphicData>
          </a:graphic>
        </xdr:graphicFrame>
      </mc:Choice>
      <mc:Fallback xmlns="">
        <xdr:sp macro="" textlink="">
          <xdr:nvSpPr>
            <xdr:cNvPr id="0" name=""/>
            <xdr:cNvSpPr>
              <a:spLocks noTextEdit="1"/>
            </xdr:cNvSpPr>
          </xdr:nvSpPr>
          <xdr:spPr>
            <a:xfrm>
              <a:off x="10106024" y="314326"/>
              <a:ext cx="1695451" cy="128587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7</xdr:col>
      <xdr:colOff>180975</xdr:colOff>
      <xdr:row>8</xdr:row>
      <xdr:rowOff>114300</xdr:rowOff>
    </xdr:from>
    <xdr:to>
      <xdr:col>15</xdr:col>
      <xdr:colOff>384975</xdr:colOff>
      <xdr:row>67</xdr:row>
      <xdr:rowOff>100725</xdr:rowOff>
    </xdr:to>
    <xdr:graphicFrame macro="">
      <xdr:nvGraphicFramePr>
        <xdr:cNvPr id="6" name="Diagram 5">
          <a:extLst>
            <a:ext uri="{FF2B5EF4-FFF2-40B4-BE49-F238E27FC236}">
              <a16:creationId xmlns:a16="http://schemas.microsoft.com/office/drawing/2014/main" id="{1AF14E1A-7B8B-40AB-AB2F-DF50573F5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733425</xdr:colOff>
      <xdr:row>2</xdr:row>
      <xdr:rowOff>9525</xdr:rowOff>
    </xdr:from>
    <xdr:to>
      <xdr:col>23</xdr:col>
      <xdr:colOff>428624</xdr:colOff>
      <xdr:row>4</xdr:row>
      <xdr:rowOff>76200</xdr:rowOff>
    </xdr:to>
    <mc:AlternateContent xmlns:mc="http://schemas.openxmlformats.org/markup-compatibility/2006" xmlns:a14="http://schemas.microsoft.com/office/drawing/2010/main">
      <mc:Choice Requires="a14">
        <xdr:graphicFrame macro="">
          <xdr:nvGraphicFramePr>
            <xdr:cNvPr id="7" name="aar 5">
              <a:extLst>
                <a:ext uri="{FF2B5EF4-FFF2-40B4-BE49-F238E27FC236}">
                  <a16:creationId xmlns:a16="http://schemas.microsoft.com/office/drawing/2014/main" id="{201F6A30-3823-4021-A041-E020B9209806}"/>
                </a:ext>
              </a:extLst>
            </xdr:cNvPr>
            <xdr:cNvGraphicFramePr/>
          </xdr:nvGraphicFramePr>
          <xdr:xfrm>
            <a:off x="0" y="0"/>
            <a:ext cx="0" cy="0"/>
          </xdr:xfrm>
          <a:graphic>
            <a:graphicData uri="http://schemas.microsoft.com/office/drawing/2010/slicer">
              <sle:slicer xmlns:sle="http://schemas.microsoft.com/office/drawing/2010/slicer" name="aar 5"/>
            </a:graphicData>
          </a:graphic>
        </xdr:graphicFrame>
      </mc:Choice>
      <mc:Fallback xmlns="">
        <xdr:sp macro="" textlink="">
          <xdr:nvSpPr>
            <xdr:cNvPr id="0" name=""/>
            <xdr:cNvSpPr>
              <a:spLocks noTextEdit="1"/>
            </xdr:cNvSpPr>
          </xdr:nvSpPr>
          <xdr:spPr>
            <a:xfrm>
              <a:off x="12287250" y="333375"/>
              <a:ext cx="5791199" cy="8096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c:userShapes xmlns:c="http://schemas.openxmlformats.org/drawingml/2006/chart">
  <cdr:relSizeAnchor xmlns:cdr="http://schemas.openxmlformats.org/drawingml/2006/chartDrawing">
    <cdr:from>
      <cdr:x>0.02231</cdr:x>
      <cdr:y>0.98933</cdr:y>
    </cdr:from>
    <cdr:to>
      <cdr:x>0.18033</cdr:x>
      <cdr:y>1</cdr:y>
    </cdr:to>
    <cdr:sp macro="" textlink="">
      <cdr:nvSpPr>
        <cdr:cNvPr id="2" name="TekstSylinder 1">
          <a:extLst xmlns:a="http://schemas.openxmlformats.org/drawingml/2006/main">
            <a:ext uri="{FF2B5EF4-FFF2-40B4-BE49-F238E27FC236}">
              <a16:creationId xmlns:a16="http://schemas.microsoft.com/office/drawing/2014/main" id="{C9C2718C-289F-4657-6DD3-EC97B1F5A0E8}"/>
            </a:ext>
          </a:extLst>
        </cdr:cNvPr>
        <cdr:cNvSpPr txBox="1"/>
      </cdr:nvSpPr>
      <cdr:spPr>
        <a:xfrm xmlns:a="http://schemas.openxmlformats.org/drawingml/2006/main">
          <a:off x="136525" y="9438241"/>
          <a:ext cx="96712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2">
                  <a:lumMod val="50000"/>
                </a:schemeClr>
              </a:solidFill>
            </a:rPr>
            <a:t>Kilde: Landbruksdirektoratet</a:t>
          </a:r>
        </a:p>
      </cdr:txBody>
    </cdr:sp>
  </cdr:relSizeAnchor>
</c:userShapes>
</file>

<file path=xl/drawings/drawing8.xml><?xml version="1.0" encoding="utf-8"?>
<c:userShapes xmlns:c="http://schemas.openxmlformats.org/drawingml/2006/chart">
  <cdr:relSizeAnchor xmlns:cdr="http://schemas.openxmlformats.org/drawingml/2006/chartDrawing">
    <cdr:from>
      <cdr:x>0.43996</cdr:x>
      <cdr:y>0.05591</cdr:y>
    </cdr:from>
    <cdr:to>
      <cdr:x>0.86935</cdr:x>
      <cdr:y>0.13678</cdr:y>
    </cdr:to>
    <cdr:sp macro="" textlink="">
      <cdr:nvSpPr>
        <cdr:cNvPr id="2" name="TekstSylinder 1">
          <a:extLst xmlns:a="http://schemas.openxmlformats.org/drawingml/2006/main">
            <a:ext uri="{FF2B5EF4-FFF2-40B4-BE49-F238E27FC236}">
              <a16:creationId xmlns:a16="http://schemas.microsoft.com/office/drawing/2014/main" id="{9BE47F20-B7F9-BAE7-E89F-96A040605C34}"/>
            </a:ext>
          </a:extLst>
        </cdr:cNvPr>
        <cdr:cNvSpPr txBox="1"/>
      </cdr:nvSpPr>
      <cdr:spPr>
        <a:xfrm xmlns:a="http://schemas.openxmlformats.org/drawingml/2006/main">
          <a:off x="2771775" y="533400"/>
          <a:ext cx="2705100" cy="771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0.03477</cdr:x>
      <cdr:y>0.98545</cdr:y>
    </cdr:from>
    <cdr:to>
      <cdr:x>0.18829</cdr:x>
      <cdr:y>0.99611</cdr:y>
    </cdr:to>
    <cdr:sp macro="" textlink="">
      <cdr:nvSpPr>
        <cdr:cNvPr id="3" name="TekstSylinder 2">
          <a:extLst xmlns:a="http://schemas.openxmlformats.org/drawingml/2006/main">
            <a:ext uri="{FF2B5EF4-FFF2-40B4-BE49-F238E27FC236}">
              <a16:creationId xmlns:a16="http://schemas.microsoft.com/office/drawing/2014/main" id="{710E0715-34B0-ADFD-CA1F-0F9CE319ACD3}"/>
            </a:ext>
          </a:extLst>
        </cdr:cNvPr>
        <cdr:cNvSpPr txBox="1"/>
      </cdr:nvSpPr>
      <cdr:spPr>
        <a:xfrm xmlns:a="http://schemas.openxmlformats.org/drawingml/2006/main">
          <a:off x="219075" y="9401175"/>
          <a:ext cx="967124" cy="101759"/>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nb-NO" sz="650">
              <a:solidFill>
                <a:schemeClr val="bg2">
                  <a:lumMod val="50000"/>
                </a:schemeClr>
              </a:solidFill>
            </a:rPr>
            <a:t>Kilde: Landbruksdirektoratet</a:t>
          </a:r>
        </a:p>
      </cdr:txBody>
    </cdr:sp>
  </cdr:relSizeAnchor>
</c:userShapes>
</file>

<file path=xl/drawings/drawing9.xml><?xml version="1.0" encoding="utf-8"?>
<xdr:wsDr xmlns:xdr="http://schemas.openxmlformats.org/drawingml/2006/spreadsheetDrawing" xmlns:a="http://schemas.openxmlformats.org/drawingml/2006/main">
  <xdr:twoCellAnchor>
    <xdr:from>
      <xdr:col>16</xdr:col>
      <xdr:colOff>761999</xdr:colOff>
      <xdr:row>98</xdr:row>
      <xdr:rowOff>133350</xdr:rowOff>
    </xdr:from>
    <xdr:to>
      <xdr:col>29</xdr:col>
      <xdr:colOff>438150</xdr:colOff>
      <xdr:row>123</xdr:row>
      <xdr:rowOff>19051</xdr:rowOff>
    </xdr:to>
    <xdr:graphicFrame macro="">
      <xdr:nvGraphicFramePr>
        <xdr:cNvPr id="7" name="Diagram 6">
          <a:extLst>
            <a:ext uri="{FF2B5EF4-FFF2-40B4-BE49-F238E27FC236}">
              <a16:creationId xmlns:a16="http://schemas.microsoft.com/office/drawing/2014/main" id="{B06BB775-F760-4321-89A8-D1708BBC4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15162038" backgroundQuery="1" createdVersion="8" refreshedVersion="8" minRefreshableVersion="3" recordCount="0" supportSubquery="1" supportAdvancedDrill="1" xr:uid="{F58CC998-9A31-42F6-91D3-40826201FEBB}">
  <cacheSource type="external" connectionId="8"/>
  <cacheFields count="4">
    <cacheField name="[Measures].[Sum of Verdi]" caption="Sum of Verdi" numFmtId="0" hierarchy="21" level="32767"/>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ommune].[fylke].[fylke]" caption="fylke" numFmtId="0" hierarchy="13"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57060188" backgroundQuery="1" createdVersion="7" refreshedVersion="8" minRefreshableVersion="3" recordCount="0" supportSubquery="1" supportAdvancedDrill="1" xr:uid="{53CE4767-49BF-4F52-9C43-16F3D1349BCF}">
  <cacheSource type="external" connectionId="8"/>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2">
        <s v="Flatanger"/>
        <s v="Frosta"/>
        <s v="Frøya"/>
        <s v="Grong"/>
        <s v="Heim"/>
        <s v="Hitra"/>
        <s v="Holtålen"/>
        <s v="Høylandet"/>
        <s v="Inderøy"/>
        <s v="Indre Fosen"/>
        <s v="Leka"/>
        <s v="Levanger"/>
        <s v="Lierne"/>
        <s v="Malvik"/>
        <s v="Melhus"/>
        <s v="Meråker"/>
        <s v="Midtre Gauldal"/>
        <s v="Namsos"/>
        <s v="Namsskogan"/>
        <s v="Nærøysund"/>
        <s v="Oppdal"/>
        <s v="Orkland"/>
        <s v="Overhalla"/>
        <s v="Rennebu"/>
        <s v="Rindal"/>
        <s v="Røros"/>
        <s v="Røyrvik"/>
        <s v="Selbu"/>
        <s v="Skaun"/>
        <s v="Snåsa"/>
        <s v="Steinkjer"/>
        <s v="Stjørdal"/>
        <s v="Trondheim"/>
        <s v="Tydal"/>
        <s v="Verdal"/>
        <s v="Ørland"/>
        <s v="Åfjord"/>
        <s v="Bjerkreim" u="1"/>
        <s v="Gjesdal" u="1"/>
        <s v="Hå" u="1"/>
        <s v="Klepp" u="1"/>
        <s v="Randaberg" u="1"/>
        <s v="Sandnes" u="1"/>
        <s v="Sola" u="1"/>
        <s v="Stavanger" u="1"/>
        <s v="Time" u="1"/>
        <s v="Vindafjord" u="1"/>
        <s v="Holmestrand" u="1"/>
        <s v="Larvik" u="1"/>
        <s v="Notodden" u="1"/>
        <s v="Sandefjord" u="1"/>
        <s v="Seljord" u="1"/>
        <s v="Siljan" u="1"/>
        <s v="Skien" u="1"/>
        <s v="Tønsberg" u="1"/>
        <s v="Alstahaug" u="1"/>
        <s v="Brønnøy" u="1"/>
        <s v="Leirfjord" u="1"/>
        <s v="Rana" u="1"/>
        <s v="Sømna" u="1"/>
        <s v="Vefsn" u="1"/>
        <s v="Vega" u="1"/>
        <s v="Vestvågøy" u="1"/>
        <s v="Alta" u="1"/>
        <s v="Alver" u="1"/>
        <s v="Austrheim" u="1"/>
        <s v="Averøy" u="1"/>
        <s v="Balsfjord" u="1"/>
        <s v="Bardu" u="1"/>
        <s v="Bergen" u="1"/>
        <s v="Berlevåg" u="1"/>
        <s v="Bjørnafjorden" u="1"/>
        <s v="Bremanger" u="1"/>
        <s v="Bømlo" u="1"/>
        <s v="Dyrøy" u="1"/>
        <s v="Eidfjord" u="1"/>
        <s v="Etne" u="1"/>
        <s v="Fedje" u="1"/>
        <s v="Fitjar" u="1"/>
        <s v="Fjaler" u="1"/>
        <s v="Fjord" u="1"/>
        <s v="Gamvik" u="1"/>
        <s v="Giske" u="1"/>
        <s v="Gjemnes" u="1"/>
        <s v="Gloppen" u="1"/>
        <s v="Gratangen" u="1"/>
        <s v="Gulen" u="1"/>
        <s v="Hammerfest" u="1"/>
        <s v="Hareid" u="1"/>
        <s v="Harstad" u="1"/>
        <s v="Hustadvika" u="1"/>
        <s v="Hyllestad" u="1"/>
        <s v="Kvinnherad" u="1"/>
        <s v="Kvæfjord" u="1"/>
        <s v="Kvænangen" u="1"/>
        <s v="Lyngen" u="1"/>
        <s v="Molde" u="1"/>
        <s v="Målselv" u="1"/>
        <s v="Rauma" u="1"/>
        <s v="Stad" u="1"/>
        <s v="Stranda" u="1"/>
        <s v="Stryn" u="1"/>
        <s v="Sunnfjord" u="1"/>
        <s v="Surnadal" u="1"/>
        <s v="Tana" u="1"/>
        <s v="Tromsø" u="1"/>
        <s v="Vanylven" u="1"/>
        <s v="Vestnes" u="1"/>
        <s v="Volda" u="1"/>
        <s v="Voss"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91203704" backgroundQuery="1" createdVersion="7" refreshedVersion="8" minRefreshableVersion="3" recordCount="0" supportSubquery="1" supportAdvancedDrill="1" xr:uid="{62122D78-849B-49A8-813E-7095BE58AA33}">
  <cacheSource type="external" connectionId="8"/>
  <cacheFields count="5">
    <cacheField name="[Kommunetall_CSV].[aar].[aar]" caption="aar" numFmtId="0" level="1">
      <sharedItems containsSemiMixedTypes="0" containsNonDate="0" containsString="0"/>
    </cacheField>
    <cacheField name="[Measures].[Sum of Verdi]" caption="Sum of Verdi" numFmtId="0" hierarchy="21" level="32767"/>
    <cacheField name="[T_kommune].[kommune].[kommune]" caption="kommune" numFmtId="0" hierarchy="12" level="1">
      <sharedItems count="45">
        <s v="Alvdal"/>
        <s v="Bjerkreim"/>
        <s v="Elverum"/>
        <s v="Gjesdal"/>
        <s v="Halden"/>
        <s v="Hjelmeland"/>
        <s v="Holtålen"/>
        <s v="Hå"/>
        <s v="Inderøy"/>
        <s v="Indre Fosen"/>
        <s v="Indre Østfold"/>
        <s v="Klepp"/>
        <s v="Kongsberg"/>
        <s v="Larvik"/>
        <s v="Levanger"/>
        <s v="Løten"/>
        <s v="Marker"/>
        <s v="Melhus"/>
        <s v="Midtre Gauldal"/>
        <s v="Moss"/>
        <s v="Nes"/>
        <s v="Orkland"/>
        <s v="Rakkestad"/>
        <s v="Randaberg"/>
        <s v="Rennebu"/>
        <s v="Ringsaker"/>
        <s v="Råde"/>
        <s v="Sandefjord"/>
        <s v="Sandnes"/>
        <s v="Sarpsborg"/>
        <s v="Skaun"/>
        <s v="Sola"/>
        <s v="Stange"/>
        <s v="Stavanger"/>
        <s v="Steinkjer"/>
        <s v="Stjørdal"/>
        <s v="Time"/>
        <s v="Tolga"/>
        <s v="Trondheim"/>
        <s v="Tønsberg"/>
        <s v="Verdal"/>
        <s v="Våler (Inn)"/>
        <s v="Våler (Vik)"/>
        <s v="Østre Toten"/>
        <s v="Åsnes"/>
      </sharedItems>
    </cacheField>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94097221" backgroundQuery="1" createdVersion="7" refreshedVersion="8" minRefreshableVersion="3" recordCount="0" supportSubquery="1" supportAdvancedDrill="1" xr:uid="{A8BBA536-4291-436B-BF9A-53B9D29E9F60}">
  <cacheSource type="external" connectionId="8"/>
  <cacheFields count="5">
    <cacheField name="[Kommunetall_CSV].[aar].[aar]" caption="aar" numFmtId="0" level="1">
      <sharedItems containsSemiMixedTypes="0" containsNonDate="0" containsString="0"/>
    </cacheField>
    <cacheField name="[Measures].[Sum of Verdi]" caption="Sum of Verdi" numFmtId="0" hierarchy="21" level="32767"/>
    <cacheField name="[T_kommune].[kommune].[kommune]" caption="kommune" numFmtId="0" hierarchy="12" level="1">
      <sharedItems count="89">
        <s v="Alvdal"/>
        <s v="Aremark"/>
        <s v="Asker"/>
        <s v="Aurskog-Høland"/>
        <s v="Bjerkreim"/>
        <s v="Drangedal"/>
        <s v="Eigersund"/>
        <s v="Elverum"/>
        <s v="Farsund"/>
        <s v="Fredrikstad"/>
        <s v="Frosta"/>
        <s v="Gausdal"/>
        <s v="Gjerdrum"/>
        <s v="Gjesdal"/>
        <s v="Gjøvik"/>
        <s v="Grue"/>
        <s v="Halden"/>
        <s v="Hamar"/>
        <s v="Hjelmeland"/>
        <s v="Holmestrand"/>
        <s v="Holtålen"/>
        <s v="Horten"/>
        <s v="Hægebostad"/>
        <s v="Hå"/>
        <s v="Inderøy"/>
        <s v="Indre Fosen"/>
        <s v="Indre Østfold"/>
        <s v="Jevnaker"/>
        <s v="Klepp"/>
        <s v="Kongsberg"/>
        <s v="Kvam"/>
        <s v="Larvik"/>
        <s v="Levanger"/>
        <s v="Lier"/>
        <s v="Lillestrøm"/>
        <s v="Lund"/>
        <s v="Lunner"/>
        <s v="Lørenskog"/>
        <s v="Løten"/>
        <s v="Marker"/>
        <s v="Melhus"/>
        <s v="Midtre Gauldal"/>
        <s v="Midt-Telemark"/>
        <s v="Moss"/>
        <s v="Namsos"/>
        <s v="Nes"/>
        <s v="Nesbyen"/>
        <s v="Orkland"/>
        <s v="Rakkestad"/>
        <s v="Randaberg"/>
        <s v="Rendalen"/>
        <s v="Rennebu"/>
        <s v="Ringerike"/>
        <s v="Ringsaker"/>
        <s v="Råde"/>
        <s v="Sandefjord"/>
        <s v="Sandnes"/>
        <s v="Sarpsborg"/>
        <s v="Selbu"/>
        <s v="Sigdal"/>
        <s v="Skaun"/>
        <s v="Skiptvet"/>
        <s v="Snåsa"/>
        <s v="Sokndal"/>
        <s v="Sola"/>
        <s v="Stange"/>
        <s v="Stavanger"/>
        <s v="Steinkjer"/>
        <s v="Stjørdal"/>
        <s v="Strand"/>
        <s v="Surnadal"/>
        <s v="Sør-Fron"/>
        <s v="Time"/>
        <s v="Tolga"/>
        <s v="Trondheim"/>
        <s v="Trysil"/>
        <s v="Tynset"/>
        <s v="Tønsberg"/>
        <s v="Ullensaker"/>
        <s v="Verdal"/>
        <s v="Vestre Toten"/>
        <s v="Våler (Inn)"/>
        <s v="Våler (Vik)"/>
        <s v="Ørland"/>
        <s v="Østre Toten"/>
        <s v="Øvre Eiker"/>
        <s v="Åfjord"/>
        <s v="Ås"/>
        <s v="Åsnes"/>
      </sharedItems>
    </cacheField>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96412038" backgroundQuery="1" createdVersion="7" refreshedVersion="8" minRefreshableVersion="3" recordCount="0" supportSubquery="1" supportAdvancedDrill="1" xr:uid="{D2F155C2-4DF6-4171-B95A-CDA92F4F2E50}">
  <cacheSource type="external" connectionId="8"/>
  <cacheFields count="5">
    <cacheField name="[Kommunetall_CSV].[aar].[aar]" caption="aar" numFmtId="0" level="1">
      <sharedItems containsSemiMixedTypes="0" containsNonDate="0" containsString="0"/>
    </cacheField>
    <cacheField name="[Measures].[Sum of Verdi]" caption="Sum of Verdi" numFmtId="0" hierarchy="21" level="32767"/>
    <cacheField name="[T_kommune].[kommune].[kommune]" caption="kommune" numFmtId="0" hierarchy="12" level="1">
      <sharedItems count="89">
        <s v="Alvdal"/>
        <s v="Aremark"/>
        <s v="Asker"/>
        <s v="Aurskog-Høland"/>
        <s v="Bjerkreim"/>
        <s v="Drangedal"/>
        <s v="Eigersund"/>
        <s v="Elverum"/>
        <s v="Farsund"/>
        <s v="Fredrikstad"/>
        <s v="Frosta"/>
        <s v="Gausdal"/>
        <s v="Gjerdrum"/>
        <s v="Gjesdal"/>
        <s v="Gjøvik"/>
        <s v="Grue"/>
        <s v="Halden"/>
        <s v="Hamar"/>
        <s v="Hjelmeland"/>
        <s v="Holmestrand"/>
        <s v="Holtålen"/>
        <s v="Horten"/>
        <s v="Hægebostad"/>
        <s v="Hå"/>
        <s v="Inderøy"/>
        <s v="Indre Fosen"/>
        <s v="Indre Østfold"/>
        <s v="Jevnaker"/>
        <s v="Klepp"/>
        <s v="Kongsberg"/>
        <s v="Kvam"/>
        <s v="Larvik"/>
        <s v="Levanger"/>
        <s v="Lier"/>
        <s v="Lillestrøm"/>
        <s v="Lund"/>
        <s v="Lunner"/>
        <s v="Lørenskog"/>
        <s v="Løten"/>
        <s v="Marker"/>
        <s v="Melhus"/>
        <s v="Midtre Gauldal"/>
        <s v="Midt-Telemark"/>
        <s v="Moss"/>
        <s v="Namsos"/>
        <s v="Nes"/>
        <s v="Nesbyen"/>
        <s v="Orkland"/>
        <s v="Rakkestad"/>
        <s v="Randaberg"/>
        <s v="Rendalen"/>
        <s v="Rennebu"/>
        <s v="Ringerike"/>
        <s v="Ringsaker"/>
        <s v="Råde"/>
        <s v="Sandefjord"/>
        <s v="Sandnes"/>
        <s v="Sarpsborg"/>
        <s v="Selbu"/>
        <s v="Sigdal"/>
        <s v="Skaun"/>
        <s v="Skiptvet"/>
        <s v="Snåsa"/>
        <s v="Sokndal"/>
        <s v="Sola"/>
        <s v="Stange"/>
        <s v="Stavanger"/>
        <s v="Steinkjer"/>
        <s v="Stjørdal"/>
        <s v="Strand"/>
        <s v="Surnadal"/>
        <s v="Sør-Fron"/>
        <s v="Time"/>
        <s v="Tolga"/>
        <s v="Trondheim"/>
        <s v="Trysil"/>
        <s v="Tynset"/>
        <s v="Tønsberg"/>
        <s v="Ullensaker"/>
        <s v="Verdal"/>
        <s v="Vestre Toten"/>
        <s v="Våler (Inn)"/>
        <s v="Våler (Vik)"/>
        <s v="Ørland"/>
        <s v="Østre Toten"/>
        <s v="Øvre Eiker"/>
        <s v="Åfjord"/>
        <s v="Ås"/>
        <s v="Åsnes"/>
      </sharedItems>
    </cacheField>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457870371" backgroundQuery="1" createdVersion="7" refreshedVersion="8" minRefreshableVersion="3" recordCount="0" supportSubquery="1" supportAdvancedDrill="1" xr:uid="{CEEA21C1-B96D-41C6-95DE-8B0C2569061A}">
  <cacheSource type="external" connectionId="8"/>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23">
        <s v="Flatanger"/>
        <s v="Frost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Holmestrand" u="1"/>
        <s v="Larvik" u="1"/>
        <s v="Notodden" u="1"/>
        <s v="Sandefjord" u="1"/>
        <s v="Seljord" u="1"/>
        <s v="Siljan" u="1"/>
        <s v="Skien" u="1"/>
        <s v="Tønsberg" u="1"/>
        <s v="Alstahaug" u="1"/>
        <s v="Brønnøy" u="1"/>
        <s v="Herøy" u="1"/>
        <s v="Leirfjord" u="1"/>
        <s v="Rana" u="1"/>
        <s v="Sømna" u="1"/>
        <s v="Vefsn" u="1"/>
        <s v="Vega" u="1"/>
        <s v="Vestvågøy" u="1"/>
        <s v="Bjerkreim" u="1"/>
        <s v="Gjesdal" u="1"/>
        <s v="Hå" u="1"/>
        <s v="Klepp" u="1"/>
        <s v="Randaberg" u="1"/>
        <s v="Sandnes" u="1"/>
        <s v="Sola" u="1"/>
        <s v="Stavanger" u="1"/>
        <s v="Time" u="1"/>
        <s v="Vindafjord" u="1"/>
        <s v="Alta" u="1"/>
        <s v="Alver" u="1"/>
        <s v="Aukra" u="1"/>
        <s v="Aure" u="1"/>
        <s v="Austrheim" u="1"/>
        <s v="Averøy" u="1"/>
        <s v="Balsfjord" u="1"/>
        <s v="Bardu" u="1"/>
        <s v="Bergen" u="1"/>
        <s v="Berlevåg" u="1"/>
        <s v="Bjørnafjorden" u="1"/>
        <s v="Bremanger" u="1"/>
        <s v="Bømlo" u="1"/>
        <s v="Dyrøy" u="1"/>
        <s v="Eidfjord" u="1"/>
        <s v="Etne" u="1"/>
        <s v="Fedje" u="1"/>
        <s v="Fitjar" u="1"/>
        <s v="Fjaler" u="1"/>
        <s v="Fjord" u="1"/>
        <s v="Gamvik" u="1"/>
        <s v="Giske" u="1"/>
        <s v="Gjemnes" u="1"/>
        <s v="Gloppen" u="1"/>
        <s v="Gratangen" u="1"/>
        <s v="Gulen" u="1"/>
        <s v="Hammerfest" u="1"/>
        <s v="Hareid" u="1"/>
        <s v="Harstad" u="1"/>
        <s v="Hustadvika" u="1"/>
        <s v="Hyllestad" u="1"/>
        <s v="Kristiansund" u="1"/>
        <s v="Kvinnherad" u="1"/>
        <s v="Kvæfjord" u="1"/>
        <s v="Kvænangen" u="1"/>
        <s v="Lyngen" u="1"/>
        <s v="Molde" u="1"/>
        <s v="Målselv" u="1"/>
        <s v="Rauma" u="1"/>
        <s v="Sande" u="1"/>
        <s v="Smøla" u="1"/>
        <s v="Stad" u="1"/>
        <s v="Stranda" u="1"/>
        <s v="Stryn" u="1"/>
        <s v="Sula" u="1"/>
        <s v="Sunndal" u="1"/>
        <s v="Sunnfjord" u="1"/>
        <s v="Surnadal" u="1"/>
        <s v="Sykkylven" u="1"/>
        <s v="Tana" u="1"/>
        <s v="Tingvoll" u="1"/>
        <s v="Tromsø" u="1"/>
        <s v="Ulstein" u="1"/>
        <s v="Vanylven" u="1"/>
        <s v="Vestnes" u="1"/>
        <s v="Volda" u="1"/>
        <s v="Voss"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460879627" backgroundQuery="1" createdVersion="7" refreshedVersion="8" minRefreshableVersion="3" recordCount="0" supportSubquery="1" supportAdvancedDrill="1" xr:uid="{39E9915C-48AD-4821-8966-C4AE54350004}">
  <cacheSource type="external" connectionId="8"/>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2">
        <s v="Flatanger"/>
        <s v="Frost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Holmestrand" u="1"/>
        <s v="Larvik" u="1"/>
        <s v="Notodden" u="1"/>
        <s v="Sandefjord" u="1"/>
        <s v="Seljord" u="1"/>
        <s v="Siljan" u="1"/>
        <s v="Skien" u="1"/>
        <s v="Tønsberg" u="1"/>
        <s v="Alstahaug" u="1"/>
        <s v="Brønnøy" u="1"/>
        <s v="Leirfjord" u="1"/>
        <s v="Rana" u="1"/>
        <s v="Sømna" u="1"/>
        <s v="Vefsn" u="1"/>
        <s v="Vega" u="1"/>
        <s v="Vestvågøy" u="1"/>
        <s v="Bjerkreim" u="1"/>
        <s v="Gjesdal" u="1"/>
        <s v="Hå" u="1"/>
        <s v="Klepp" u="1"/>
        <s v="Randaberg" u="1"/>
        <s v="Sandnes" u="1"/>
        <s v="Sola" u="1"/>
        <s v="Stavanger" u="1"/>
        <s v="Time" u="1"/>
        <s v="Vindafjord" u="1"/>
        <s v="Alta" u="1"/>
        <s v="Alver" u="1"/>
        <s v="Austrheim" u="1"/>
        <s v="Averøy" u="1"/>
        <s v="Balsfjord" u="1"/>
        <s v="Bardu" u="1"/>
        <s v="Bergen" u="1"/>
        <s v="Berlevåg" u="1"/>
        <s v="Bjørnafjorden" u="1"/>
        <s v="Bremanger" u="1"/>
        <s v="Bømlo" u="1"/>
        <s v="Dyrøy" u="1"/>
        <s v="Eidfjord" u="1"/>
        <s v="Etne" u="1"/>
        <s v="Fedje" u="1"/>
        <s v="Fitjar" u="1"/>
        <s v="Fjaler" u="1"/>
        <s v="Fjord" u="1"/>
        <s v="Gamvik" u="1"/>
        <s v="Giske" u="1"/>
        <s v="Gjemnes" u="1"/>
        <s v="Gloppen" u="1"/>
        <s v="Gratangen" u="1"/>
        <s v="Gulen" u="1"/>
        <s v="Hammerfest" u="1"/>
        <s v="Hareid" u="1"/>
        <s v="Harstad" u="1"/>
        <s v="Hustadvika" u="1"/>
        <s v="Hyllestad" u="1"/>
        <s v="Kvinnherad" u="1"/>
        <s v="Kvæfjord" u="1"/>
        <s v="Kvænangen" u="1"/>
        <s v="Lyngen" u="1"/>
        <s v="Molde" u="1"/>
        <s v="Målselv" u="1"/>
        <s v="Rauma" u="1"/>
        <s v="Stad" u="1"/>
        <s v="Stranda" u="1"/>
        <s v="Stryn" u="1"/>
        <s v="Sunnfjord" u="1"/>
        <s v="Surnadal" u="1"/>
        <s v="Tana" u="1"/>
        <s v="Tromsø" u="1"/>
        <s v="Vanylven" u="1"/>
        <s v="Vestnes" u="1"/>
        <s v="Volda" u="1"/>
        <s v="Voss"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463773145" backgroundQuery="1" createdVersion="7" refreshedVersion="8" minRefreshableVersion="3" recordCount="0" supportSubquery="1" supportAdvancedDrill="1" xr:uid="{92435D58-1A52-4787-899F-8C826BDCA5E9}">
  <cacheSource type="external" connectionId="8"/>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2">
        <s v="Flatanger"/>
        <s v="Frost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Holmestrand" u="1"/>
        <s v="Larvik" u="1"/>
        <s v="Notodden" u="1"/>
        <s v="Sandefjord" u="1"/>
        <s v="Seljord" u="1"/>
        <s v="Siljan" u="1"/>
        <s v="Skien" u="1"/>
        <s v="Tønsberg" u="1"/>
        <s v="Alstahaug" u="1"/>
        <s v="Brønnøy" u="1"/>
        <s v="Leirfjord" u="1"/>
        <s v="Rana" u="1"/>
        <s v="Sømna" u="1"/>
        <s v="Vefsn" u="1"/>
        <s v="Vega" u="1"/>
        <s v="Vestvågøy" u="1"/>
        <s v="Bjerkreim" u="1"/>
        <s v="Gjesdal" u="1"/>
        <s v="Hå" u="1"/>
        <s v="Klepp" u="1"/>
        <s v="Randaberg" u="1"/>
        <s v="Sandnes" u="1"/>
        <s v="Sola" u="1"/>
        <s v="Stavanger" u="1"/>
        <s v="Time" u="1"/>
        <s v="Vindafjord" u="1"/>
        <s v="Alta" u="1"/>
        <s v="Alver" u="1"/>
        <s v="Austrheim" u="1"/>
        <s v="Averøy" u="1"/>
        <s v="Balsfjord" u="1"/>
        <s v="Bardu" u="1"/>
        <s v="Bergen" u="1"/>
        <s v="Berlevåg" u="1"/>
        <s v="Bjørnafjorden" u="1"/>
        <s v="Bremanger" u="1"/>
        <s v="Bømlo" u="1"/>
        <s v="Dyrøy" u="1"/>
        <s v="Eidfjord" u="1"/>
        <s v="Etne" u="1"/>
        <s v="Fedje" u="1"/>
        <s v="Fitjar" u="1"/>
        <s v="Fjaler" u="1"/>
        <s v="Fjord" u="1"/>
        <s v="Gamvik" u="1"/>
        <s v="Giske" u="1"/>
        <s v="Gjemnes" u="1"/>
        <s v="Gloppen" u="1"/>
        <s v="Gratangen" u="1"/>
        <s v="Gulen" u="1"/>
        <s v="Hammerfest" u="1"/>
        <s v="Hareid" u="1"/>
        <s v="Harstad" u="1"/>
        <s v="Hustadvika" u="1"/>
        <s v="Hyllestad" u="1"/>
        <s v="Kvinnherad" u="1"/>
        <s v="Kvæfjord" u="1"/>
        <s v="Kvænangen" u="1"/>
        <s v="Lyngen" u="1"/>
        <s v="Molde" u="1"/>
        <s v="Målselv" u="1"/>
        <s v="Rauma" u="1"/>
        <s v="Stad" u="1"/>
        <s v="Stranda" u="1"/>
        <s v="Stryn" u="1"/>
        <s v="Sunnfjord" u="1"/>
        <s v="Surnadal" u="1"/>
        <s v="Tana" u="1"/>
        <s v="Tromsø" u="1"/>
        <s v="Vanylven" u="1"/>
        <s v="Vestnes" u="1"/>
        <s v="Volda" u="1"/>
        <s v="Voss"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466898146" backgroundQuery="1" createdVersion="7" refreshedVersion="8" minRefreshableVersion="3" recordCount="0" supportSubquery="1" supportAdvancedDrill="1" xr:uid="{AFB8A1F8-C773-403E-8488-CF63EDA7CB2D}">
  <cacheSource type="external" connectionId="8"/>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2">
        <s v="Flatanger"/>
        <s v="Frost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Holmestrand" u="1"/>
        <s v="Larvik" u="1"/>
        <s v="Notodden" u="1"/>
        <s v="Sandefjord" u="1"/>
        <s v="Seljord" u="1"/>
        <s v="Siljan" u="1"/>
        <s v="Skien" u="1"/>
        <s v="Tønsberg" u="1"/>
        <s v="Alstahaug" u="1"/>
        <s v="Brønnøy" u="1"/>
        <s v="Leirfjord" u="1"/>
        <s v="Rana" u="1"/>
        <s v="Sømna" u="1"/>
        <s v="Vefsn" u="1"/>
        <s v="Vega" u="1"/>
        <s v="Vestvågøy" u="1"/>
        <s v="Bjerkreim" u="1"/>
        <s v="Gjesdal" u="1"/>
        <s v="Hå" u="1"/>
        <s v="Klepp" u="1"/>
        <s v="Randaberg" u="1"/>
        <s v="Sandnes" u="1"/>
        <s v="Sola" u="1"/>
        <s v="Stavanger" u="1"/>
        <s v="Time" u="1"/>
        <s v="Vindafjord" u="1"/>
        <s v="Alta" u="1"/>
        <s v="Alver" u="1"/>
        <s v="Austrheim" u="1"/>
        <s v="Averøy" u="1"/>
        <s v="Balsfjord" u="1"/>
        <s v="Bardu" u="1"/>
        <s v="Bergen" u="1"/>
        <s v="Berlevåg" u="1"/>
        <s v="Bjørnafjorden" u="1"/>
        <s v="Bremanger" u="1"/>
        <s v="Bømlo" u="1"/>
        <s v="Dyrøy" u="1"/>
        <s v="Eidfjord" u="1"/>
        <s v="Etne" u="1"/>
        <s v="Fedje" u="1"/>
        <s v="Fitjar" u="1"/>
        <s v="Fjaler" u="1"/>
        <s v="Fjord" u="1"/>
        <s v="Gamvik" u="1"/>
        <s v="Giske" u="1"/>
        <s v="Gjemnes" u="1"/>
        <s v="Gloppen" u="1"/>
        <s v="Gratangen" u="1"/>
        <s v="Gulen" u="1"/>
        <s v="Hammerfest" u="1"/>
        <s v="Hareid" u="1"/>
        <s v="Harstad" u="1"/>
        <s v="Hustadvika" u="1"/>
        <s v="Hyllestad" u="1"/>
        <s v="Kvinnherad" u="1"/>
        <s v="Kvæfjord" u="1"/>
        <s v="Kvænangen" u="1"/>
        <s v="Lyngen" u="1"/>
        <s v="Molde" u="1"/>
        <s v="Målselv" u="1"/>
        <s v="Rauma" u="1"/>
        <s v="Stad" u="1"/>
        <s v="Stranda" u="1"/>
        <s v="Stryn" u="1"/>
        <s v="Sunnfjord" u="1"/>
        <s v="Surnadal" u="1"/>
        <s v="Tana" u="1"/>
        <s v="Tromsø" u="1"/>
        <s v="Vanylven" u="1"/>
        <s v="Vestnes" u="1"/>
        <s v="Volda" u="1"/>
        <s v="Voss"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1.812775694445" backgroundQuery="1" createdVersion="7" refreshedVersion="8" minRefreshableVersion="3" recordCount="0" supportSubquery="1" supportAdvancedDrill="1" xr:uid="{E445A59B-C9F0-48FA-BE28-52E9032F587E}">
  <cacheSource type="external" connectionId="8"/>
  <cacheFields count="5">
    <cacheField name="[Kommunetall_CSV].[aar].[aar]" caption="aar" numFmtId="0" level="1">
      <sharedItems containsSemiMixedTypes="0" containsNonDate="0" containsString="0" containsNumber="1" containsInteger="1" minValue="2011" maxValue="2019" count="3">
        <n v="2018"/>
        <n v="2019" u="1"/>
        <n v="2011" u="1"/>
      </sharedItems>
      <extLst>
        <ext xmlns:x15="http://schemas.microsoft.com/office/spreadsheetml/2010/11/main" uri="{4F2E5C28-24EA-4eb8-9CBF-B6C8F9C3D259}">
          <x15:cachedUniqueNames>
            <x15:cachedUniqueName index="0" name="[Kommunetall_CSV].[aar].&amp;[2018]"/>
            <x15:cachedUniqueName index="1" name="[Kommunetall_CSV].[aar].&amp;[2019]"/>
            <x15:cachedUniqueName index="2" name="[Kommunetall_CSV].[aar].&amp;[2011]"/>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352">
        <s v="Alstahaug"/>
        <s v="Alta"/>
        <s v="Alvdal"/>
        <s v="Alver"/>
        <s v="Andøy"/>
        <s v="Aremark"/>
        <s v="Arendal"/>
        <s v="Asker"/>
        <s v="Askvoll"/>
        <s v="Askøy"/>
        <s v="Aukra"/>
        <s v="Aure"/>
        <s v="Aurland"/>
        <s v="Aurskog-Høland"/>
        <s v="Austevoll"/>
        <s v="Austrheim"/>
        <s v="Averøy"/>
        <s v="Balsfjord"/>
        <s v="Bamble"/>
        <s v="Bardu"/>
        <s v="Beiarn"/>
        <s v="Bergen"/>
        <s v="Berlevåg"/>
        <s v="Bindal"/>
        <s v="Birkenes"/>
        <s v="Bjerkreim"/>
        <s v="Bjørnafjorden"/>
        <s v="Bodø"/>
        <s v="Bokn"/>
        <s v="Bremanger"/>
        <s v="Brønnøy"/>
        <s v="Bygland"/>
        <s v="Bykle"/>
        <s v="Bærum"/>
        <s v="Bø"/>
        <s v="Bømlo"/>
        <s v="Dovre"/>
        <s v="Drammen"/>
        <s v="Drangedal"/>
        <s v="Dyrøy"/>
        <s v="Dønna"/>
        <s v="Eidfjord"/>
        <s v="Eidskog"/>
        <s v="Eidsvoll"/>
        <s v="Eigersund"/>
        <s v="Elverum"/>
        <s v="Enebakk"/>
        <s v="Engerdal"/>
        <s v="Etne"/>
        <s v="Etnedal"/>
        <s v="Evenes"/>
        <s v="Evje og Hornnes"/>
        <s v="Farsund"/>
        <s v="Fauske"/>
        <s v="Fedje"/>
        <s v="Fitjar"/>
        <s v="Fjaler"/>
        <s v="Fjord"/>
        <s v="Flakstad"/>
        <s v="Flatanger"/>
        <s v="Flekkefjord"/>
        <s v="Flesberg"/>
        <s v="Flå"/>
        <s v="Folldal"/>
        <s v="Fredrikstad"/>
        <s v="Frogn"/>
        <s v="Froland"/>
        <s v="Frosta"/>
        <s v="Frøya"/>
        <s v="Fyresdal"/>
        <s v="Færder"/>
        <s v="Gamvik"/>
        <s v="Gausdal"/>
        <s v="Gildeskål"/>
        <s v="Giske"/>
        <s v="Gjemnes"/>
        <s v="Gjerdrum"/>
        <s v="Gjerstad"/>
        <s v="Gjesdal"/>
        <s v="Gjøvik"/>
        <s v="Gloppen"/>
        <s v="Gol"/>
        <s v="Gran"/>
        <s v="Grane"/>
        <s v="Gratangen"/>
        <s v="Grimstad"/>
        <s v="Grong"/>
        <s v="Grue"/>
        <s v="Gulen"/>
        <s v="Hadsel"/>
        <s v="Halden"/>
        <s v="Hamar"/>
        <s v="Hamarøy"/>
        <s v="Hammerfest"/>
        <s v="Hareid"/>
        <s v="Harstad"/>
        <s v="Hasvik"/>
        <s v="Hattfjelldal"/>
        <s v="Haugesund"/>
        <s v="Heim"/>
        <s v="Hemnes"/>
        <s v="Hemsedal"/>
        <s v="Herøy"/>
        <s v="Hitra"/>
        <s v="Hjartdal"/>
        <s v="Hjelmeland"/>
        <s v="Hol"/>
        <s v="Hole"/>
        <s v="Holmestrand"/>
        <s v="Holtålen"/>
        <s v="Horten"/>
        <s v="Hurdal"/>
        <s v="Hustadvika"/>
        <s v="Hvaler"/>
        <s v="Hyllestad"/>
        <s v="Hægebostad"/>
        <s v="Høyanger"/>
        <s v="Høylandet"/>
        <s v="Hå"/>
        <s v="Ibestad"/>
        <s v="Inderøy"/>
        <s v="Indre Fosen"/>
        <s v="Indre Østfold"/>
        <s v="Iveland"/>
        <s v="Jevnaker"/>
        <s v="Karasjok"/>
        <s v="Karlsøy"/>
        <s v="Karmøy"/>
        <s v="Kautokeino"/>
        <s v="Kinn"/>
        <s v="Klepp"/>
        <s v="Kongsberg"/>
        <s v="Kongsvinger"/>
        <s v="Kragerø"/>
        <s v="Kristiansand"/>
        <s v="Kristiansund"/>
        <s v="Krødsherad"/>
        <s v="Kvam"/>
        <s v="Kvinesdal"/>
        <s v="Kvinnherad"/>
        <s v="Kviteseid"/>
        <s v="Kvitsøy"/>
        <s v="Kvæfjord"/>
        <s v="Kvænangen"/>
        <s v="Kåfjord"/>
        <s v="Larvik"/>
        <s v="Lavangen"/>
        <s v="Lebesby"/>
        <s v="Leirfjord"/>
        <s v="Leka"/>
        <s v="Lesja"/>
        <s v="Levanger"/>
        <s v="Lier"/>
        <s v="Lierne"/>
        <s v="Lillehammer"/>
        <s v="Lillesand"/>
        <s v="Lillestrøm"/>
        <s v="Lindesnes"/>
        <s v="Lom"/>
        <s v="Loppa"/>
        <s v="Lund"/>
        <s v="Lunner"/>
        <s v="Lurøy"/>
        <s v="Luster"/>
        <s v="Lyngdal"/>
        <s v="Lyngen"/>
        <s v="Lærdal"/>
        <s v="Lødingen"/>
        <s v="Lørenskog"/>
        <s v="Løten"/>
        <s v="Malvik"/>
        <s v="Marker"/>
        <s v="Masfjorden"/>
        <s v="Melhus"/>
        <s v="Meløy"/>
        <s v="Meråker"/>
        <s v="Midtre Gauldal"/>
        <s v="Midt-Telemark"/>
        <s v="Modalen"/>
        <s v="Modum"/>
        <s v="Molde"/>
        <s v="Moskenes"/>
        <s v="Moss"/>
        <s v="Målselv"/>
        <s v="Måsøy"/>
        <s v="Namsos"/>
        <s v="Namsskogan"/>
        <s v="Nannestad"/>
        <s v="Narvik"/>
        <s v="Nes"/>
        <s v="Nesbyen"/>
        <s v="Nesna"/>
        <s v="Nesodden"/>
        <s v="Nesseby"/>
        <s v="Nissedal"/>
        <s v="Nittedal"/>
        <s v="Nome"/>
        <s v="Nord-Aurdal"/>
        <s v="Nord-Fron"/>
        <s v="Nord-Odal"/>
        <s v="Nordre Follo"/>
        <s v="Nordre Land"/>
        <s v="Nordreisa"/>
        <s v="Nore og Uvdal"/>
        <s v="Notodden"/>
        <s v="Nærøysund"/>
        <s v="Oppdal"/>
        <s v="Orkland"/>
        <s v="Os"/>
        <s v="Osen"/>
        <s v="Oslo"/>
        <s v="Osterøy"/>
        <s v="Overhalla"/>
        <s v="Porsanger"/>
        <s v="Porsgrunn"/>
        <s v="Rakkestad"/>
        <s v="Rana"/>
        <s v="Randaberg"/>
        <s v="Rauma"/>
        <s v="Rendalen"/>
        <s v="Rennebu"/>
        <s v="Rindal"/>
        <s v="Ringebu"/>
        <s v="Ringerike"/>
        <s v="Ringsaker"/>
        <s v="Risør"/>
        <s v="Rollag"/>
        <s v="Rælingen"/>
        <s v="Rødøy"/>
        <s v="Røros"/>
        <s v="Røst"/>
        <s v="Røyrvik"/>
        <s v="Råde"/>
        <s v="Salangen"/>
        <s v="Saltdal"/>
        <s v="Samnanger"/>
        <s v="Sande"/>
        <s v="Sandefjord"/>
        <s v="Sandnes"/>
        <s v="Sarpsborg"/>
        <s v="Sauda"/>
        <s v="Sel"/>
        <s v="Selbu"/>
        <s v="Seljord"/>
        <s v="Senja"/>
        <s v="Sigdal"/>
        <s v="Siljan"/>
        <s v="Sirdal"/>
        <s v="Skaun"/>
        <s v="Skien"/>
        <s v="Skiptvet"/>
        <s v="Skjervøy"/>
        <s v="Skjåk"/>
        <s v="Smøla"/>
        <s v="Snåsa"/>
        <s v="Sogndal"/>
        <s v="Sokndal"/>
        <s v="Sola"/>
        <s v="Solund"/>
        <s v="Sortland"/>
        <s v="Stad"/>
        <s v="Stange"/>
        <s v="Stavanger"/>
        <s v="Steigen"/>
        <s v="Steinkjer"/>
        <s v="Stjørdal"/>
        <s v="Stord"/>
        <s v="Stor-Elvdal"/>
        <s v="Storfjord"/>
        <s v="Strand"/>
        <s v="Stranda"/>
        <s v="Stryn"/>
        <s v="Sula"/>
        <s v="Suldal"/>
        <s v="Sunndal"/>
        <s v="Sunnfjord"/>
        <s v="Surnadal"/>
        <s v="Sveio"/>
        <s v="Sykkylven"/>
        <s v="Sømna"/>
        <s v="Søndre Land"/>
        <s v="Sør-Aurdal"/>
        <s v="Sørfold"/>
        <s v="Sør-Fron"/>
        <s v="Sør-Odal"/>
        <s v="Sørreisa"/>
        <s v="Sør-Varanger"/>
        <s v="Tana"/>
        <s v="Time"/>
        <s v="Tingvoll"/>
        <s v="Tinn"/>
        <s v="Tjeldsund"/>
        <s v="Tokke"/>
        <s v="Tolga"/>
        <s v="Tromsø"/>
        <s v="Trondheim"/>
        <s v="Trysil"/>
        <s v="Træna"/>
        <s v="Tvedestrand"/>
        <s v="Tydal"/>
        <s v="Tynset"/>
        <s v="Tysnes"/>
        <s v="Tysvær"/>
        <s v="Tønsberg"/>
        <s v="Ullensaker"/>
        <s v="Ullensvang"/>
        <s v="Ulstein"/>
        <s v="Ulvik"/>
        <s v="Utsira"/>
        <s v="Vadsø"/>
        <s v="Vaksdal"/>
        <s v="Valle"/>
        <s v="Vang"/>
        <s v="Vanylven"/>
        <s v="Vardø"/>
        <s v="Vefsn"/>
        <s v="Vega"/>
        <s v="Vegårshei"/>
        <s v="Vennesla"/>
        <s v="Verdal"/>
        <s v="Vestby"/>
        <s v="Vestnes"/>
        <s v="Vestre Slidre"/>
        <s v="Vestre Toten"/>
        <s v="Vestvågøy"/>
        <s v="Vevelstad"/>
        <s v="Vik"/>
        <s v="Vindafjord"/>
        <s v="Vinje"/>
        <s v="Volda"/>
        <s v="Voss"/>
        <s v="Vågan"/>
        <s v="Vågå"/>
        <s v="Våler (Inn)"/>
        <s v="Våler (Vik)"/>
        <s v="Øksnes"/>
        <s v="Ørland"/>
        <s v="Ørsta"/>
        <s v="Østre Toten"/>
        <s v="Øvre Eiker"/>
        <s v="Øyer"/>
        <s v="Øygarden"/>
        <s v="Øystre Slidre"/>
        <s v="Åfjord"/>
        <s v="Ål"/>
        <s v="Ålesund"/>
        <s v="Åmli"/>
        <s v="Åmot"/>
        <s v="Årdal"/>
        <s v="Ås"/>
        <s v="Åseral"/>
        <s v="Åsnes"/>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3.682637152779" backgroundQuery="1" createdVersion="8" refreshedVersion="8" minRefreshableVersion="3" recordCount="0" supportSubquery="1" supportAdvancedDrill="1" xr:uid="{ED2E6460-E7EB-4EC3-A28E-00E7FEDF28E8}">
  <cacheSource type="external" connectionId="8"/>
  <cacheFields count="5">
    <cacheField name="[T_kjøttkoder].[hovedgrupper].[hovedgrupper]" caption="hovedgrupper" numFmtId="0" hierarchy="4" level="1">
      <sharedItems count="4">
        <s v="fjørfe"/>
        <s v="gris"/>
        <s v="småfe"/>
        <s v="storfe"/>
      </sharedItems>
    </cacheField>
    <cacheField name="[Measures].[Sum of Verdi]" caption="Sum of Verdi" numFmtId="0" hierarchy="21" level="32767"/>
    <cacheField name="[Kommunetall_CSV].[aar].[aar]" caption="aar" numFmtId="0" level="1">
      <sharedItems containsSemiMixedTypes="0" containsString="0" containsNumber="1" containsInteger="1" minValue="2005" maxValue="2021" count="2">
        <n v="2005"/>
        <n v="2021"/>
      </sharedItems>
      <extLst>
        <ext xmlns:x15="http://schemas.microsoft.com/office/spreadsheetml/2010/11/main" uri="{4F2E5C28-24EA-4eb8-9CBF-B6C8F9C3D259}">
          <x15:cachedUniqueNames>
            <x15:cachedUniqueName index="0" name="[Kommunetall_CSV].[aar].&amp;[2005]"/>
            <x15:cachedUniqueName index="1" name="[Kommunetall_CSV].[aar].&amp;[2021]"/>
          </x15:cachedUniqueNames>
        </ext>
      </extLst>
    </cacheField>
    <cacheField name="[T_kommune].[fylke].[fylke]" caption="fylke" numFmtId="0" hierarchy="13" level="1">
      <sharedItems containsSemiMixedTypes="0" containsNonDate="0" containsString="0"/>
    </cacheField>
    <cacheField name="[T_kommune].[kommune].[kommune]" caption="kommune" numFmtId="0" hierarchy="1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16319446" backgroundQuery="1" createdVersion="7" refreshedVersion="8" minRefreshableVersion="3" recordCount="0" supportSubquery="1" supportAdvancedDrill="1" xr:uid="{AE495913-CB79-49C4-BA4D-F94FCB8F56A9}">
  <cacheSource type="external" connectionId="8"/>
  <cacheFields count="2">
    <cacheField name="[Kommunetall_CSV].[Slakteslag].[Slakteslag]" caption="Slakteslag" numFmtId="0" hierarchy="15" level="1">
      <sharedItems count="22">
        <s v="and_kg"/>
        <s v="gaas_kg"/>
        <s v="geit_kg"/>
        <s v="gris_kg"/>
        <s v="hane_kg"/>
        <s v="hons_kg"/>
        <s v="kalkun_kg"/>
        <s v="kalv_kg"/>
        <s v="kje_kg"/>
        <s v="ku_kg"/>
        <s v="kvige_kg"/>
        <s v="kylling_kg"/>
        <s v="lam_kg"/>
        <s v="lam_villsau_kg"/>
        <s v="okse_kg"/>
        <s v="purke_kg"/>
        <s v="raane_kg"/>
        <s v="sau_kg"/>
        <s v="ungku_kg"/>
        <s v="ungokse_kastrat_kg"/>
        <s v="ungsau_kg"/>
        <s v="vaer_kg"/>
      </sharedItems>
    </cacheField>
    <cacheField name="[T_kjøttkoder].[kjøttslag_kg].[kjøttslag_kg]" caption="kjøttslag_kg" numFmtId="0" hierarchy="16"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0"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0"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2" memberValueDatatype="130" unbalanced="0" hidden="1">
      <fieldsUsage count="2">
        <fieldUsage x="-1"/>
        <fieldUsage x="0"/>
      </fieldsUsage>
    </cacheHierarchy>
    <cacheHierarchy uniqueName="[T_kjøttkoder].[kjøttslag_kg]" caption="kjøttslag_kg" attribute="1" defaultMemberUniqueName="[T_kjøttkoder].[kjøttslag_kg].[All]" allUniqueName="[T_kjøttkoder].[kjøttslag_kg].[All]" dimensionUniqueName="[T_kjøttkoder]" displayFolder="" count="2" memberValueDatatype="130" unbalanced="0" hidden="1">
      <fieldsUsage count="2">
        <fieldUsage x="-1"/>
        <fieldUsage x="1"/>
      </fieldsUsage>
    </cacheHierarchy>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429087731478" backgroundQuery="1" createdVersion="8" refreshedVersion="8" minRefreshableVersion="3" recordCount="0" supportSubquery="1" supportAdvancedDrill="1" xr:uid="{3E0A7173-B191-49AE-A1E7-E4939066FE8A}">
  <cacheSource type="external" connectionId="8"/>
  <cacheFields count="5">
    <cacheField name="[Measures].[Sum of Verdi]" caption="Sum of Verdi" numFmtId="0" hierarchy="21" level="32767"/>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jøttkoder].[hovedgrupper].[hovedgrupper]" caption="hovedgrupper" numFmtId="0" hierarchy="4" level="1">
      <sharedItems containsSemiMixedTypes="0" containsNonDate="0" containsString="0"/>
    </cacheField>
    <cacheField name="[T_kommune].[fylke].[fylke]" caption="fylke" numFmtId="0" hierarchy="13" level="1">
      <sharedItems containsSemiMixedTypes="0" containsNonDate="0" containsString="0"/>
    </cacheField>
    <cacheField name="[T_kommune].[kommune].[kommune]" caption="kommune" numFmtId="0" hierarchy="12"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Verdi]" caption="Verdi" attribute="1" defaultMemberUniqueName="[Kommunetall_CSV].[Verdi].[All]" allUniqueName="[Kommunetall_CSV].[Verdi].[All]" dimensionUniqueName="[Kommunetall_CSV]" displayFolder="" count="2"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cacheHierarchy uniqueName="[T_kjøttkoder].[grupper]" caption="grupper" attribute="1" defaultMemberUniqueName="[T_kjøttkoder].[grupper].[All]" allUniqueName="[T_kjøttkoder].[grupper].[All]" dimensionUniqueName="[T_kjøttkoder]" displayFolder="" count="2"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2"/>
      </fieldsUsage>
    </cacheHierarchy>
    <cacheHierarchy uniqueName="[T_kjøttkoder].[Kolonne1]" caption="Kolonne1" attribute="1" defaultMemberUniqueName="[T_kjøttkoder].[Kolonne1].[All]" allUniqueName="[T_kjøttkoder].[Kolonne1].[All]" dimensionUniqueName="[T_kjøttkoder]" displayFolder="" count="2" memberValueDatatype="130" unbalanced="0"/>
    <cacheHierarchy uniqueName="[T_kjøttkoder 1].[kjøttslag_kg]" caption="kjøttslag_kg" attribute="1" defaultMemberUniqueName="[T_kjøttkoder 1].[kjøttslag_kg].[All]" allUniqueName="[T_kjøttkoder 1].[kjøttslag_kg].[All]" dimensionUniqueName="[T_kjøttkoder 1]" displayFolder="" count="2" memberValueDatatype="130" unbalanced="0"/>
    <cacheHierarchy uniqueName="[T_kjøttkoder 1].[dyreslag]" caption="dyreslag" attribute="1" defaultMemberUniqueName="[T_kjøttkoder 1].[dyreslag].[All]" allUniqueName="[T_kjøttkoder 1].[dyreslag].[All]" dimensionUniqueName="[T_kjøttkoder 1]" displayFolder="" count="2" memberValueDatatype="130" unbalanced="0"/>
    <cacheHierarchy uniqueName="[T_kjøttkoder 1].[grupper]" caption="grupper" attribute="1" defaultMemberUniqueName="[T_kjøttkoder 1].[grupper].[All]" allUniqueName="[T_kjøttkoder 1].[grupper].[All]" dimensionUniqueName="[T_kjøttkoder 1]" displayFolder="" count="2" memberValueDatatype="130" unbalanced="0"/>
    <cacheHierarchy uniqueName="[T_kjøttkoder 1].[hovedgrupper]" caption="hovedgrupper" attribute="1" defaultMemberUniqueName="[T_kjøttkoder 1].[hovedgrupper].[All]" allUniqueName="[T_kjøttkoder 1].[hovedgrupper].[All]" dimensionUniqueName="[T_kjøttkoder 1]" displayFolder="" count="2" memberValueDatatype="130" unbalanced="0"/>
    <cacheHierarchy uniqueName="[T_kjøttkoder 1].[Kolonne1]" caption="Kolonne1" attribute="1" defaultMemberUniqueName="[T_kjøttkoder 1].[Kolonne1].[All]" allUniqueName="[T_kjøttkoder 1].[Kolonne1].[All]" dimensionUniqueName="[T_kjøttkoder 1]" displayFolder="" count="2" memberValueDatatype="130" unbalanced="0"/>
    <cacheHierarchy uniqueName="[T_kommune].[gml_kommune]" caption="gml_kommune" attribute="1" defaultMemberUniqueName="[T_kommune].[gml_kommune].[All]" allUniqueName="[T_kommune].[gml_kommune].[All]" dimensionUniqueName="[T_kommune]" displayFolder="" count="2"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2" memberValueDatatype="20" unbalanced="0" hidden="1"/>
    <cacheHierarchy uniqueName="[Kommunetall_CSV].[Slakteslag]" caption="Slakteslag" attribute="1" defaultMemberUniqueName="[Kommunetall_CSV].[Slakteslag].[All]" allUniqueName="[Kommunetall_CSV].[Slakteslag].[All]" dimensionUniqueName="[Kommunetall_CSV]" displayFolder="" count="2" memberValueDatatype="130" unbalanced="0" hidden="1"/>
    <cacheHierarchy uniqueName="[T_kjøttkoder].[kjøttslag_kg]" caption="kjøttslag_kg" attribute="1" defaultMemberUniqueName="[T_kjøttkoder].[kjøttslag_kg].[All]" allUniqueName="[T_kjøttkoder].[kjøttslag_kg].[All]" dimensionUniqueName="[T_kjøttkoder]" displayFolder="" count="2" memberValueDatatype="130" unbalanced="0" hidden="1"/>
    <cacheHierarchy uniqueName="[T_kommune].[fnr]" caption="fnr" attribute="1" defaultMemberUniqueName="[T_kommune].[fnr].[All]" allUniqueName="[T_kommune].[fnr].[All]" dimensionUniqueName="[T_kommune]" displayFolder="" count="2" memberValueDatatype="20" unbalanced="0" hidden="1"/>
    <cacheHierarchy uniqueName="[T_kommune].[Gamle_knr]" caption="Gamle_knr" attribute="1" defaultMemberUniqueName="[T_kommune].[Gamle_knr].[All]" allUniqueName="[T_kommune].[Gamle_knr].[All]" dimensionUniqueName="[T_kommune]" displayFolder="" count="2" memberValueDatatype="20" unbalanced="0" hidden="1"/>
    <cacheHierarchy uniqueName="[T_kommune].[knr]" caption="knr" attribute="1" defaultMemberUniqueName="[T_kommune].[knr].[All]" allUniqueName="[T_kommune].[knr].[All]" dimensionUniqueName="[T_kommune]" displayFolder="" count="2"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898731134257" backgroundQuery="1" createdVersion="7" refreshedVersion="8" minRefreshableVersion="3" recordCount="0" supportSubquery="1" supportAdvancedDrill="1" xr:uid="{4836350C-5D9B-412F-A731-A3A2752D886F}">
  <cacheSource type="external" connectionId="8"/>
  <cacheFields count="6">
    <cacheField name="[T_kommune].[kommune].[kommune]" caption="kommune" numFmtId="0" hierarchy="12"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 name="[T_kjøttkoder].[dyreslag].[dyreslag]" caption="dyreslag" numFmtId="0" hierarchy="2"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05" maxValue="2021" count="7">
        <n v="2005"/>
        <n v="2021"/>
        <n v="2009" u="1"/>
        <n v="2017" u="1"/>
        <n v="2007" u="1"/>
        <n v="2018" u="1"/>
        <n v="2008"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9]"/>
            <x15:cachedUniqueName index="3" name="[Kommunetall_CSV].[aar].&amp;[2017]"/>
            <x15:cachedUniqueName index="4" name="[Kommunetall_CSV].[aar].&amp;[2007]"/>
            <x15:cachedUniqueName index="5" name="[Kommunetall_CSV].[aar].&amp;[2018]"/>
            <x15:cachedUniqueName index="6" name="[Kommunetall_CSV].[aar].&amp;[2008]"/>
          </x15:cachedUniqueNames>
        </ext>
      </extLst>
    </cacheField>
    <cacheField name="[Measures].[Sum of Verdi]" caption="Sum of Verdi" numFmtId="0" hierarchy="21" level="32767"/>
    <cacheField name="[T_kommune].[fylke].[fylke]" caption="fylke" numFmtId="0" hierarchy="13"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898731712965" backgroundQuery="1" createdVersion="7" refreshedVersion="8" minRefreshableVersion="3" recordCount="0" supportSubquery="1" supportAdvancedDrill="1" xr:uid="{FDF46E21-56F1-407B-9810-745CB112E61A}">
  <cacheSource type="external" connectionId="8"/>
  <cacheFields count="5">
    <cacheField name="[T_kommune].[kommune].[kommune]" caption="kommune" numFmtId="0" hierarchy="12"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 name="[Kommunetall_CSV].[aar].[aar]" caption="aar" numFmtId="0" level="1">
      <sharedItems containsSemiMixedTypes="0" containsString="0" containsNumber="1" containsInteger="1" minValue="2005" maxValue="2021" count="9">
        <n v="2005"/>
        <n v="2021"/>
        <n v="2009" u="1"/>
        <n v="2017" u="1"/>
        <n v="2013" u="1"/>
        <n v="2007" u="1"/>
        <n v="2018" u="1"/>
        <n v="2019" u="1"/>
        <n v="2008"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9]"/>
            <x15:cachedUniqueName index="3" name="[Kommunetall_CSV].[aar].&amp;[2017]"/>
            <x15:cachedUniqueName index="4" name="[Kommunetall_CSV].[aar].&amp;[2013]"/>
            <x15:cachedUniqueName index="5" name="[Kommunetall_CSV].[aar].&amp;[2007]"/>
            <x15:cachedUniqueName index="6" name="[Kommunetall_CSV].[aar].&amp;[2018]"/>
            <x15:cachedUniqueName index="7" name="[Kommunetall_CSV].[aar].&amp;[2019]"/>
            <x15:cachedUniqueName index="8" name="[Kommunetall_CSV].[aar].&amp;[2008]"/>
          </x15:cachedUniqueNames>
        </ext>
      </extLst>
    </cacheField>
    <cacheField name="[Measures].[Sum of Verdi]" caption="Sum of Verdi" numFmtId="0" hierarchy="21" level="32767"/>
    <cacheField name="[T_kommune].[fylke].[fylke]" caption="fylke" numFmtId="0" hierarchy="13"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3"/>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898732291666" backgroundQuery="1" createdVersion="7" refreshedVersion="8" minRefreshableVersion="3" recordCount="0" supportSubquery="1" supportAdvancedDrill="1" xr:uid="{CE44D18E-0284-462E-8998-6A5B32EB8009}">
  <cacheSource type="external" connectionId="8"/>
  <cacheFields count="6">
    <cacheField name="[T_kommune].[kommune].[kommune]" caption="kommune" numFmtId="0" hierarchy="12"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 name="[T_kjøttkoder].[dyreslag].[dyreslag]" caption="dyreslag" numFmtId="0" hierarchy="2"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05" maxValue="2021" count="8">
        <n v="2005"/>
        <n v="2021"/>
        <n v="2009" u="1"/>
        <n v="2017" u="1"/>
        <n v="2007" u="1"/>
        <n v="2018" u="1"/>
        <n v="2008" u="1"/>
        <n v="2016"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9]"/>
            <x15:cachedUniqueName index="3" name="[Kommunetall_CSV].[aar].&amp;[2017]"/>
            <x15:cachedUniqueName index="4" name="[Kommunetall_CSV].[aar].&amp;[2007]"/>
            <x15:cachedUniqueName index="5" name="[Kommunetall_CSV].[aar].&amp;[2018]"/>
            <x15:cachedUniqueName index="6" name="[Kommunetall_CSV].[aar].&amp;[2008]"/>
            <x15:cachedUniqueName index="7" name="[Kommunetall_CSV].[aar].&amp;[2016]"/>
          </x15:cachedUniqueNames>
        </ext>
      </extLst>
    </cacheField>
    <cacheField name="[Measures].[Sum of Verdi]" caption="Sum of Verdi" numFmtId="0" hierarchy="21" level="32767"/>
    <cacheField name="[T_kommune].[fylke].[fylke]" caption="fylke" numFmtId="0" hierarchy="13"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898732870373" backgroundQuery="1" createdVersion="7" refreshedVersion="8" minRefreshableVersion="3" recordCount="0" supportSubquery="1" supportAdvancedDrill="1" xr:uid="{4522E56F-5BE0-41AB-8963-E94270D131C0}">
  <cacheSource type="external" connectionId="8"/>
  <cacheFields count="4">
    <cacheField name="[T_kommune].[kommune].[kommune]" caption="kommune" numFmtId="0" hierarchy="12"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 name="[Kommunetall_CSV].[aar].[aar]" caption="aar" numFmtId="0" level="1">
      <sharedItems containsSemiMixedTypes="0" containsString="0" containsNumber="1" containsInteger="1" minValue="2005" maxValue="2021" count="2">
        <n v="2005"/>
        <n v="2021"/>
      </sharedItems>
      <extLst>
        <ext xmlns:x15="http://schemas.microsoft.com/office/spreadsheetml/2010/11/main" uri="{4F2E5C28-24EA-4eb8-9CBF-B6C8F9C3D259}">
          <x15:cachedUniqueNames>
            <x15:cachedUniqueName index="0" name="[Kommunetall_CSV].[aar].&amp;[2005]"/>
            <x15:cachedUniqueName index="1" name="[Kommunetall_CSV].[aar].&amp;[2021]"/>
          </x15:cachedUniqueNames>
        </ext>
      </extLst>
    </cacheField>
    <cacheField name="[T_kommune].[fylke].[fylke]" caption="fylke" numFmtId="0" hierarchy="13"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898733564813" backgroundQuery="1" createdVersion="7" refreshedVersion="8" minRefreshableVersion="3" recordCount="0" supportSubquery="1" supportAdvancedDrill="1" xr:uid="{00CAB4DB-465F-46FB-A26D-285D2DB76561}">
  <cacheSource type="external" connectionId="8"/>
  <cacheFields count="5">
    <cacheField name="[T_kommune].[kommune].[kommune]" caption="kommune" numFmtId="0" hierarchy="12"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 name="[Kommunetall_CSV].[aar].[aar]" caption="aar" numFmtId="0" level="1">
      <sharedItems containsSemiMixedTypes="0" containsString="0" containsNumber="1" containsInteger="1" minValue="2005" maxValue="2021" count="9">
        <n v="2005"/>
        <n v="2021"/>
        <n v="2009" u="1"/>
        <n v="2017" u="1"/>
        <n v="2013" u="1"/>
        <n v="2007" u="1"/>
        <n v="2018" u="1"/>
        <n v="2019" u="1"/>
        <n v="2008"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9]"/>
            <x15:cachedUniqueName index="3" name="[Kommunetall_CSV].[aar].&amp;[2017]"/>
            <x15:cachedUniqueName index="4" name="[Kommunetall_CSV].[aar].&amp;[2013]"/>
            <x15:cachedUniqueName index="5" name="[Kommunetall_CSV].[aar].&amp;[2007]"/>
            <x15:cachedUniqueName index="6" name="[Kommunetall_CSV].[aar].&amp;[2018]"/>
            <x15:cachedUniqueName index="7" name="[Kommunetall_CSV].[aar].&amp;[2019]"/>
            <x15:cachedUniqueName index="8" name="[Kommunetall_CSV].[aar].&amp;[2008]"/>
          </x15:cachedUniqueNames>
        </ext>
      </extLst>
    </cacheField>
    <cacheField name="[Measures].[Sum of Verdi]" caption="Sum of Verdi" numFmtId="0" hierarchy="21" level="32767"/>
    <cacheField name="[T_kommune].[fylke].[fylke]" caption="fylke" numFmtId="0" hierarchy="13"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3"/>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898734259259" backgroundQuery="1" createdVersion="7" refreshedVersion="8" minRefreshableVersion="3" recordCount="0" supportSubquery="1" supportAdvancedDrill="1" xr:uid="{0C01A0C7-00AA-4CAD-98F5-4AB0A7FBF065}">
  <cacheSource type="external" connectionId="8"/>
  <cacheFields count="6">
    <cacheField name="[T_kommune].[kommune].[kommune]" caption="kommune" numFmtId="0" hierarchy="12"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 name="[T_kjøttkoder].[dyreslag].[dyreslag]" caption="dyreslag" numFmtId="0" hierarchy="2"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05" maxValue="2021" count="4">
        <n v="2005"/>
        <n v="2021"/>
        <n v="2007" u="1"/>
        <n v="2016"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7]"/>
            <x15:cachedUniqueName index="3" name="[Kommunetall_CSV].[aar].&amp;[2016]"/>
          </x15:cachedUniqueNames>
        </ext>
      </extLst>
    </cacheField>
    <cacheField name="[Measures].[Sum of Verdi]" caption="Sum of Verdi" numFmtId="0" hierarchy="21" level="32767"/>
    <cacheField name="[T_kommune].[fylke].[fylke]" caption="fylke" numFmtId="0" hierarchy="13"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89873483796" backgroundQuery="1" createdVersion="7" refreshedVersion="8" minRefreshableVersion="3" recordCount="0" supportSubquery="1" supportAdvancedDrill="1" xr:uid="{A62408C4-6D6F-48AA-8719-2AA240C617DF}">
  <cacheSource type="external" connectionId="8"/>
  <cacheFields count="6">
    <cacheField name="[T_kommune].[kommune].[kommune]" caption="kommune" numFmtId="0" hierarchy="12"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 name="[T_kjøttkoder].[dyreslag].[dyreslag]" caption="dyreslag" numFmtId="0" hierarchy="2"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05" maxValue="2021" count="3">
        <n v="2005"/>
        <n v="2021"/>
        <n v="2016"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16]"/>
          </x15:cachedUniqueNames>
        </ext>
      </extLst>
    </cacheField>
    <cacheField name="[Measures].[Sum of Verdi]" caption="Sum of Verdi" numFmtId="0" hierarchy="21" level="32767"/>
    <cacheField name="[T_kommune].[fylke].[fylke]" caption="fylke" numFmtId="0" hierarchy="13"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898735532406" backgroundQuery="1" createdVersion="7" refreshedVersion="8" minRefreshableVersion="3" recordCount="0" supportSubquery="1" supportAdvancedDrill="1" xr:uid="{E401F100-921C-4D45-9D99-4AF76FC6D3D5}">
  <cacheSource type="external" connectionId="8"/>
  <cacheFields count="6">
    <cacheField name="[T_kommune].[kommune].[kommune]" caption="kommune" numFmtId="0" hierarchy="12"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 name="[T_kjøttkoder].[dyreslag].[dyreslag]" caption="dyreslag" numFmtId="0" hierarchy="2" level="1">
      <sharedItems count="22">
        <s v="and"/>
        <s v="gås"/>
        <s v="hane"/>
        <s v="høns"/>
        <s v="kalkun"/>
        <s v="kylling"/>
        <s v="gris"/>
        <s v="purke"/>
        <s v="råne"/>
        <s v="geit"/>
        <s v="kje"/>
        <s v="lam"/>
        <s v="søye"/>
        <s v="ungsau"/>
        <s v="villsaulam"/>
        <s v="vær"/>
        <s v="kalv"/>
        <s v="ku"/>
        <s v="kvige"/>
        <s v="okse"/>
        <s v="ungku"/>
        <s v="ungokse"/>
      </sharedItems>
    </cacheField>
    <cacheField name="[Kommunetall_CSV].[aar].[aar]" caption="aar" numFmtId="0" level="1">
      <sharedItems containsSemiMixedTypes="0" containsString="0" containsNumber="1" containsInteger="1" minValue="2005" maxValue="2021" count="6">
        <n v="2005"/>
        <n v="2021"/>
        <n v="2017" u="1"/>
        <n v="2007" u="1"/>
        <n v="2018" u="1"/>
        <n v="2008"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17]"/>
            <x15:cachedUniqueName index="3" name="[Kommunetall_CSV].[aar].&amp;[2007]"/>
            <x15:cachedUniqueName index="4" name="[Kommunetall_CSV].[aar].&amp;[2018]"/>
            <x15:cachedUniqueName index="5" name="[Kommunetall_CSV].[aar].&amp;[2008]"/>
          </x15:cachedUniqueNames>
        </ext>
      </extLst>
    </cacheField>
    <cacheField name="[Measures].[Sum of Verdi]" caption="Sum of Verdi" numFmtId="0" hierarchy="21" level="32767"/>
    <cacheField name="[T_kommune].[fylke].[fylke]" caption="fylke" numFmtId="0" hierarchy="13"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5"/>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4"/>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898736342591" backgroundQuery="1" createdVersion="7" refreshedVersion="8" minRefreshableVersion="3" recordCount="0" supportSubquery="1" supportAdvancedDrill="1" xr:uid="{F3B33669-96F1-4965-AAC7-0E5D5D53EE26}">
  <cacheSource type="external" connectionId="8"/>
  <cacheFields count="5">
    <cacheField name="[T_kommune].[kommune].[kommune]" caption="kommune" numFmtId="0" hierarchy="12"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 name="[Kommunetall_CSV].[aar].[aar]" caption="aar" numFmtId="0" level="1">
      <sharedItems containsSemiMixedTypes="0" containsString="0" containsNumber="1" containsInteger="1" minValue="2005" maxValue="2021" count="8">
        <n v="2005"/>
        <n v="2021"/>
        <n v="2009" u="1"/>
        <n v="2017" u="1"/>
        <n v="2007" u="1"/>
        <n v="2018" u="1"/>
        <n v="2019" u="1"/>
        <n v="2008"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9]"/>
            <x15:cachedUniqueName index="3" name="[Kommunetall_CSV].[aar].&amp;[2017]"/>
            <x15:cachedUniqueName index="4" name="[Kommunetall_CSV].[aar].&amp;[2007]"/>
            <x15:cachedUniqueName index="5" name="[Kommunetall_CSV].[aar].&amp;[2018]"/>
            <x15:cachedUniqueName index="6" name="[Kommunetall_CSV].[aar].&amp;[2019]"/>
            <x15:cachedUniqueName index="7" name="[Kommunetall_CSV].[aar].&amp;[2008]"/>
          </x15:cachedUniqueNames>
        </ext>
      </extLst>
    </cacheField>
    <cacheField name="[Measures].[Sum of Verdi]" caption="Sum of Verdi" numFmtId="0" hierarchy="21" level="32767"/>
    <cacheField name="[T_kommune].[fylke].[fylke]" caption="fylke" numFmtId="0" hierarchy="13"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0"/>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3"/>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20486111" backgroundQuery="1" createdVersion="7" refreshedVersion="8" minRefreshableVersion="3" recordCount="0" supportSubquery="1" supportAdvancedDrill="1" xr:uid="{C1886A2E-9283-445E-B80C-5BA3CF5B2225}">
  <cacheSource type="external" connectionId="8"/>
  <cacheFields count="6">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ommune].[kommune].[kommune]" caption="kommune" numFmtId="0" hierarchy="12" level="1">
      <sharedItems containsSemiMixedTypes="0" containsNonDate="0" containsString="0"/>
    </cacheField>
    <cacheField name="[Measures].[Sum av Verdi]" caption="Sum av Verdi" numFmtId="0" hierarchy="20" level="32767"/>
    <cacheField name="[T_kjøttkoder].[hovedgrupper].[hovedgrupper]" caption="hovedgrupper" numFmtId="0" hierarchy="4" level="1">
      <sharedItems count="4">
        <s v="fjørfe"/>
        <s v="gris"/>
        <s v="småfe"/>
        <s v="storfe"/>
      </sharedItems>
    </cacheField>
    <cacheField name="[T_kommune].[fylke].[fylke]" caption="fylke" numFmtId="0" hierarchy="13" level="1">
      <sharedItems containsSemiMixedTypes="0" containsNonDate="0" containsString="0"/>
    </cacheField>
    <cacheField name="[T_kjøttkoder].[dyreslag].[dyreslag]" caption="dyreslag" numFmtId="0" hierarchy="2" level="1">
      <sharedItems count="22">
        <s v="and"/>
        <s v="gås"/>
        <s v="hane"/>
        <s v="høns"/>
        <s v="kalkun"/>
        <s v="kylling"/>
        <s v="gris"/>
        <s v="purke"/>
        <s v="råne"/>
        <s v="geit"/>
        <s v="kje"/>
        <s v="lam"/>
        <s v="søye"/>
        <s v="ungsau"/>
        <s v="villsaulam"/>
        <s v="vær"/>
        <s v="kalv"/>
        <s v="ku"/>
        <s v="kvige"/>
        <s v="okse"/>
        <s v="ungku"/>
        <s v="ungokse"/>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1"/>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2"/>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89953263889" backgroundQuery="1" createdVersion="8" refreshedVersion="8" minRefreshableVersion="3" recordCount="0" supportSubquery="1" supportAdvancedDrill="1" xr:uid="{BCC03DCB-FDAE-4700-8B6D-ACA0A08E0DAD}">
  <cacheSource type="external" connectionId="8"/>
  <cacheFields count="6">
    <cacheField name="[Measures].[Sum of Verdi]" caption="Sum of Verdi" numFmtId="0" hierarchy="21" level="32767"/>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jøttkoder].[dyreslag].[dyreslag]" caption="dyreslag" numFmtId="0" hierarchy="2" level="1">
      <sharedItems count="22">
        <s v="and"/>
        <s v="gås"/>
        <s v="hane"/>
        <s v="høns"/>
        <s v="kalkun"/>
        <s v="kylling"/>
        <s v="gris"/>
        <s v="purke"/>
        <s v="råne"/>
        <s v="geit"/>
        <s v="kje"/>
        <s v="lam"/>
        <s v="søye"/>
        <s v="ungsau"/>
        <s v="villsaulam"/>
        <s v="vær"/>
        <s v="kalv"/>
        <s v="ku"/>
        <s v="kvige"/>
        <s v="okse"/>
        <s v="ungku"/>
        <s v="ungokse"/>
      </sharedItems>
    </cacheField>
    <cacheField name="[T_kommune].[fylke].[fylke]" caption="fylke" numFmtId="0" hierarchy="13" level="1">
      <sharedItems containsSemiMixedTypes="0" containsNonDate="0" containsString="0"/>
    </cacheField>
    <cacheField name="[T_kommune].[kommune].[kommune]" caption="kommune" numFmtId="0" hierarchy="12"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Verdi]" caption="Verdi" attribute="1" defaultMemberUniqueName="[Kommunetall_CSV].[Verdi].[All]" allUniqueName="[Kommunetall_CSV].[Verdi].[All]" dimensionUniqueName="[Kommunetall_CSV]" displayFolder="" count="2"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2"/>
      </fieldsUsage>
    </cacheHierarchy>
    <cacheHierarchy uniqueName="[T_kjøttkoder].[grupper]" caption="grupper" attribute="1" defaultMemberUniqueName="[T_kjøttkoder].[grupper].[All]" allUniqueName="[T_kjøttkoder].[grupper].[All]" dimensionUniqueName="[T_kjøttkoder]" displayFolder="" count="2"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5"/>
      </fieldsUsage>
    </cacheHierarchy>
    <cacheHierarchy uniqueName="[T_kjøttkoder].[Kolonne1]" caption="Kolonne1" attribute="1" defaultMemberUniqueName="[T_kjøttkoder].[Kolonne1].[All]" allUniqueName="[T_kjøttkoder].[Kolonne1].[All]" dimensionUniqueName="[T_kjøttkoder]" displayFolder="" count="2" memberValueDatatype="130" unbalanced="0"/>
    <cacheHierarchy uniqueName="[T_kjøttkoder 1].[kjøttslag_kg]" caption="kjøttslag_kg" attribute="1" defaultMemberUniqueName="[T_kjøttkoder 1].[kjøttslag_kg].[All]" allUniqueName="[T_kjøttkoder 1].[kjøttslag_kg].[All]" dimensionUniqueName="[T_kjøttkoder 1]" displayFolder="" count="2" memberValueDatatype="130" unbalanced="0"/>
    <cacheHierarchy uniqueName="[T_kjøttkoder 1].[dyreslag]" caption="dyreslag" attribute="1" defaultMemberUniqueName="[T_kjøttkoder 1].[dyreslag].[All]" allUniqueName="[T_kjøttkoder 1].[dyreslag].[All]" dimensionUniqueName="[T_kjøttkoder 1]" displayFolder="" count="2" memberValueDatatype="130" unbalanced="0"/>
    <cacheHierarchy uniqueName="[T_kjøttkoder 1].[grupper]" caption="grupper" attribute="1" defaultMemberUniqueName="[T_kjøttkoder 1].[grupper].[All]" allUniqueName="[T_kjøttkoder 1].[grupper].[All]" dimensionUniqueName="[T_kjøttkoder 1]" displayFolder="" count="2" memberValueDatatype="130" unbalanced="0"/>
    <cacheHierarchy uniqueName="[T_kjøttkoder 1].[hovedgrupper]" caption="hovedgrupper" attribute="1" defaultMemberUniqueName="[T_kjøttkoder 1].[hovedgrupper].[All]" allUniqueName="[T_kjøttkoder 1].[hovedgrupper].[All]" dimensionUniqueName="[T_kjøttkoder 1]" displayFolder="" count="2" memberValueDatatype="130" unbalanced="0"/>
    <cacheHierarchy uniqueName="[T_kjøttkoder 1].[Kolonne1]" caption="Kolonne1" attribute="1" defaultMemberUniqueName="[T_kjøttkoder 1].[Kolonne1].[All]" allUniqueName="[T_kjøttkoder 1].[Kolonne1].[All]" dimensionUniqueName="[T_kjøttkoder 1]" displayFolder="" count="2" memberValueDatatype="130" unbalanced="0"/>
    <cacheHierarchy uniqueName="[T_kommune].[gml_kommune]" caption="gml_kommune" attribute="1" defaultMemberUniqueName="[T_kommune].[gml_kommune].[All]" allUniqueName="[T_kommune].[gml_kommune].[All]" dimensionUniqueName="[T_kommune]" displayFolder="" count="2"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2" memberValueDatatype="20" unbalanced="0" hidden="1"/>
    <cacheHierarchy uniqueName="[Kommunetall_CSV].[Slakteslag]" caption="Slakteslag" attribute="1" defaultMemberUniqueName="[Kommunetall_CSV].[Slakteslag].[All]" allUniqueName="[Kommunetall_CSV].[Slakteslag].[All]" dimensionUniqueName="[Kommunetall_CSV]" displayFolder="" count="2" memberValueDatatype="130" unbalanced="0" hidden="1"/>
    <cacheHierarchy uniqueName="[T_kjøttkoder].[kjøttslag_kg]" caption="kjøttslag_kg" attribute="1" defaultMemberUniqueName="[T_kjøttkoder].[kjøttslag_kg].[All]" allUniqueName="[T_kjøttkoder].[kjøttslag_kg].[All]" dimensionUniqueName="[T_kjøttkoder]" displayFolder="" count="2" memberValueDatatype="130" unbalanced="0" hidden="1"/>
    <cacheHierarchy uniqueName="[T_kommune].[fnr]" caption="fnr" attribute="1" defaultMemberUniqueName="[T_kommune].[fnr].[All]" allUniqueName="[T_kommune].[fnr].[All]" dimensionUniqueName="[T_kommune]" displayFolder="" count="2" memberValueDatatype="20" unbalanced="0" hidden="1"/>
    <cacheHierarchy uniqueName="[T_kommune].[Gamle_knr]" caption="Gamle_knr" attribute="1" defaultMemberUniqueName="[T_kommune].[Gamle_knr].[All]" allUniqueName="[T_kommune].[Gamle_knr].[All]" dimensionUniqueName="[T_kommune]" displayFolder="" count="2" memberValueDatatype="20" unbalanced="0" hidden="1"/>
    <cacheHierarchy uniqueName="[T_kommune].[knr]" caption="knr" attribute="1" defaultMemberUniqueName="[T_kommune].[knr].[All]" allUniqueName="[T_kommune].[knr].[All]" dimensionUniqueName="[T_kommune]" displayFolder="" count="2"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903445601849" backgroundQuery="1" createdVersion="7" refreshedVersion="8" minRefreshableVersion="3" recordCount="0" supportSubquery="1" supportAdvancedDrill="1" xr:uid="{8494E574-2E71-40C8-8F24-D162174E5976}">
  <cacheSource type="external" connectionId="8"/>
  <cacheFields count="6">
    <cacheField name="[Kommunetall_CSV].[aar].[aar]" caption="aar" numFmtId="0" level="1">
      <sharedItems containsSemiMixedTypes="0" containsString="0" containsNumber="1" containsInteger="1" minValue="2005" maxValue="2021" count="17">
        <n v="2005"/>
        <n v="2021"/>
        <n v="2016" u="1"/>
        <n v="2018" u="1"/>
        <n v="2011" u="1"/>
        <n v="2017" u="1"/>
        <n v="2007" u="1"/>
        <n v="2009" u="1"/>
        <n v="2006" u="1"/>
        <n v="2008" u="1"/>
        <n v="2010" u="1"/>
        <n v="2012" u="1"/>
        <n v="2013" u="1"/>
        <n v="2014" u="1"/>
        <n v="2015"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16]"/>
            <x15:cachedUniqueName index="3" name="[Kommunetall_CSV].[aar].&amp;[2018]"/>
            <x15:cachedUniqueName index="4" name="[Kommunetall_CSV].[aar].&amp;[2011]"/>
            <x15:cachedUniqueName index="5" name="[Kommunetall_CSV].[aar].&amp;[2017]"/>
            <x15:cachedUniqueName index="6" name="[Kommunetall_CSV].[aar].&amp;[2007]"/>
            <x15:cachedUniqueName index="7" name="[Kommunetall_CSV].[aar].&amp;[2009]"/>
            <x15:cachedUniqueName index="8" name="[Kommunetall_CSV].[aar].&amp;[2006]"/>
            <x15:cachedUniqueName index="9" name="[Kommunetall_CSV].[aar].&amp;[2008]"/>
            <x15:cachedUniqueName index="10" name="[Kommunetall_CSV].[aar].&amp;[2010]"/>
            <x15:cachedUniqueName index="11" name="[Kommunetall_CSV].[aar].&amp;[2012]"/>
            <x15:cachedUniqueName index="12" name="[Kommunetall_CSV].[aar].&amp;[2013]"/>
            <x15:cachedUniqueName index="13" name="[Kommunetall_CSV].[aar].&amp;[2014]"/>
            <x15:cachedUniqueName index="14" name="[Kommunetall_CSV].[aar].&amp;[2015]"/>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3">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Bjerkreim" u="1"/>
        <s v="Gjesdal" u="1"/>
        <s v="Hå" u="1"/>
        <s v="Klepp" u="1"/>
        <s v="Randaberg" u="1"/>
        <s v="Sandnes" u="1"/>
        <s v="Sola" u="1"/>
        <s v="Stavanger" u="1"/>
        <s v="Time" u="1"/>
        <s v="Vindafjord" u="1"/>
        <s v="Alta" u="1"/>
        <s v="Balsfjord" u="1"/>
        <s v="Bardu" u="1"/>
        <s v="Dyrøy" u="1"/>
        <s v="Gratangen" u="1"/>
        <s v="Hammerfest" u="1"/>
        <s v="Harstad" u="1"/>
        <s v="Kvæfjord" u="1"/>
        <s v="Kvænangen" u="1"/>
        <s v="Lyngen" u="1"/>
        <s v="Målselv" u="1"/>
        <s v="Tana" u="1"/>
        <s v="Tromsø" u="1"/>
        <s v="Alstahaug" u="1"/>
        <s v="Brønnøy" u="1"/>
        <s v="Leirfjord" u="1"/>
        <s v="Rana" u="1"/>
        <s v="Sømna" u="1"/>
        <s v="Vefsn" u="1"/>
        <s v="Vega" u="1"/>
        <s v="Vestvågøy" u="1"/>
        <s v="Holmestrand" u="1"/>
        <s v="Larvik" u="1"/>
        <s v="Notodden" u="1"/>
        <s v="Sandefjord" u="1"/>
        <s v="Seljord" u="1"/>
        <s v="Siljan" u="1"/>
        <s v="Skien" u="1"/>
        <s v="Tønsberg" u="1"/>
        <s v="Alver" u="1"/>
        <s v="Austrheim" u="1"/>
        <s v="Bergen" u="1"/>
        <s v="Bjørnafjorden" u="1"/>
        <s v="Bremanger" u="1"/>
        <s v="Bømlo" u="1"/>
        <s v="Eidfjord" u="1"/>
        <s v="Etne" u="1"/>
        <s v="Fitjar" u="1"/>
        <s v="Fjaler" u="1"/>
        <s v="Gloppen" u="1"/>
        <s v="Gulen" u="1"/>
        <s v="Hyllestad" u="1"/>
        <s v="Kvinnherad" u="1"/>
        <s v="Stad" u="1"/>
        <s v="Stryn" u="1"/>
        <s v="Sunnfjord" u="1"/>
        <s v="Voss" u="1"/>
        <s v="Berlevåg" u="1"/>
        <s v="Gamvik" u="1"/>
        <s v="Averøy" u="1"/>
        <s v="Fedje" u="1"/>
        <s v="Fjord" u="1"/>
        <s v="Giske" u="1"/>
        <s v="Gjemnes" u="1"/>
        <s v="Hareid" u="1"/>
        <s v="Hustadvika" u="1"/>
        <s v="Molde" u="1"/>
        <s v="Rauma" u="1"/>
        <s v="Stranda" u="1"/>
        <s v="Surnadal" u="1"/>
        <s v="Vanylven" u="1"/>
        <s v="Vestnes" u="1"/>
        <s v="Volda"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903446296295" backgroundQuery="1" createdVersion="7" refreshedVersion="8" minRefreshableVersion="3" recordCount="0" supportSubquery="1" supportAdvancedDrill="1" xr:uid="{C066E929-D90F-46AB-9F3D-3B7C6F0AA611}">
  <cacheSource type="external" connectionId="8"/>
  <cacheFields count="6">
    <cacheField name="[Kommunetall_CSV].[aar].[aar]" caption="aar" numFmtId="0" level="1">
      <sharedItems containsSemiMixedTypes="0" containsString="0" containsNumber="1" containsInteger="1" minValue="2005" maxValue="2021" count="17">
        <n v="2005"/>
        <n v="2021"/>
        <n v="2016" u="1"/>
        <n v="2018" u="1"/>
        <n v="2011" u="1"/>
        <n v="2017" u="1"/>
        <n v="2007" u="1"/>
        <n v="2006" u="1"/>
        <n v="2008" u="1"/>
        <n v="2009" u="1"/>
        <n v="2010" u="1"/>
        <n v="2012" u="1"/>
        <n v="2013" u="1"/>
        <n v="2014" u="1"/>
        <n v="2015"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16]"/>
            <x15:cachedUniqueName index="3" name="[Kommunetall_CSV].[aar].&amp;[2018]"/>
            <x15:cachedUniqueName index="4" name="[Kommunetall_CSV].[aar].&amp;[2011]"/>
            <x15:cachedUniqueName index="5" name="[Kommunetall_CSV].[aar].&amp;[2017]"/>
            <x15:cachedUniqueName index="6" name="[Kommunetall_CSV].[aar].&amp;[2007]"/>
            <x15:cachedUniqueName index="7" name="[Kommunetall_CSV].[aar].&amp;[2006]"/>
            <x15:cachedUniqueName index="8" name="[Kommunetall_CSV].[aar].&amp;[2008]"/>
            <x15:cachedUniqueName index="9" name="[Kommunetall_CSV].[aar].&amp;[2009]"/>
            <x15:cachedUniqueName index="10" name="[Kommunetall_CSV].[aar].&amp;[2010]"/>
            <x15:cachedUniqueName index="11" name="[Kommunetall_CSV].[aar].&amp;[2012]"/>
            <x15:cachedUniqueName index="12" name="[Kommunetall_CSV].[aar].&amp;[2013]"/>
            <x15:cachedUniqueName index="13" name="[Kommunetall_CSV].[aar].&amp;[2014]"/>
            <x15:cachedUniqueName index="14" name="[Kommunetall_CSV].[aar].&amp;[2015]"/>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3">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Bjerkreim" u="1"/>
        <s v="Gjesdal" u="1"/>
        <s v="Hå" u="1"/>
        <s v="Klepp" u="1"/>
        <s v="Randaberg" u="1"/>
        <s v="Sandnes" u="1"/>
        <s v="Sola" u="1"/>
        <s v="Stavanger" u="1"/>
        <s v="Time" u="1"/>
        <s v="Vindafjord" u="1"/>
        <s v="Alta" u="1"/>
        <s v="Balsfjord" u="1"/>
        <s v="Bardu" u="1"/>
        <s v="Dyrøy" u="1"/>
        <s v="Gratangen" u="1"/>
        <s v="Hammerfest" u="1"/>
        <s v="Harstad" u="1"/>
        <s v="Kvæfjord" u="1"/>
        <s v="Kvænangen" u="1"/>
        <s v="Lyngen" u="1"/>
        <s v="Målselv" u="1"/>
        <s v="Tana" u="1"/>
        <s v="Tromsø" u="1"/>
        <s v="Alstahaug" u="1"/>
        <s v="Brønnøy" u="1"/>
        <s v="Leirfjord" u="1"/>
        <s v="Rana" u="1"/>
        <s v="Sømna" u="1"/>
        <s v="Vefsn" u="1"/>
        <s v="Vega" u="1"/>
        <s v="Vestvågøy" u="1"/>
        <s v="Holmestrand" u="1"/>
        <s v="Larvik" u="1"/>
        <s v="Notodden" u="1"/>
        <s v="Sandefjord" u="1"/>
        <s v="Seljord" u="1"/>
        <s v="Siljan" u="1"/>
        <s v="Skien" u="1"/>
        <s v="Tønsberg" u="1"/>
        <s v="Alver" u="1"/>
        <s v="Austrheim" u="1"/>
        <s v="Bergen" u="1"/>
        <s v="Bjørnafjorden" u="1"/>
        <s v="Bremanger" u="1"/>
        <s v="Bømlo" u="1"/>
        <s v="Eidfjord" u="1"/>
        <s v="Etne" u="1"/>
        <s v="Fitjar" u="1"/>
        <s v="Fjaler" u="1"/>
        <s v="Gloppen" u="1"/>
        <s v="Gulen" u="1"/>
        <s v="Hyllestad" u="1"/>
        <s v="Kvinnherad" u="1"/>
        <s v="Stad" u="1"/>
        <s v="Stryn" u="1"/>
        <s v="Sunnfjord" u="1"/>
        <s v="Voss" u="1"/>
        <s v="Berlevåg" u="1"/>
        <s v="Gamvik" u="1"/>
        <s v="Averøy" u="1"/>
        <s v="Fedje" u="1"/>
        <s v="Fjord" u="1"/>
        <s v="Giske" u="1"/>
        <s v="Gjemnes" u="1"/>
        <s v="Hareid" u="1"/>
        <s v="Hustadvika" u="1"/>
        <s v="Molde" u="1"/>
        <s v="Rauma" u="1"/>
        <s v="Stranda" u="1"/>
        <s v="Surnadal" u="1"/>
        <s v="Vanylven" u="1"/>
        <s v="Vestnes" u="1"/>
        <s v="Volda"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903446990742" backgroundQuery="1" createdVersion="7" refreshedVersion="8" minRefreshableVersion="3" recordCount="0" supportSubquery="1" supportAdvancedDrill="1" xr:uid="{46CA347A-235E-490D-989B-605CACE1F544}">
  <cacheSource type="external" connectionId="8"/>
  <cacheFields count="6">
    <cacheField name="[Kommunetall_CSV].[aar].[aar]" caption="aar" numFmtId="0" level="1">
      <sharedItems containsSemiMixedTypes="0" containsString="0" containsNumber="1" containsInteger="1" minValue="2005" maxValue="2021" count="17">
        <n v="2005"/>
        <n v="2021"/>
        <n v="2016" u="1"/>
        <n v="2018" u="1"/>
        <n v="2011" u="1"/>
        <n v="2017" u="1"/>
        <n v="2007" u="1"/>
        <n v="2006" u="1"/>
        <n v="2008" u="1"/>
        <n v="2009" u="1"/>
        <n v="2010" u="1"/>
        <n v="2012" u="1"/>
        <n v="2013" u="1"/>
        <n v="2014" u="1"/>
        <n v="2015"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16]"/>
            <x15:cachedUniqueName index="3" name="[Kommunetall_CSV].[aar].&amp;[2018]"/>
            <x15:cachedUniqueName index="4" name="[Kommunetall_CSV].[aar].&amp;[2011]"/>
            <x15:cachedUniqueName index="5" name="[Kommunetall_CSV].[aar].&amp;[2017]"/>
            <x15:cachedUniqueName index="6" name="[Kommunetall_CSV].[aar].&amp;[2007]"/>
            <x15:cachedUniqueName index="7" name="[Kommunetall_CSV].[aar].&amp;[2006]"/>
            <x15:cachedUniqueName index="8" name="[Kommunetall_CSV].[aar].&amp;[2008]"/>
            <x15:cachedUniqueName index="9" name="[Kommunetall_CSV].[aar].&amp;[2009]"/>
            <x15:cachedUniqueName index="10" name="[Kommunetall_CSV].[aar].&amp;[2010]"/>
            <x15:cachedUniqueName index="11" name="[Kommunetall_CSV].[aar].&amp;[2012]"/>
            <x15:cachedUniqueName index="12" name="[Kommunetall_CSV].[aar].&amp;[2013]"/>
            <x15:cachedUniqueName index="13" name="[Kommunetall_CSV].[aar].&amp;[2014]"/>
            <x15:cachedUniqueName index="14" name="[Kommunetall_CSV].[aar].&amp;[2015]"/>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3">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Bjerkreim" u="1"/>
        <s v="Gjesdal" u="1"/>
        <s v="Hå" u="1"/>
        <s v="Klepp" u="1"/>
        <s v="Randaberg" u="1"/>
        <s v="Sandnes" u="1"/>
        <s v="Sola" u="1"/>
        <s v="Stavanger" u="1"/>
        <s v="Time" u="1"/>
        <s v="Vindafjord" u="1"/>
        <s v="Alta" u="1"/>
        <s v="Balsfjord" u="1"/>
        <s v="Bardu" u="1"/>
        <s v="Dyrøy" u="1"/>
        <s v="Gratangen" u="1"/>
        <s v="Hammerfest" u="1"/>
        <s v="Harstad" u="1"/>
        <s v="Kvæfjord" u="1"/>
        <s v="Kvænangen" u="1"/>
        <s v="Lyngen" u="1"/>
        <s v="Målselv" u="1"/>
        <s v="Tana" u="1"/>
        <s v="Tromsø" u="1"/>
        <s v="Alstahaug" u="1"/>
        <s v="Brønnøy" u="1"/>
        <s v="Leirfjord" u="1"/>
        <s v="Rana" u="1"/>
        <s v="Sømna" u="1"/>
        <s v="Vefsn" u="1"/>
        <s v="Vega" u="1"/>
        <s v="Vestvågøy" u="1"/>
        <s v="Holmestrand" u="1"/>
        <s v="Larvik" u="1"/>
        <s v="Notodden" u="1"/>
        <s v="Sandefjord" u="1"/>
        <s v="Seljord" u="1"/>
        <s v="Siljan" u="1"/>
        <s v="Skien" u="1"/>
        <s v="Tønsberg" u="1"/>
        <s v="Alver" u="1"/>
        <s v="Austrheim" u="1"/>
        <s v="Bergen" u="1"/>
        <s v="Bjørnafjorden" u="1"/>
        <s v="Bremanger" u="1"/>
        <s v="Bømlo" u="1"/>
        <s v="Eidfjord" u="1"/>
        <s v="Etne" u="1"/>
        <s v="Fitjar" u="1"/>
        <s v="Fjaler" u="1"/>
        <s v="Gloppen" u="1"/>
        <s v="Gulen" u="1"/>
        <s v="Hyllestad" u="1"/>
        <s v="Kvinnherad" u="1"/>
        <s v="Stad" u="1"/>
        <s v="Stryn" u="1"/>
        <s v="Sunnfjord" u="1"/>
        <s v="Voss" u="1"/>
        <s v="Berlevåg" u="1"/>
        <s v="Gamvik" u="1"/>
        <s v="Averøy" u="1"/>
        <s v="Fedje" u="1"/>
        <s v="Fjord" u="1"/>
        <s v="Giske" u="1"/>
        <s v="Gjemnes" u="1"/>
        <s v="Hareid" u="1"/>
        <s v="Hustadvika" u="1"/>
        <s v="Molde" u="1"/>
        <s v="Rauma" u="1"/>
        <s v="Stranda" u="1"/>
        <s v="Surnadal" u="1"/>
        <s v="Vanylven" u="1"/>
        <s v="Vestnes" u="1"/>
        <s v="Volda"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903447569443" backgroundQuery="1" createdVersion="7" refreshedVersion="8" minRefreshableVersion="3" recordCount="0" supportSubquery="1" supportAdvancedDrill="1" xr:uid="{30A65FFA-A6B5-4D99-A244-92BD15EA149C}">
  <cacheSource type="external" connectionId="8"/>
  <cacheFields count="6">
    <cacheField name="[Kommunetall_CSV].[aar].[aar]" caption="aar" numFmtId="0" level="1">
      <sharedItems containsSemiMixedTypes="0" containsString="0" containsNumber="1" containsInteger="1" minValue="2005" maxValue="2021" count="17">
        <n v="2005"/>
        <n v="2021"/>
        <n v="2016" u="1"/>
        <n v="2018" u="1"/>
        <n v="2011" u="1"/>
        <n v="2017" u="1"/>
        <n v="2007" u="1"/>
        <n v="2006" u="1"/>
        <n v="2008" u="1"/>
        <n v="2009" u="1"/>
        <n v="2010" u="1"/>
        <n v="2012" u="1"/>
        <n v="2013" u="1"/>
        <n v="2014" u="1"/>
        <n v="2015"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16]"/>
            <x15:cachedUniqueName index="3" name="[Kommunetall_CSV].[aar].&amp;[2018]"/>
            <x15:cachedUniqueName index="4" name="[Kommunetall_CSV].[aar].&amp;[2011]"/>
            <x15:cachedUniqueName index="5" name="[Kommunetall_CSV].[aar].&amp;[2017]"/>
            <x15:cachedUniqueName index="6" name="[Kommunetall_CSV].[aar].&amp;[2007]"/>
            <x15:cachedUniqueName index="7" name="[Kommunetall_CSV].[aar].&amp;[2006]"/>
            <x15:cachedUniqueName index="8" name="[Kommunetall_CSV].[aar].&amp;[2008]"/>
            <x15:cachedUniqueName index="9" name="[Kommunetall_CSV].[aar].&amp;[2009]"/>
            <x15:cachedUniqueName index="10" name="[Kommunetall_CSV].[aar].&amp;[2010]"/>
            <x15:cachedUniqueName index="11" name="[Kommunetall_CSV].[aar].&amp;[2012]"/>
            <x15:cachedUniqueName index="12" name="[Kommunetall_CSV].[aar].&amp;[2013]"/>
            <x15:cachedUniqueName index="13" name="[Kommunetall_CSV].[aar].&amp;[2014]"/>
            <x15:cachedUniqueName index="14" name="[Kommunetall_CSV].[aar].&amp;[2015]"/>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3">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Bjerkreim" u="1"/>
        <s v="Gjesdal" u="1"/>
        <s v="Hå" u="1"/>
        <s v="Klepp" u="1"/>
        <s v="Randaberg" u="1"/>
        <s v="Sandnes" u="1"/>
        <s v="Sola" u="1"/>
        <s v="Stavanger" u="1"/>
        <s v="Time" u="1"/>
        <s v="Vindafjord" u="1"/>
        <s v="Alta" u="1"/>
        <s v="Balsfjord" u="1"/>
        <s v="Bardu" u="1"/>
        <s v="Dyrøy" u="1"/>
        <s v="Gratangen" u="1"/>
        <s v="Hammerfest" u="1"/>
        <s v="Harstad" u="1"/>
        <s v="Kvæfjord" u="1"/>
        <s v="Kvænangen" u="1"/>
        <s v="Lyngen" u="1"/>
        <s v="Målselv" u="1"/>
        <s v="Tana" u="1"/>
        <s v="Tromsø" u="1"/>
        <s v="Alstahaug" u="1"/>
        <s v="Brønnøy" u="1"/>
        <s v="Leirfjord" u="1"/>
        <s v="Rana" u="1"/>
        <s v="Sømna" u="1"/>
        <s v="Vefsn" u="1"/>
        <s v="Vega" u="1"/>
        <s v="Vestvågøy" u="1"/>
        <s v="Holmestrand" u="1"/>
        <s v="Larvik" u="1"/>
        <s v="Notodden" u="1"/>
        <s v="Sandefjord" u="1"/>
        <s v="Seljord" u="1"/>
        <s v="Siljan" u="1"/>
        <s v="Skien" u="1"/>
        <s v="Tønsberg" u="1"/>
        <s v="Alver" u="1"/>
        <s v="Austrheim" u="1"/>
        <s v="Bergen" u="1"/>
        <s v="Bjørnafjorden" u="1"/>
        <s v="Bremanger" u="1"/>
        <s v="Bømlo" u="1"/>
        <s v="Eidfjord" u="1"/>
        <s v="Etne" u="1"/>
        <s v="Fitjar" u="1"/>
        <s v="Fjaler" u="1"/>
        <s v="Gloppen" u="1"/>
        <s v="Gulen" u="1"/>
        <s v="Hyllestad" u="1"/>
        <s v="Kvinnherad" u="1"/>
        <s v="Stad" u="1"/>
        <s v="Stryn" u="1"/>
        <s v="Sunnfjord" u="1"/>
        <s v="Voss" u="1"/>
        <s v="Berlevåg" u="1"/>
        <s v="Gamvik" u="1"/>
        <s v="Averøy" u="1"/>
        <s v="Fedje" u="1"/>
        <s v="Fjord" u="1"/>
        <s v="Giske" u="1"/>
        <s v="Gjemnes" u="1"/>
        <s v="Hareid" u="1"/>
        <s v="Hustadvika" u="1"/>
        <s v="Molde" u="1"/>
        <s v="Rauma" u="1"/>
        <s v="Stranda" u="1"/>
        <s v="Surnadal" u="1"/>
        <s v="Vanylven" u="1"/>
        <s v="Vestnes" u="1"/>
        <s v="Volda"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90344814815" backgroundQuery="1" createdVersion="7" refreshedVersion="8" minRefreshableVersion="3" recordCount="0" supportSubquery="1" supportAdvancedDrill="1" xr:uid="{977ACAF0-C228-4C68-97C3-D219345B67F5}">
  <cacheSource type="external" connectionId="8"/>
  <cacheFields count="6">
    <cacheField name="[Kommunetall_CSV].[aar].[aar]" caption="aar" numFmtId="0" level="1">
      <sharedItems containsSemiMixedTypes="0" containsString="0" containsNumber="1" containsInteger="1" minValue="2005" maxValue="2021" count="17">
        <n v="2005"/>
        <n v="2021"/>
        <n v="2016" u="1"/>
        <n v="2018" u="1"/>
        <n v="2011" u="1"/>
        <n v="2017" u="1"/>
        <n v="2007" u="1"/>
        <n v="2006" u="1"/>
        <n v="2008" u="1"/>
        <n v="2009" u="1"/>
        <n v="2010" u="1"/>
        <n v="2012" u="1"/>
        <n v="2013" u="1"/>
        <n v="2014" u="1"/>
        <n v="2015"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16]"/>
            <x15:cachedUniqueName index="3" name="[Kommunetall_CSV].[aar].&amp;[2018]"/>
            <x15:cachedUniqueName index="4" name="[Kommunetall_CSV].[aar].&amp;[2011]"/>
            <x15:cachedUniqueName index="5" name="[Kommunetall_CSV].[aar].&amp;[2017]"/>
            <x15:cachedUniqueName index="6" name="[Kommunetall_CSV].[aar].&amp;[2007]"/>
            <x15:cachedUniqueName index="7" name="[Kommunetall_CSV].[aar].&amp;[2006]"/>
            <x15:cachedUniqueName index="8" name="[Kommunetall_CSV].[aar].&amp;[2008]"/>
            <x15:cachedUniqueName index="9" name="[Kommunetall_CSV].[aar].&amp;[2009]"/>
            <x15:cachedUniqueName index="10" name="[Kommunetall_CSV].[aar].&amp;[2010]"/>
            <x15:cachedUniqueName index="11" name="[Kommunetall_CSV].[aar].&amp;[2012]"/>
            <x15:cachedUniqueName index="12" name="[Kommunetall_CSV].[aar].&amp;[2013]"/>
            <x15:cachedUniqueName index="13" name="[Kommunetall_CSV].[aar].&amp;[2014]"/>
            <x15:cachedUniqueName index="14" name="[Kommunetall_CSV].[aar].&amp;[2015]"/>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3">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Bjerkreim" u="1"/>
        <s v="Gjesdal" u="1"/>
        <s v="Hå" u="1"/>
        <s v="Klepp" u="1"/>
        <s v="Randaberg" u="1"/>
        <s v="Sandnes" u="1"/>
        <s v="Sola" u="1"/>
        <s v="Stavanger" u="1"/>
        <s v="Time" u="1"/>
        <s v="Vindafjord" u="1"/>
        <s v="Alta" u="1"/>
        <s v="Balsfjord" u="1"/>
        <s v="Bardu" u="1"/>
        <s v="Dyrøy" u="1"/>
        <s v="Gratangen" u="1"/>
        <s v="Hammerfest" u="1"/>
        <s v="Harstad" u="1"/>
        <s v="Kvæfjord" u="1"/>
        <s v="Kvænangen" u="1"/>
        <s v="Lyngen" u="1"/>
        <s v="Målselv" u="1"/>
        <s v="Tana" u="1"/>
        <s v="Tromsø" u="1"/>
        <s v="Alstahaug" u="1"/>
        <s v="Brønnøy" u="1"/>
        <s v="Leirfjord" u="1"/>
        <s v="Rana" u="1"/>
        <s v="Sømna" u="1"/>
        <s v="Vefsn" u="1"/>
        <s v="Vega" u="1"/>
        <s v="Vestvågøy" u="1"/>
        <s v="Holmestrand" u="1"/>
        <s v="Larvik" u="1"/>
        <s v="Notodden" u="1"/>
        <s v="Sandefjord" u="1"/>
        <s v="Seljord" u="1"/>
        <s v="Siljan" u="1"/>
        <s v="Skien" u="1"/>
        <s v="Tønsberg" u="1"/>
        <s v="Alver" u="1"/>
        <s v="Austrheim" u="1"/>
        <s v="Bergen" u="1"/>
        <s v="Bjørnafjorden" u="1"/>
        <s v="Bremanger" u="1"/>
        <s v="Bømlo" u="1"/>
        <s v="Eidfjord" u="1"/>
        <s v="Etne" u="1"/>
        <s v="Fitjar" u="1"/>
        <s v="Fjaler" u="1"/>
        <s v="Gloppen" u="1"/>
        <s v="Gulen" u="1"/>
        <s v="Hyllestad" u="1"/>
        <s v="Kvinnherad" u="1"/>
        <s v="Stad" u="1"/>
        <s v="Stryn" u="1"/>
        <s v="Sunnfjord" u="1"/>
        <s v="Voss" u="1"/>
        <s v="Berlevåg" u="1"/>
        <s v="Gamvik" u="1"/>
        <s v="Averøy" u="1"/>
        <s v="Fedje" u="1"/>
        <s v="Fjord" u="1"/>
        <s v="Giske" u="1"/>
        <s v="Gjemnes" u="1"/>
        <s v="Hareid" u="1"/>
        <s v="Hustadvika" u="1"/>
        <s v="Molde" u="1"/>
        <s v="Rauma" u="1"/>
        <s v="Stranda" u="1"/>
        <s v="Surnadal" u="1"/>
        <s v="Vanylven" u="1"/>
        <s v="Vestnes" u="1"/>
        <s v="Volda"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34.903448611112" backgroundQuery="1" createdVersion="7" refreshedVersion="8" minRefreshableVersion="3" recordCount="0" supportSubquery="1" supportAdvancedDrill="1" xr:uid="{A08B05C2-3779-43DD-AE09-1C0E0E73D796}">
  <cacheSource type="external" connectionId="8"/>
  <cacheFields count="6">
    <cacheField name="[Kommunetall_CSV].[aar].[aar]" caption="aar" numFmtId="0" level="1">
      <sharedItems containsSemiMixedTypes="0" containsString="0" containsNumber="1" containsInteger="1" minValue="2005" maxValue="2021" count="17">
        <n v="2005"/>
        <n v="2021"/>
        <n v="2016" u="1"/>
        <n v="2018" u="1"/>
        <n v="2011" u="1"/>
        <n v="2017" u="1"/>
        <n v="2007" u="1"/>
        <n v="2006" u="1"/>
        <n v="2008" u="1"/>
        <n v="2009" u="1"/>
        <n v="2010" u="1"/>
        <n v="2012" u="1"/>
        <n v="2013" u="1"/>
        <n v="2014" u="1"/>
        <n v="2015"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16]"/>
            <x15:cachedUniqueName index="3" name="[Kommunetall_CSV].[aar].&amp;[2018]"/>
            <x15:cachedUniqueName index="4" name="[Kommunetall_CSV].[aar].&amp;[2011]"/>
            <x15:cachedUniqueName index="5" name="[Kommunetall_CSV].[aar].&amp;[2017]"/>
            <x15:cachedUniqueName index="6" name="[Kommunetall_CSV].[aar].&amp;[2007]"/>
            <x15:cachedUniqueName index="7" name="[Kommunetall_CSV].[aar].&amp;[2006]"/>
            <x15:cachedUniqueName index="8" name="[Kommunetall_CSV].[aar].&amp;[2008]"/>
            <x15:cachedUniqueName index="9" name="[Kommunetall_CSV].[aar].&amp;[2009]"/>
            <x15:cachedUniqueName index="10" name="[Kommunetall_CSV].[aar].&amp;[2010]"/>
            <x15:cachedUniqueName index="11" name="[Kommunetall_CSV].[aar].&amp;[2012]"/>
            <x15:cachedUniqueName index="12" name="[Kommunetall_CSV].[aar].&amp;[2013]"/>
            <x15:cachedUniqueName index="13" name="[Kommunetall_CSV].[aar].&amp;[2014]"/>
            <x15:cachedUniqueName index="14" name="[Kommunetall_CSV].[aar].&amp;[2015]"/>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3">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Bjerkreim" u="1"/>
        <s v="Gjesdal" u="1"/>
        <s v="Hå" u="1"/>
        <s v="Klepp" u="1"/>
        <s v="Randaberg" u="1"/>
        <s v="Sandnes" u="1"/>
        <s v="Sola" u="1"/>
        <s v="Stavanger" u="1"/>
        <s v="Time" u="1"/>
        <s v="Vindafjord" u="1"/>
        <s v="Alta" u="1"/>
        <s v="Balsfjord" u="1"/>
        <s v="Bardu" u="1"/>
        <s v="Dyrøy" u="1"/>
        <s v="Gratangen" u="1"/>
        <s v="Hammerfest" u="1"/>
        <s v="Harstad" u="1"/>
        <s v="Kvæfjord" u="1"/>
        <s v="Kvænangen" u="1"/>
        <s v="Lyngen" u="1"/>
        <s v="Målselv" u="1"/>
        <s v="Tana" u="1"/>
        <s v="Tromsø" u="1"/>
        <s v="Alstahaug" u="1"/>
        <s v="Brønnøy" u="1"/>
        <s v="Leirfjord" u="1"/>
        <s v="Rana" u="1"/>
        <s v="Sømna" u="1"/>
        <s v="Vefsn" u="1"/>
        <s v="Vega" u="1"/>
        <s v="Vestvågøy" u="1"/>
        <s v="Holmestrand" u="1"/>
        <s v="Larvik" u="1"/>
        <s v="Notodden" u="1"/>
        <s v="Sandefjord" u="1"/>
        <s v="Seljord" u="1"/>
        <s v="Siljan" u="1"/>
        <s v="Skien" u="1"/>
        <s v="Tønsberg" u="1"/>
        <s v="Alver" u="1"/>
        <s v="Austrheim" u="1"/>
        <s v="Bergen" u="1"/>
        <s v="Bjørnafjorden" u="1"/>
        <s v="Bremanger" u="1"/>
        <s v="Bømlo" u="1"/>
        <s v="Eidfjord" u="1"/>
        <s v="Etne" u="1"/>
        <s v="Fitjar" u="1"/>
        <s v="Fjaler" u="1"/>
        <s v="Gloppen" u="1"/>
        <s v="Gulen" u="1"/>
        <s v="Hyllestad" u="1"/>
        <s v="Kvinnherad" u="1"/>
        <s v="Stad" u="1"/>
        <s v="Stryn" u="1"/>
        <s v="Sunnfjord" u="1"/>
        <s v="Voss" u="1"/>
        <s v="Berlevåg" u="1"/>
        <s v="Gamvik" u="1"/>
        <s v="Averøy" u="1"/>
        <s v="Fedje" u="1"/>
        <s v="Fjord" u="1"/>
        <s v="Giske" u="1"/>
        <s v="Gjemnes" u="1"/>
        <s v="Hareid" u="1"/>
        <s v="Hustadvika" u="1"/>
        <s v="Molde" u="1"/>
        <s v="Rauma" u="1"/>
        <s v="Stranda" u="1"/>
        <s v="Surnadal" u="1"/>
        <s v="Vanylven" u="1"/>
        <s v="Vestnes" u="1"/>
        <s v="Volda"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4.915789930557" backgroundQuery="1" createdVersion="7" refreshedVersion="8" minRefreshableVersion="3" recordCount="0" supportSubquery="1" supportAdvancedDrill="1" xr:uid="{688C787A-7AD7-463D-AC9B-B6042F9FD510}">
  <cacheSource type="external" connectionId="8"/>
  <cacheFields count="5">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3">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Averøy" u="1"/>
        <s v="Fjord" u="1"/>
        <s v="Giske" u="1"/>
        <s v="Gjemnes" u="1"/>
        <s v="Hareid" u="1"/>
        <s v="Hustadvika" u="1"/>
        <s v="Molde" u="1"/>
        <s v="Rauma" u="1"/>
        <s v="Stranda" u="1"/>
        <s v="Surnadal" u="1"/>
        <s v="Vanylven" u="1"/>
        <s v="Vestnes" u="1"/>
        <s v="Volda" u="1"/>
        <s v="Ørsta" u="1"/>
        <s v="Ålesund" u="1"/>
        <s v="Alver" u="1"/>
        <s v="Austrheim" u="1"/>
        <s v="Bergen" u="1"/>
        <s v="Bjørnafjorden" u="1"/>
        <s v="Bremanger" u="1"/>
        <s v="Bømlo" u="1"/>
        <s v="Eidfjord" u="1"/>
        <s v="Etne" u="1"/>
        <s v="Fedje" u="1"/>
        <s v="Fitjar" u="1"/>
        <s v="Fjaler" u="1"/>
        <s v="Gloppen" u="1"/>
        <s v="Gulen" u="1"/>
        <s v="Hyllestad" u="1"/>
        <s v="Kvinnherad" u="1"/>
        <s v="Stad" u="1"/>
        <s v="Stryn" u="1"/>
        <s v="Sunnfjord" u="1"/>
        <s v="Voss" u="1"/>
        <s v="Holmestrand" u="1"/>
        <s v="Larvik" u="1"/>
        <s v="Notodden" u="1"/>
        <s v="Sandefjord" u="1"/>
        <s v="Seljord" u="1"/>
        <s v="Siljan" u="1"/>
        <s v="Skien" u="1"/>
        <s v="Tønsberg" u="1"/>
        <s v="Alstahaug" u="1"/>
        <s v="Alta" u="1"/>
        <s v="Balsfjord" u="1"/>
        <s v="Bardu" u="1"/>
        <s v="Berlevåg" u="1"/>
        <s v="Bjerkreim" u="1"/>
        <s v="Brønnøy" u="1"/>
        <s v="Dyrøy" u="1"/>
        <s v="Gamvik" u="1"/>
        <s v="Gjesdal" u="1"/>
        <s v="Gratangen" u="1"/>
        <s v="Hammerfest" u="1"/>
        <s v="Harstad" u="1"/>
        <s v="Hå" u="1"/>
        <s v="Klepp" u="1"/>
        <s v="Kvæfjord" u="1"/>
        <s v="Kvænangen" u="1"/>
        <s v="Leirfjord" u="1"/>
        <s v="Lyngen" u="1"/>
        <s v="Målselv" u="1"/>
        <s v="Rana" u="1"/>
        <s v="Randaberg" u="1"/>
        <s v="Sandnes" u="1"/>
        <s v="Sola" u="1"/>
        <s v="Stavanger" u="1"/>
        <s v="Sømna" u="1"/>
        <s v="Tana" u="1"/>
        <s v="Time" u="1"/>
        <s v="Tromsø" u="1"/>
        <s v="Vefsn" u="1"/>
        <s v="Vega" u="1"/>
        <s v="Vestvågøy" u="1"/>
        <s v="Vindafjord" u="1"/>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5.92870196759" backgroundQuery="1" createdVersion="7" refreshedVersion="8" minRefreshableVersion="3" recordCount="0" supportSubquery="1" supportAdvancedDrill="1" xr:uid="{A0182D63-E3BC-4521-B330-1F6AA50D2EBE}">
  <cacheSource type="external" connectionId="8"/>
  <cacheFields count="7">
    <cacheField name="[Kommunetall_CSV].[aar].[aar]" caption="aar" numFmtId="0" level="1">
      <sharedItems containsSemiMixedTypes="0" containsNonDate="0" containsString="0"/>
    </cacheField>
    <cacheField name="[Measures].[Sum of Verdi]" caption="Sum of Verdi" numFmtId="0" hierarchy="21" level="32767"/>
    <cacheField name="[T_kommune].[kommune].[kommune]" caption="kommune" numFmtId="0" hierarchy="12" level="1">
      <sharedItems count="348">
        <s v="Alstahaug"/>
        <s v="Alta"/>
        <s v="Alvdal"/>
        <s v="Alver"/>
        <s v="Andøy"/>
        <s v="Aremark"/>
        <s v="Arendal"/>
        <s v="Asker"/>
        <s v="Askvoll"/>
        <s v="Askøy"/>
        <s v="Aukra"/>
        <s v="Aure"/>
        <s v="Aurland"/>
        <s v="Aurskog-Høland"/>
        <s v="Austevoll"/>
        <s v="Austrheim"/>
        <s v="Averøy"/>
        <s v="Balsfjord"/>
        <s v="Bamble"/>
        <s v="Bardu"/>
        <s v="Beiarn"/>
        <s v="Bergen"/>
        <s v="Berlevåg"/>
        <s v="Bindal"/>
        <s v="Birkenes"/>
        <s v="Bjerkreim"/>
        <s v="Bjørnafjorden"/>
        <s v="Bodø"/>
        <s v="Bokn"/>
        <s v="Bremanger"/>
        <s v="Brønnøy"/>
        <s v="Bygland"/>
        <s v="Bykle"/>
        <s v="Bærum"/>
        <s v="Bø"/>
        <s v="Bømlo"/>
        <s v="Dovre"/>
        <s v="Drammen"/>
        <s v="Drangedal"/>
        <s v="Dyrøy"/>
        <s v="Dønna"/>
        <s v="Eidfjord"/>
        <s v="Eidskog"/>
        <s v="Eidsvoll"/>
        <s v="Eigersund"/>
        <s v="Elverum"/>
        <s v="Enebakk"/>
        <s v="Engerdal"/>
        <s v="Etne"/>
        <s v="Etnedal"/>
        <s v="Evenes"/>
        <s v="Evje og Hornnes"/>
        <s v="Farsund"/>
        <s v="Fauske"/>
        <s v="Fedje"/>
        <s v="Fitjar"/>
        <s v="Fjaler"/>
        <s v="Fjord"/>
        <s v="Flakstad"/>
        <s v="Flatanger"/>
        <s v="Flekkefjord"/>
        <s v="Flesberg"/>
        <s v="Flå"/>
        <s v="Folldal"/>
        <s v="Fredrikstad"/>
        <s v="Froland"/>
        <s v="Frosta"/>
        <s v="Frøya"/>
        <s v="Fyresdal"/>
        <s v="Færder"/>
        <s v="Gamvik"/>
        <s v="Gausdal"/>
        <s v="Gildeskål"/>
        <s v="Giske"/>
        <s v="Gjemnes"/>
        <s v="Gjerdrum"/>
        <s v="Gjerstad"/>
        <s v="Gjesdal"/>
        <s v="Gjøvik"/>
        <s v="Gloppen"/>
        <s v="Gol"/>
        <s v="Gran"/>
        <s v="Grane"/>
        <s v="Gratangen"/>
        <s v="Grimstad"/>
        <s v="Grong"/>
        <s v="Grue"/>
        <s v="Gulen"/>
        <s v="Hadsel"/>
        <s v="Halden"/>
        <s v="Hamar"/>
        <s v="Hamarøy"/>
        <s v="Hammerfest"/>
        <s v="Hareid"/>
        <s v="Harstad"/>
        <s v="Hattfjelldal"/>
        <s v="Haugesund"/>
        <s v="Heim"/>
        <s v="Hemnes"/>
        <s v="Hemsedal"/>
        <s v="Herøy"/>
        <s v="Hitra"/>
        <s v="Hjartdal"/>
        <s v="Hjelmeland"/>
        <s v="Hol"/>
        <s v="Hole"/>
        <s v="Holmestrand"/>
        <s v="Holtålen"/>
        <s v="Horten"/>
        <s v="Hurdal"/>
        <s v="Hustadvika"/>
        <s v="Hvaler"/>
        <s v="Hyllestad"/>
        <s v="Hægebostad"/>
        <s v="Høyanger"/>
        <s v="Høylandet"/>
        <s v="Hå"/>
        <s v="Ibestad"/>
        <s v="Inderøy"/>
        <s v="Indre Fosen"/>
        <s v="Indre Østfold"/>
        <s v="Iveland"/>
        <s v="Jevnaker"/>
        <s v="Karasjok"/>
        <s v="Karlsøy"/>
        <s v="Karmøy"/>
        <s v="Kautokeino"/>
        <s v="Kinn"/>
        <s v="Klepp"/>
        <s v="Kongsberg"/>
        <s v="Kongsvinger"/>
        <s v="Kragerø"/>
        <s v="Kristiansand"/>
        <s v="Kristiansund"/>
        <s v="Krødsherad"/>
        <s v="Kvam"/>
        <s v="Kvinesdal"/>
        <s v="Kvinnherad"/>
        <s v="Kviteseid"/>
        <s v="Kvitsøy"/>
        <s v="Kvæfjord"/>
        <s v="Kvænangen"/>
        <s v="Kåfjord"/>
        <s v="Larvik"/>
        <s v="Lavangen"/>
        <s v="Lebesby"/>
        <s v="Leirfjord"/>
        <s v="Leka"/>
        <s v="Lesja"/>
        <s v="Levanger"/>
        <s v="Lier"/>
        <s v="Lierne"/>
        <s v="Lillehammer"/>
        <s v="Lillesand"/>
        <s v="Lillestrøm"/>
        <s v="Lindesnes"/>
        <s v="Lom"/>
        <s v="Lund"/>
        <s v="Lunner"/>
        <s v="Lurøy"/>
        <s v="Luster"/>
        <s v="Lyngdal"/>
        <s v="Lyngen"/>
        <s v="Lærdal"/>
        <s v="Lødingen"/>
        <s v="Lørenskog"/>
        <s v="Løten"/>
        <s v="Malvik"/>
        <s v="Marker"/>
        <s v="Masfjorden"/>
        <s v="Melhus"/>
        <s v="Meløy"/>
        <s v="Meråker"/>
        <s v="Midtre Gauldal"/>
        <s v="Midt-Telemark"/>
        <s v="Modalen"/>
        <s v="Modum"/>
        <s v="Molde"/>
        <s v="Moss"/>
        <s v="Målselv"/>
        <s v="Måsøy"/>
        <s v="Namsos"/>
        <s v="Namsskogan"/>
        <s v="Nannestad"/>
        <s v="Narvik"/>
        <s v="Nes"/>
        <s v="Nesbyen"/>
        <s v="Nesna"/>
        <s v="Nesodden"/>
        <s v="Nesseby"/>
        <s v="Nissedal"/>
        <s v="Nittedal"/>
        <s v="Nome"/>
        <s v="Nord-Aurdal"/>
        <s v="Nord-Fron"/>
        <s v="Nord-Odal"/>
        <s v="Nordre Follo"/>
        <s v="Nordre Land"/>
        <s v="Nordreisa"/>
        <s v="Nore og Uvdal"/>
        <s v="Notodden"/>
        <s v="Nærøysund"/>
        <s v="Oppdal"/>
        <s v="Orkland"/>
        <s v="Os"/>
        <s v="Osen"/>
        <s v="Oslo"/>
        <s v="Osterøy"/>
        <s v="Overhalla"/>
        <s v="Porsanger"/>
        <s v="Porsgrunn"/>
        <s v="Rakkestad"/>
        <s v="Rana"/>
        <s v="Randaberg"/>
        <s v="Rauma"/>
        <s v="Rendalen"/>
        <s v="Rennebu"/>
        <s v="Rindal"/>
        <s v="Ringebu"/>
        <s v="Ringerike"/>
        <s v="Ringsaker"/>
        <s v="Risør"/>
        <s v="Rollag"/>
        <s v="Rælingen"/>
        <s v="Rødøy"/>
        <s v="Røros"/>
        <s v="Røst"/>
        <s v="Røyrvik"/>
        <s v="Råde"/>
        <s v="Salangen"/>
        <s v="Saltdal"/>
        <s v="Samnanger"/>
        <s v="Sande"/>
        <s v="Sandefjord"/>
        <s v="Sandnes"/>
        <s v="Sarpsborg"/>
        <s v="Sauda"/>
        <s v="Sel"/>
        <s v="Selbu"/>
        <s v="Seljord"/>
        <s v="Senja"/>
        <s v="Sigdal"/>
        <s v="Siljan"/>
        <s v="Sirdal"/>
        <s v="Skaun"/>
        <s v="Skien"/>
        <s v="Skiptvet"/>
        <s v="Skjervøy"/>
        <s v="Skjåk"/>
        <s v="Smøla"/>
        <s v="Snåsa"/>
        <s v="Sogndal"/>
        <s v="Sokndal"/>
        <s v="Sola"/>
        <s v="Solund"/>
        <s v="Sortland"/>
        <s v="Stad"/>
        <s v="Stange"/>
        <s v="Stavanger"/>
        <s v="Steigen"/>
        <s v="Steinkjer"/>
        <s v="Stjørdal"/>
        <s v="Stord"/>
        <s v="Stor-Elvdal"/>
        <s v="Storfjord"/>
        <s v="Strand"/>
        <s v="Stranda"/>
        <s v="Stryn"/>
        <s v="Sula"/>
        <s v="Suldal"/>
        <s v="Sunndal"/>
        <s v="Sunnfjord"/>
        <s v="Surnadal"/>
        <s v="Sveio"/>
        <s v="Sykkylven"/>
        <s v="Sømna"/>
        <s v="Søndre Land"/>
        <s v="Sør-Aurdal"/>
        <s v="Sørfold"/>
        <s v="Sør-Fron"/>
        <s v="Sør-Odal"/>
        <s v="Sørreisa"/>
        <s v="Sør-Varanger"/>
        <s v="Tana"/>
        <s v="Time"/>
        <s v="Tingvoll"/>
        <s v="Tinn"/>
        <s v="Tjeldsund"/>
        <s v="Tokke"/>
        <s v="Tolga"/>
        <s v="Tromsø"/>
        <s v="Trondheim"/>
        <s v="Trysil"/>
        <s v="Træna"/>
        <s v="Tvedestrand"/>
        <s v="Tydal"/>
        <s v="Tynset"/>
        <s v="Tysnes"/>
        <s v="Tysvær"/>
        <s v="Tønsberg"/>
        <s v="Ullensaker"/>
        <s v="Ullensvang"/>
        <s v="Ulstein"/>
        <s v="Ulvik"/>
        <s v="Utsira"/>
        <s v="Vadsø"/>
        <s v="Vaksdal"/>
        <s v="Valle"/>
        <s v="Vang"/>
        <s v="Vanylven"/>
        <s v="Vardø"/>
        <s v="Vefsn"/>
        <s v="Vega"/>
        <s v="Vegårshei"/>
        <s v="Vennesla"/>
        <s v="Verdal"/>
        <s v="Vestby"/>
        <s v="Vestnes"/>
        <s v="Vestre Slidre"/>
        <s v="Vestre Toten"/>
        <s v="Vestvågøy"/>
        <s v="Vevelstad"/>
        <s v="Vik"/>
        <s v="Vindafjord"/>
        <s v="Vinje"/>
        <s v="Volda"/>
        <s v="Voss"/>
        <s v="Vågan"/>
        <s v="Vågå"/>
        <s v="Våler (Inn)"/>
        <s v="Våler (Vik)"/>
        <s v="Øksnes"/>
        <s v="Ørland"/>
        <s v="Ørsta"/>
        <s v="Østre Toten"/>
        <s v="Øvre Eiker"/>
        <s v="Øyer"/>
        <s v="Øygarden"/>
        <s v="Øystre Slidre"/>
        <s v="Åfjord"/>
        <s v="Ål"/>
        <s v="Ålesund"/>
        <s v="Åmli"/>
        <s v="Åmot"/>
        <s v="Årdal"/>
        <s v="Ås"/>
        <s v="Åseral"/>
        <s v="Åsnes"/>
      </sharedItems>
    </cacheField>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Dummy0" numFmtId="0" hierarchy="27" level="32767">
      <extLst>
        <ext xmlns:x14="http://schemas.microsoft.com/office/spreadsheetml/2009/9/main" uri="{63CAB8AC-B538-458d-9737-405883B0398D}">
          <x14:cacheField ignore="1"/>
        </ext>
      </extLst>
    </cacheField>
    <cacheField name="Dummy1" numFmtId="0" hierarchy="28" level="32767">
      <extLst>
        <ext xmlns:x14="http://schemas.microsoft.com/office/spreadsheetml/2009/9/main" uri="{63CAB8AC-B538-458d-9737-405883B0398D}">
          <x14:cacheField ignore="1"/>
        </ext>
      </extLst>
    </cacheField>
  </cacheFields>
  <cacheHierarchies count="29">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y uniqueName="Dummy0" caption="aar" measure="1" count="0">
      <extLst>
        <ext xmlns:x14="http://schemas.microsoft.com/office/spreadsheetml/2009/9/main" uri="{8CF416AD-EC4C-4aba-99F5-12A058AE0983}">
          <x14:cacheHierarchy ignore="1"/>
        </ext>
      </extLst>
    </cacheHierarchy>
    <cacheHierarchy uniqueName="Dummy1" caption="aar" measure="1" count="0">
      <extLst>
        <ext xmlns:x14="http://schemas.microsoft.com/office/spreadsheetml/2009/9/main" uri="{8CF416AD-EC4C-4aba-99F5-12A058AE0983}">
          <x14:cacheHierarchy ignore="1"/>
        </ext>
      </extLst>
    </cacheHierarchy>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5.928702777775" backgroundQuery="1" createdVersion="7" refreshedVersion="8" minRefreshableVersion="3" recordCount="0" supportSubquery="1" supportAdvancedDrill="1" xr:uid="{61BBDB38-33D9-490E-8BB8-B92613FDDB01}">
  <cacheSource type="external" connectionId="8"/>
  <cacheFields count="5">
    <cacheField name="[Kommunetall_CSV].[aar].[aar]" caption="aar" numFmtId="0" level="1">
      <sharedItems containsSemiMixedTypes="0" containsNonDate="0" containsString="0"/>
    </cacheField>
    <cacheField name="[Measures].[Sum of Verdi]" caption="Sum of Verdi" numFmtId="0" hierarchy="21" level="32767"/>
    <cacheField name="[T_kommune].[kommune].[kommune]" caption="kommune" numFmtId="0" hierarchy="12" level="1">
      <sharedItems count="45">
        <s v="Bjerkreim"/>
        <s v="Eigersund"/>
        <s v="Elverum"/>
        <s v="Frosta"/>
        <s v="Gausdal"/>
        <s v="Gjesdal"/>
        <s v="Gjøvik"/>
        <s v="Gran"/>
        <s v="Halden"/>
        <s v="Hamar"/>
        <s v="Hjelmeland"/>
        <s v="Hå"/>
        <s v="Inderøy"/>
        <s v="Indre Fosen"/>
        <s v="Indre Østfold"/>
        <s v="Klepp"/>
        <s v="Levanger"/>
        <s v="Løten"/>
        <s v="Marker"/>
        <s v="Melhus"/>
        <s v="Midtre Gauldal"/>
        <s v="Nes"/>
        <s v="Orkland"/>
        <s v="Overhalla"/>
        <s v="Rakkestad"/>
        <s v="Randaberg"/>
        <s v="Ringsaker"/>
        <s v="Sandefjord"/>
        <s v="Sandnes"/>
        <s v="Sarpsborg"/>
        <s v="Sola"/>
        <s v="Stange"/>
        <s v="Stavanger"/>
        <s v="Steinkjer"/>
        <s v="Stjørdal"/>
        <s v="Sunnfjord"/>
        <s v="Time"/>
        <s v="Tysvær"/>
        <s v="Tønsberg"/>
        <s v="Verdal"/>
        <s v="Vestre Toten"/>
        <s v="Vindafjord"/>
        <s v="Våler (Inn)"/>
        <s v="Østre Toten"/>
        <s v="Åsnes"/>
      </sharedItems>
    </cacheField>
    <cacheField name="[T_kommune].[fylke].[fylke]" caption="fylke" numFmtId="0" hierarchy="13"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23148151" backgroundQuery="1" createdVersion="7" refreshedVersion="8" minRefreshableVersion="3" recordCount="0" supportSubquery="1" supportAdvancedDrill="1" xr:uid="{E3A591DD-3B66-42B6-8004-58B7F8FDC88C}">
  <cacheSource type="external" connectionId="8"/>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T_kommune].[kommune].[kommune]" caption="kommune" numFmtId="0" hierarchy="12" level="1">
      <sharedItems containsNonDate="0" count="175">
        <s v="Bjerkreim"/>
        <s v="Bokn"/>
        <s v="Eigersund"/>
        <s v="Gjesdal"/>
        <s v="Haugesund"/>
        <s v="Hjelmeland"/>
        <s v="Hå"/>
        <s v="Karmøy"/>
        <s v="Klepp"/>
        <s v="Kvitsøy"/>
        <s v="Lund"/>
        <s v="Randaberg"/>
        <s v="Sandnes"/>
        <s v="Sauda"/>
        <s v="Sokndal"/>
        <s v="Sola"/>
        <s v="Stavanger"/>
        <s v="Strand"/>
        <s v="Suldal"/>
        <s v="Time"/>
        <s v="Tysvær"/>
        <s v="Utsira"/>
        <s v="Vindafjord"/>
        <s v="Frosta" u="1"/>
        <s v="Heim" u="1"/>
        <s v="Holtålen" u="1"/>
        <s v="Inderøy" u="1"/>
        <s v="Indre Fosen" u="1"/>
        <s v="Leka" u="1"/>
        <s v="Levanger" u="1"/>
        <s v="Malvik" u="1"/>
        <s v="Melhus" u="1"/>
        <s v="Meråker" u="1"/>
        <s v="Midtre Gauldal" u="1"/>
        <s v="Namsos" u="1"/>
        <s v="Namsskogan" u="1"/>
        <s v="Oppdal" u="1"/>
        <s v="Orkland" u="1"/>
        <s v="Osen" u="1"/>
        <s v="Rennebu" u="1"/>
        <s v="Røros" u="1"/>
        <s v="Selbu" u="1"/>
        <s v="Skaun" u="1"/>
        <s v="Snåsa" u="1"/>
        <s v="Steinkjer" u="1"/>
        <s v="Stjørdal" u="1"/>
        <s v="Trondheim" u="1"/>
        <s v="Tydal" u="1"/>
        <s v="Verdal" u="1"/>
        <s v="Ørland" u="1"/>
        <s v="Åfjord" u="1"/>
        <s v="Alver" u="1"/>
        <s v="Aremark" u="1"/>
        <s v="Arendal" u="1"/>
        <s v="Asker" u="1"/>
        <s v="Askvoll" u="1"/>
        <s v="Aurskog-Høland" u="1"/>
        <s v="Austevoll" u="1"/>
        <s v="Averøy" u="1"/>
        <s v="Bamble" u="1"/>
        <s v="Bergen" u="1"/>
        <s v="Bjørnafjorden" u="1"/>
        <s v="Bremanger" u="1"/>
        <s v="Bærum" u="1"/>
        <s v="Bømlo" u="1"/>
        <s v="Drammen" u="1"/>
        <s v="Drangedal" u="1"/>
        <s v="Eidsvoll" u="1"/>
        <s v="Elverum" u="1"/>
        <s v="Etne" u="1"/>
        <s v="Farsund" u="1"/>
        <s v="Flekkefjord" u="1"/>
        <s v="Fredrikstad" u="1"/>
        <s v="Froland" u="1"/>
        <s v="Færder" u="1"/>
        <s v="Gausdal" u="1"/>
        <s v="Gjerdrum" u="1"/>
        <s v="Gjøvik" u="1"/>
        <s v="Gloppen" u="1"/>
        <s v="Gol" u="1"/>
        <s v="Gran" u="1"/>
        <s v="Grimstad" u="1"/>
        <s v="Grue" u="1"/>
        <s v="Gulen" u="1"/>
        <s v="Halden" u="1"/>
        <s v="Hamar" u="1"/>
        <s v="Hareid" u="1"/>
        <s v="Hole" u="1"/>
        <s v="Holmestrand" u="1"/>
        <s v="Horten" u="1"/>
        <s v="Hyllestad" u="1"/>
        <s v="Hægebostad" u="1"/>
        <s v="Høyanger" u="1"/>
        <s v="Indre Østfold" u="1"/>
        <s v="Jevnaker" u="1"/>
        <s v="Kongsberg" u="1"/>
        <s v="Kragerø" u="1"/>
        <s v="Kristiansand" u="1"/>
        <s v="Kvam" u="1"/>
        <s v="Kvinnherad" u="1"/>
        <s v="Kviteseid" u="1"/>
        <s v="Larvik" u="1"/>
        <s v="Lier" u="1"/>
        <s v="Lillehammer" u="1"/>
        <s v="Lillestrøm" u="1"/>
        <s v="Lindesnes" u="1"/>
        <s v="Lunner" u="1"/>
        <s v="Lyngdal" u="1"/>
        <s v="Lørenskog" u="1"/>
        <s v="Løten" u="1"/>
        <s v="Marker" u="1"/>
        <s v="Masfjorden" u="1"/>
        <s v="Midt-Telemark" u="1"/>
        <s v="Modalen" u="1"/>
        <s v="Molde" u="1"/>
        <s v="Moss" u="1"/>
        <s v="Nannestad" u="1"/>
        <s v="Nes" u="1"/>
        <s v="Nesbyen" u="1"/>
        <s v="Nittedal" u="1"/>
        <s v="Nome" u="1"/>
        <s v="Nord-Odal" u="1"/>
        <s v="Nordre Land" u="1"/>
        <s v="Notodden" u="1"/>
        <s v="Porsgrunn" u="1"/>
        <s v="Rakkestad" u="1"/>
        <s v="Rauma" u="1"/>
        <s v="Rendalen" u="1"/>
        <s v="Ringebu" u="1"/>
        <s v="Ringerike" u="1"/>
        <s v="Ringsaker" u="1"/>
        <s v="Råde" u="1"/>
        <s v="Sandefjord" u="1"/>
        <s v="Sarpsborg" u="1"/>
        <s v="Sel" u="1"/>
        <s v="Seljord" u="1"/>
        <s v="Sigdal" u="1"/>
        <s v="Siljan" u="1"/>
        <s v="Sirdal" u="1"/>
        <s v="Skien" u="1"/>
        <s v="Skiptvet" u="1"/>
        <s v="Stad" u="1"/>
        <s v="Stange" u="1"/>
        <s v="Stranda" u="1"/>
        <s v="Sunnfjord" u="1"/>
        <s v="Surnadal" u="1"/>
        <s v="Sveio" u="1"/>
        <s v="Sør-Aurdal" u="1"/>
        <s v="Sør-Fron" u="1"/>
        <s v="Sør-Odal" u="1"/>
        <s v="Tinn" u="1"/>
        <s v="Tolga" u="1"/>
        <s v="Trysil" u="1"/>
        <s v="Tynset" u="1"/>
        <s v="Tønsberg" u="1"/>
        <s v="Ullensaker" u="1"/>
        <s v="Ullensvang" u="1"/>
        <s v="Ulvik" u="1"/>
        <s v="Vanylven" u="1"/>
        <s v="Vestby" u="1"/>
        <s v="Vestnes" u="1"/>
        <s v="Vestre Toten" u="1"/>
        <s v="Vinje" u="1"/>
        <s v="Volda" u="1"/>
        <s v="Voss" u="1"/>
        <s v="Våler (Inn)" u="1"/>
        <s v="Våler (Vik)" u="1"/>
        <s v="Østre Toten" u="1"/>
        <s v="Øvre Eiker" u="1"/>
        <s v="Øygarden" u="1"/>
        <s v="Ålesund" u="1"/>
        <s v="Åmli" u="1"/>
        <s v="Åmot" u="1"/>
        <s v="Ås" u="1"/>
        <s v="Åsnes" u="1"/>
      </sharedItems>
    </cacheField>
    <cacheField name="[Measures].[Sum av Verdi]" caption="Sum av Verdi" numFmtId="0" hierarchy="20" level="32767"/>
    <cacheField name="[T_kjøttkoder].[hovedgrupper].[hovedgrupper]" caption="hovedgrupper" numFmtId="0" hierarchy="4" level="1">
      <sharedItems count="4">
        <s v="fjørfe"/>
        <s v="gris"/>
        <s v="småfe"/>
        <s v="storfe"/>
      </sharedItems>
    </cacheField>
    <cacheField name="[T_kommune].[fylke].[fylke]" caption="fylke" numFmtId="0" hierarchy="13" level="1">
      <sharedItems containsSemiMixedTypes="0" containsNonDate="0" containsString="0"/>
    </cacheField>
    <cacheField name="[T_kjøttkoder].[dyreslag].[dyreslag]" caption="dyreslag" numFmtId="0" hierarchy="2" level="1">
      <sharedItems count="22">
        <s v="and"/>
        <s v="gås"/>
        <s v="hane"/>
        <s v="høns"/>
        <s v="kalkun"/>
        <s v="kylling"/>
        <s v="gris"/>
        <s v="purke"/>
        <s v="råne"/>
        <s v="geit"/>
        <s v="kje"/>
        <s v="lam"/>
        <s v="søye"/>
        <s v="ungsau"/>
        <s v="villsaulam"/>
        <s v="vær"/>
        <s v="kalv"/>
        <s v="ku"/>
        <s v="kvige"/>
        <s v="okse"/>
        <s v="ungku"/>
        <s v="ungokse"/>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1"/>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2"/>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5.928702893521" backgroundQuery="1" createdVersion="7" refreshedVersion="8" minRefreshableVersion="3" recordCount="0" supportSubquery="1" supportAdvancedDrill="1" xr:uid="{B14E0DBC-B69C-461D-8F8B-56749C4D2F63}">
  <cacheSource type="external" connectionId="8"/>
  <cacheFields count="4">
    <cacheField name="[Kommunetall_CSV].[aar].[aar]" caption="aar" numFmtId="0" level="1">
      <sharedItems containsSemiMixedTypes="0" containsNonDate="0" containsString="0"/>
    </cacheField>
    <cacheField name="[T_kommune].[kommune].[kommune]" caption="kommune" numFmtId="0" hierarchy="12" level="1">
      <sharedItems containsSemiMixedTypes="0" containsNonDate="0" containsString="0"/>
    </cacheField>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1"/>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5.928703587961" backgroundQuery="1" createdVersion="7" refreshedVersion="8" minRefreshableVersion="3" recordCount="0" supportSubquery="1" supportAdvancedDrill="1" xr:uid="{FA1A2BC8-F309-4E52-AF46-8D7D5CE29FA8}">
  <cacheSource type="external" connectionId="8"/>
  <cacheFields count="5">
    <cacheField name="[Kommunetall_CSV].[aar].[aar]" caption="aar" numFmtId="0" level="1">
      <sharedItems containsSemiMixedTypes="0" containsNonDate="0" containsString="0"/>
    </cacheField>
    <cacheField name="[Measures].[Sum of Verdi]" caption="Sum of Verdi" numFmtId="0" hierarchy="21" level="32767"/>
    <cacheField name="[T_kommune].[kommune].[kommune]" caption="kommune" numFmtId="0" hierarchy="12" level="1">
      <sharedItems count="348">
        <s v="Alstahaug"/>
        <s v="Alta"/>
        <s v="Alvdal"/>
        <s v="Alver"/>
        <s v="Andøy"/>
        <s v="Aremark"/>
        <s v="Arendal"/>
        <s v="Asker"/>
        <s v="Askvoll"/>
        <s v="Askøy"/>
        <s v="Aukra"/>
        <s v="Aure"/>
        <s v="Aurland"/>
        <s v="Aurskog-Høland"/>
        <s v="Austevoll"/>
        <s v="Austrheim"/>
        <s v="Averøy"/>
        <s v="Balsfjord"/>
        <s v="Bamble"/>
        <s v="Bardu"/>
        <s v="Beiarn"/>
        <s v="Bergen"/>
        <s v="Berlevåg"/>
        <s v="Bindal"/>
        <s v="Birkenes"/>
        <s v="Bjerkreim"/>
        <s v="Bjørnafjorden"/>
        <s v="Bodø"/>
        <s v="Bokn"/>
        <s v="Bremanger"/>
        <s v="Brønnøy"/>
        <s v="Bygland"/>
        <s v="Bykle"/>
        <s v="Bærum"/>
        <s v="Bø"/>
        <s v="Bømlo"/>
        <s v="Dovre"/>
        <s v="Drammen"/>
        <s v="Drangedal"/>
        <s v="Dyrøy"/>
        <s v="Dønna"/>
        <s v="Eidfjord"/>
        <s v="Eidskog"/>
        <s v="Eidsvoll"/>
        <s v="Eigersund"/>
        <s v="Elverum"/>
        <s v="Enebakk"/>
        <s v="Engerdal"/>
        <s v="Etne"/>
        <s v="Etnedal"/>
        <s v="Evenes"/>
        <s v="Evje og Hornnes"/>
        <s v="Farsund"/>
        <s v="Fauske"/>
        <s v="Fedje"/>
        <s v="Fitjar"/>
        <s v="Fjaler"/>
        <s v="Fjord"/>
        <s v="Flakstad"/>
        <s v="Flatanger"/>
        <s v="Flekkefjord"/>
        <s v="Flesberg"/>
        <s v="Flå"/>
        <s v="Folldal"/>
        <s v="Fredrikstad"/>
        <s v="Froland"/>
        <s v="Frosta"/>
        <s v="Frøya"/>
        <s v="Fyresdal"/>
        <s v="Færder"/>
        <s v="Gamvik"/>
        <s v="Gausdal"/>
        <s v="Gildeskål"/>
        <s v="Giske"/>
        <s v="Gjemnes"/>
        <s v="Gjerdrum"/>
        <s v="Gjerstad"/>
        <s v="Gjesdal"/>
        <s v="Gjøvik"/>
        <s v="Gloppen"/>
        <s v="Gol"/>
        <s v="Gran"/>
        <s v="Grane"/>
        <s v="Gratangen"/>
        <s v="Grimstad"/>
        <s v="Grong"/>
        <s v="Grue"/>
        <s v="Gulen"/>
        <s v="Hadsel"/>
        <s v="Halden"/>
        <s v="Hamar"/>
        <s v="Hamarøy"/>
        <s v="Hammerfest"/>
        <s v="Hareid"/>
        <s v="Harstad"/>
        <s v="Hattfjelldal"/>
        <s v="Haugesund"/>
        <s v="Heim"/>
        <s v="Hemnes"/>
        <s v="Hemsedal"/>
        <s v="Herøy"/>
        <s v="Hitra"/>
        <s v="Hjartdal"/>
        <s v="Hjelmeland"/>
        <s v="Hol"/>
        <s v="Hole"/>
        <s v="Holmestrand"/>
        <s v="Holtålen"/>
        <s v="Horten"/>
        <s v="Hurdal"/>
        <s v="Hustadvika"/>
        <s v="Hvaler"/>
        <s v="Hyllestad"/>
        <s v="Hægebostad"/>
        <s v="Høyanger"/>
        <s v="Høylandet"/>
        <s v="Hå"/>
        <s v="Ibestad"/>
        <s v="Inderøy"/>
        <s v="Indre Fosen"/>
        <s v="Indre Østfold"/>
        <s v="Iveland"/>
        <s v="Jevnaker"/>
        <s v="Karasjok"/>
        <s v="Karlsøy"/>
        <s v="Karmøy"/>
        <s v="Kautokeino"/>
        <s v="Kinn"/>
        <s v="Klepp"/>
        <s v="Kongsberg"/>
        <s v="Kongsvinger"/>
        <s v="Kragerø"/>
        <s v="Kristiansand"/>
        <s v="Kristiansund"/>
        <s v="Krødsherad"/>
        <s v="Kvam"/>
        <s v="Kvinesdal"/>
        <s v="Kvinnherad"/>
        <s v="Kviteseid"/>
        <s v="Kvitsøy"/>
        <s v="Kvæfjord"/>
        <s v="Kvænangen"/>
        <s v="Kåfjord"/>
        <s v="Larvik"/>
        <s v="Lavangen"/>
        <s v="Lebesby"/>
        <s v="Leirfjord"/>
        <s v="Leka"/>
        <s v="Lesja"/>
        <s v="Levanger"/>
        <s v="Lier"/>
        <s v="Lierne"/>
        <s v="Lillehammer"/>
        <s v="Lillesand"/>
        <s v="Lillestrøm"/>
        <s v="Lindesnes"/>
        <s v="Lom"/>
        <s v="Lund"/>
        <s v="Lunner"/>
        <s v="Lurøy"/>
        <s v="Luster"/>
        <s v="Lyngdal"/>
        <s v="Lyngen"/>
        <s v="Lærdal"/>
        <s v="Lødingen"/>
        <s v="Lørenskog"/>
        <s v="Løten"/>
        <s v="Malvik"/>
        <s v="Marker"/>
        <s v="Masfjorden"/>
        <s v="Melhus"/>
        <s v="Meløy"/>
        <s v="Meråker"/>
        <s v="Midtre Gauldal"/>
        <s v="Midt-Telemark"/>
        <s v="Modalen"/>
        <s v="Modum"/>
        <s v="Molde"/>
        <s v="Moss"/>
        <s v="Målselv"/>
        <s v="Måsøy"/>
        <s v="Namsos"/>
        <s v="Namsskogan"/>
        <s v="Nannestad"/>
        <s v="Narvik"/>
        <s v="Nes"/>
        <s v="Nesbyen"/>
        <s v="Nesna"/>
        <s v="Nesodden"/>
        <s v="Nesseby"/>
        <s v="Nissedal"/>
        <s v="Nittedal"/>
        <s v="Nome"/>
        <s v="Nord-Aurdal"/>
        <s v="Nord-Fron"/>
        <s v="Nord-Odal"/>
        <s v="Nordre Follo"/>
        <s v="Nordre Land"/>
        <s v="Nordreisa"/>
        <s v="Nore og Uvdal"/>
        <s v="Notodden"/>
        <s v="Nærøysund"/>
        <s v="Oppdal"/>
        <s v="Orkland"/>
        <s v="Os"/>
        <s v="Osen"/>
        <s v="Oslo"/>
        <s v="Osterøy"/>
        <s v="Overhalla"/>
        <s v="Porsanger"/>
        <s v="Porsgrunn"/>
        <s v="Rakkestad"/>
        <s v="Rana"/>
        <s v="Randaberg"/>
        <s v="Rauma"/>
        <s v="Rendalen"/>
        <s v="Rennebu"/>
        <s v="Rindal"/>
        <s v="Ringebu"/>
        <s v="Ringerike"/>
        <s v="Ringsaker"/>
        <s v="Risør"/>
        <s v="Rollag"/>
        <s v="Rælingen"/>
        <s v="Rødøy"/>
        <s v="Røros"/>
        <s v="Røst"/>
        <s v="Røyrvik"/>
        <s v="Råde"/>
        <s v="Salangen"/>
        <s v="Saltdal"/>
        <s v="Samnanger"/>
        <s v="Sande"/>
        <s v="Sandefjord"/>
        <s v="Sandnes"/>
        <s v="Sarpsborg"/>
        <s v="Sauda"/>
        <s v="Sel"/>
        <s v="Selbu"/>
        <s v="Seljord"/>
        <s v="Senja"/>
        <s v="Sigdal"/>
        <s v="Siljan"/>
        <s v="Sirdal"/>
        <s v="Skaun"/>
        <s v="Skien"/>
        <s v="Skiptvet"/>
        <s v="Skjervøy"/>
        <s v="Skjåk"/>
        <s v="Smøla"/>
        <s v="Snåsa"/>
        <s v="Sogndal"/>
        <s v="Sokndal"/>
        <s v="Sola"/>
        <s v="Solund"/>
        <s v="Sortland"/>
        <s v="Stad"/>
        <s v="Stange"/>
        <s v="Stavanger"/>
        <s v="Steigen"/>
        <s v="Steinkjer"/>
        <s v="Stjørdal"/>
        <s v="Stord"/>
        <s v="Stor-Elvdal"/>
        <s v="Storfjord"/>
        <s v="Strand"/>
        <s v="Stranda"/>
        <s v="Stryn"/>
        <s v="Sula"/>
        <s v="Suldal"/>
        <s v="Sunndal"/>
        <s v="Sunnfjord"/>
        <s v="Surnadal"/>
        <s v="Sveio"/>
        <s v="Sykkylven"/>
        <s v="Sømna"/>
        <s v="Søndre Land"/>
        <s v="Sør-Aurdal"/>
        <s v="Sørfold"/>
        <s v="Sør-Fron"/>
        <s v="Sør-Odal"/>
        <s v="Sørreisa"/>
        <s v="Sør-Varanger"/>
        <s v="Tana"/>
        <s v="Time"/>
        <s v="Tingvoll"/>
        <s v="Tinn"/>
        <s v="Tjeldsund"/>
        <s v="Tokke"/>
        <s v="Tolga"/>
        <s v="Tromsø"/>
        <s v="Trondheim"/>
        <s v="Trysil"/>
        <s v="Træna"/>
        <s v="Tvedestrand"/>
        <s v="Tydal"/>
        <s v="Tynset"/>
        <s v="Tysnes"/>
        <s v="Tysvær"/>
        <s v="Tønsberg"/>
        <s v="Ullensaker"/>
        <s v="Ullensvang"/>
        <s v="Ulstein"/>
        <s v="Ulvik"/>
        <s v="Utsira"/>
        <s v="Vadsø"/>
        <s v="Vaksdal"/>
        <s v="Valle"/>
        <s v="Vang"/>
        <s v="Vanylven"/>
        <s v="Vardø"/>
        <s v="Vefsn"/>
        <s v="Vega"/>
        <s v="Vegårshei"/>
        <s v="Vennesla"/>
        <s v="Verdal"/>
        <s v="Vestby"/>
        <s v="Vestnes"/>
        <s v="Vestre Slidre"/>
        <s v="Vestre Toten"/>
        <s v="Vestvågøy"/>
        <s v="Vevelstad"/>
        <s v="Vik"/>
        <s v="Vindafjord"/>
        <s v="Vinje"/>
        <s v="Volda"/>
        <s v="Voss"/>
        <s v="Vågan"/>
        <s v="Vågå"/>
        <s v="Våler (Inn)"/>
        <s v="Våler (Vik)"/>
        <s v="Øksnes"/>
        <s v="Ørland"/>
        <s v="Ørsta"/>
        <s v="Østre Toten"/>
        <s v="Øvre Eiker"/>
        <s v="Øyer"/>
        <s v="Øygarden"/>
        <s v="Øystre Slidre"/>
        <s v="Åfjord"/>
        <s v="Ål"/>
        <s v="Ålesund"/>
        <s v="Åmli"/>
        <s v="Åmot"/>
        <s v="Årdal"/>
        <s v="Ås"/>
        <s v="Åseral"/>
        <s v="Åsnes"/>
      </sharedItems>
    </cacheField>
    <cacheField name="[T_kommune].[fylke].[fylke]" caption="fylke" numFmtId="0" hierarchy="13" level="1">
      <sharedItems containsSemiMixedTypes="0" containsNonDate="0" containsString="0"/>
    </cacheField>
    <cacheField name="[T_kjøttkoder].[hovedgrupper].[hovedgrupper]" caption="hovedgrupper" numFmtId="0" hierarchy="4" level="1">
      <sharedItems count="4">
        <s v="fjørfe"/>
        <s v="gris"/>
        <s v="småfe"/>
        <s v="storfe"/>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4"/>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2"/>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7.367275925928" backgroundQuery="1" createdVersion="7" refreshedVersion="8" minRefreshableVersion="3" recordCount="0" supportSubquery="1" supportAdvancedDrill="1" xr:uid="{EBD29956-1A26-4288-8585-04B38BCD69C5}">
  <cacheSource type="external" connectionId="8"/>
  <cacheFields count="5">
    <cacheField name="[T_kjøttkoder].[hovedgrupper].[hovedgrupper]" caption="hovedgrupper" numFmtId="0" hierarchy="4" level="1">
      <sharedItems count="4">
        <s v="fjørfe"/>
        <s v="gris"/>
        <s v="småfe"/>
        <s v="storfe"/>
      </sharedItems>
    </cacheField>
    <cacheField name="[Measures].[Sum of Verdi]" caption="Sum of Verdi" numFmtId="0" hierarchy="21" level="32767"/>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ommune].[fylke].[fylke]" caption="fylke" numFmtId="0" hierarchy="13" level="1">
      <sharedItems containsSemiMixedTypes="0" containsNonDate="0" containsString="0"/>
    </cacheField>
    <cacheField name="[T_kommune].[kommune].[kommune]" caption="kommune" numFmtId="0" hierarchy="1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7.36727638889" backgroundQuery="1" createdVersion="7" refreshedVersion="8" minRefreshableVersion="3" recordCount="0" supportSubquery="1" supportAdvancedDrill="1" xr:uid="{31C18209-5534-43C5-B3F4-31F502B0016C}">
  <cacheSource type="external" connectionId="8"/>
  <cacheFields count="5">
    <cacheField name="[T_kjøttkoder].[hovedgrupper].[hovedgrupper]" caption="hovedgrupper" numFmtId="0" hierarchy="4" level="1">
      <sharedItems count="4">
        <s v="fjørfe"/>
        <s v="gris"/>
        <s v="småfe"/>
        <s v="storfe"/>
      </sharedItems>
    </cacheField>
    <cacheField name="[Measures].[Sum of Verdi]" caption="Sum of Verdi" numFmtId="0" hierarchy="21" level="32767"/>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ommune].[fylke].[fylke]" caption="fylke" numFmtId="0" hierarchy="13" level="1">
      <sharedItems containsSemiMixedTypes="0" containsNonDate="0" containsString="0"/>
    </cacheField>
    <cacheField name="[T_kommune].[kommune].[kommune]" caption="kommune" numFmtId="0" hierarchy="1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7.36727638889" backgroundQuery="1" createdVersion="7" refreshedVersion="8" minRefreshableVersion="3" recordCount="0" supportSubquery="1" supportAdvancedDrill="1" xr:uid="{755D814E-E561-4548-83B1-AAA8600E0313}">
  <cacheSource type="external" connectionId="8"/>
  <cacheFields count="4">
    <cacheField name="[T_kjøttkoder].[hovedgrupper].[hovedgrupper]" caption="hovedgrupper" numFmtId="0" hierarchy="4" level="1">
      <sharedItems containsSemiMixedTypes="0" containsNonDate="0" containsString="0"/>
    </cacheField>
    <cacheField name="[Kommunetall_CSV].[aar].[aar]" caption="aar" numFmtId="0" level="1">
      <sharedItems containsSemiMixedTypes="0" containsNonDate="0" containsString="0"/>
    </cacheField>
    <cacheField name="[T_kommune].[fylke].[fylke]" caption="fylke" numFmtId="0" hierarchy="13" level="1">
      <sharedItems containsSemiMixedTypes="0" containsNonDate="0" containsString="0"/>
    </cacheField>
    <cacheField name="[T_kommune].[kommune].[kommune]" caption="kommune" numFmtId="0" hierarchy="1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3"/>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7.367277083336" backgroundQuery="1" createdVersion="7" refreshedVersion="8" minRefreshableVersion="3" recordCount="0" supportSubquery="1" supportAdvancedDrill="1" xr:uid="{0F97AE87-34DC-46C1-B552-A7AA85101B5F}">
  <cacheSource type="external" connectionId="8"/>
  <cacheFields count="6">
    <cacheField name="[T_kjøttkoder].[dyreslag].[dyreslag]" caption="dyreslag" numFmtId="0" hierarchy="2" level="1">
      <sharedItems count="22">
        <s v="geit"/>
        <s v="gris"/>
        <s v="høns"/>
        <s v="kalkun"/>
        <s v="kalv"/>
        <s v="kje"/>
        <s v="ku"/>
        <s v="kvige"/>
        <s v="kylling"/>
        <s v="lam"/>
        <s v="okse"/>
        <s v="purke"/>
        <s v="råne"/>
        <s v="søye"/>
        <s v="ungku"/>
        <s v="ungokse"/>
        <s v="ungsau"/>
        <s v="villsaulam"/>
        <s v="vær"/>
        <s v="hane" u="1"/>
        <s v="and" u="1"/>
        <s v="gås" u="1"/>
      </sharedItems>
    </cacheField>
    <cacheField name="[T_kjøttkoder].[hovedgrupper].[hovedgrupper]" caption="hovedgrupper" numFmtId="0" hierarchy="4" level="1">
      <sharedItems containsSemiMixedTypes="0" containsNonDate="0" containsString="0"/>
    </cacheField>
    <cacheField name="[Measures].[Sum of Verdi]" caption="Sum of Verdi" numFmtId="0" hierarchy="21" level="32767"/>
    <cacheField name="[Kommunetall_CSV].[aar].[aar]" caption="aar" numFmtId="0" level="1">
      <sharedItems containsSemiMixedTypes="0" containsString="0" containsNumber="1" containsInteger="1" minValue="2005" maxValue="2005" count="1">
        <n v="2005"/>
      </sharedItems>
      <extLst>
        <ext xmlns:x15="http://schemas.microsoft.com/office/spreadsheetml/2010/11/main" uri="{4F2E5C28-24EA-4eb8-9CBF-B6C8F9C3D259}">
          <x15:cachedUniqueNames>
            <x15:cachedUniqueName index="0" name="[Kommunetall_CSV].[aar].&amp;[2005]"/>
          </x15:cachedUniqueNames>
        </ext>
      </extLst>
    </cacheField>
    <cacheField name="[T_kommune].[fylke].[fylke]" caption="fylke" numFmtId="0" hierarchy="13" level="1">
      <sharedItems containsSemiMixedTypes="0" containsNonDate="0" containsString="0"/>
    </cacheField>
    <cacheField name="[T_kommune].[kommune].[kommune]" caption="kommune" numFmtId="0" hierarchy="1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3"/>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0"/>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1"/>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5"/>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2"/>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7.367277546298" backgroundQuery="1" createdVersion="7" refreshedVersion="8" minRefreshableVersion="3" recordCount="0" supportSubquery="1" supportAdvancedDrill="1" xr:uid="{062A3385-9F75-4C8A-A10D-5C10FA13D121}">
  <cacheSource type="external" connectionId="8"/>
  <cacheFields count="5">
    <cacheField name="[T_kjøttkoder].[hovedgrupper].[hovedgrupper]" caption="hovedgrupper" numFmtId="0" hierarchy="4" level="1">
      <sharedItems count="4">
        <s v="fjørfe"/>
        <s v="gris"/>
        <s v="småfe"/>
        <s v="storfe"/>
      </sharedItems>
    </cacheField>
    <cacheField name="[Measures].[Sum of Verdi]" caption="Sum of Verdi" numFmtId="0" hierarchy="21" level="32767"/>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ommune].[fylke].[fylke]" caption="fylke" numFmtId="0" hierarchy="13" level="1">
      <sharedItems containsSemiMixedTypes="0" containsNonDate="0" containsString="0"/>
    </cacheField>
    <cacheField name="[T_kommune].[kommune].[kommune]" caption="kommune" numFmtId="0" hierarchy="1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2"/>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0"/>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3"/>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1"/>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7.376648032405" backgroundQuery="1" createdVersion="8" refreshedVersion="8" minRefreshableVersion="3" recordCount="0" supportSubquery="1" supportAdvancedDrill="1" xr:uid="{304971E6-9224-4C31-AE58-4930E66F9718}">
  <cacheSource type="external" connectionId="8"/>
  <cacheFields count="4">
    <cacheField name="[Measures].[Sum of Verdi]" caption="Sum of Verdi" numFmtId="0" hierarchy="21" level="32767"/>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ommune].[fylke].[fylke]" caption="fylke" numFmtId="0" hierarchy="13" level="1">
      <sharedItems count="10">
        <s v="Agder"/>
        <s v="Innlandet"/>
        <s v="Møre og Romsdal"/>
        <s v="Nordland"/>
        <s v="Rogaland"/>
        <s v="Troms og Finnmark"/>
        <s v="Trøndelag"/>
        <s v="Vestfold og Telemark"/>
        <s v="Vestland"/>
        <s v="Viken"/>
      </sharedItems>
    </cacheField>
    <cacheField name="[T_kjøttkoder].[hovedgrupper].[hovedgrupper]" caption="hovedgrupper" numFmtId="0" hierarchy="4"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Verdi]" caption="Verdi" attribute="1" defaultMemberUniqueName="[Kommunetall_CSV].[Verdi].[All]" allUniqueName="[Kommunetall_CSV].[Verdi].[All]" dimensionUniqueName="[Kommunetall_CSV]" displayFolder="" count="2"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cacheHierarchy uniqueName="[T_kjøttkoder].[grupper]" caption="grupper" attribute="1" defaultMemberUniqueName="[T_kjøttkoder].[grupper].[All]" allUniqueName="[T_kjøttkoder].[grupper].[All]" dimensionUniqueName="[T_kjøttkoder]" displayFolder="" count="2"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2" memberValueDatatype="130" unbalanced="0"/>
    <cacheHierarchy uniqueName="[T_kjøttkoder 1].[kjøttslag_kg]" caption="kjøttslag_kg" attribute="1" defaultMemberUniqueName="[T_kjøttkoder 1].[kjøttslag_kg].[All]" allUniqueName="[T_kjøttkoder 1].[kjøttslag_kg].[All]" dimensionUniqueName="[T_kjøttkoder 1]" displayFolder="" count="2" memberValueDatatype="130" unbalanced="0"/>
    <cacheHierarchy uniqueName="[T_kjøttkoder 1].[dyreslag]" caption="dyreslag" attribute="1" defaultMemberUniqueName="[T_kjøttkoder 1].[dyreslag].[All]" allUniqueName="[T_kjøttkoder 1].[dyreslag].[All]" dimensionUniqueName="[T_kjøttkoder 1]" displayFolder="" count="2" memberValueDatatype="130" unbalanced="0"/>
    <cacheHierarchy uniqueName="[T_kjøttkoder 1].[grupper]" caption="grupper" attribute="1" defaultMemberUniqueName="[T_kjøttkoder 1].[grupper].[All]" allUniqueName="[T_kjøttkoder 1].[grupper].[All]" dimensionUniqueName="[T_kjøttkoder 1]" displayFolder="" count="2" memberValueDatatype="130" unbalanced="0"/>
    <cacheHierarchy uniqueName="[T_kjøttkoder 1].[hovedgrupper]" caption="hovedgrupper" attribute="1" defaultMemberUniqueName="[T_kjøttkoder 1].[hovedgrupper].[All]" allUniqueName="[T_kjøttkoder 1].[hovedgrupper].[All]" dimensionUniqueName="[T_kjøttkoder 1]" displayFolder="" count="2" memberValueDatatype="130" unbalanced="0"/>
    <cacheHierarchy uniqueName="[T_kjøttkoder 1].[Kolonne1]" caption="Kolonne1" attribute="1" defaultMemberUniqueName="[T_kjøttkoder 1].[Kolonne1].[All]" allUniqueName="[T_kjøttkoder 1].[Kolonne1].[All]" dimensionUniqueName="[T_kjøttkoder 1]" displayFolder="" count="2" memberValueDatatype="130" unbalanced="0"/>
    <cacheHierarchy uniqueName="[T_kommune].[gml_kommune]" caption="gml_kommune" attribute="1" defaultMemberUniqueName="[T_kommune].[gml_kommune].[All]" allUniqueName="[T_kommune].[gml_kommune].[All]" dimensionUniqueName="[T_kommune]" displayFolder="" count="2"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2" memberValueDatatype="20" unbalanced="0" hidden="1"/>
    <cacheHierarchy uniqueName="[Kommunetall_CSV].[Slakteslag]" caption="Slakteslag" attribute="1" defaultMemberUniqueName="[Kommunetall_CSV].[Slakteslag].[All]" allUniqueName="[Kommunetall_CSV].[Slakteslag].[All]" dimensionUniqueName="[Kommunetall_CSV]" displayFolder="" count="2" memberValueDatatype="130" unbalanced="0" hidden="1"/>
    <cacheHierarchy uniqueName="[T_kjøttkoder].[kjøttslag_kg]" caption="kjøttslag_kg" attribute="1" defaultMemberUniqueName="[T_kjøttkoder].[kjøttslag_kg].[All]" allUniqueName="[T_kjøttkoder].[kjøttslag_kg].[All]" dimensionUniqueName="[T_kjøttkoder]" displayFolder="" count="2" memberValueDatatype="130" unbalanced="0" hidden="1"/>
    <cacheHierarchy uniqueName="[T_kommune].[fnr]" caption="fnr" attribute="1" defaultMemberUniqueName="[T_kommune].[fnr].[All]" allUniqueName="[T_kommune].[fnr].[All]" dimensionUniqueName="[T_kommune]" displayFolder="" count="2" memberValueDatatype="20" unbalanced="0" hidden="1"/>
    <cacheHierarchy uniqueName="[T_kommune].[Gamle_knr]" caption="Gamle_knr" attribute="1" defaultMemberUniqueName="[T_kommune].[Gamle_knr].[All]" allUniqueName="[T_kommune].[Gamle_knr].[All]" dimensionUniqueName="[T_kommune]" displayFolder="" count="2" memberValueDatatype="20" unbalanced="0" hidden="1"/>
    <cacheHierarchy uniqueName="[T_kommune].[knr]" caption="knr" attribute="1" defaultMemberUniqueName="[T_kommune].[knr].[All]" allUniqueName="[T_kommune].[knr].[All]" dimensionUniqueName="[T_kommune]" displayFolder="" count="2"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7.376648495374" backgroundQuery="1" createdVersion="8" refreshedVersion="8" minRefreshableVersion="3" recordCount="0" supportSubquery="1" supportAdvancedDrill="1" xr:uid="{64A032E4-8D5C-4D32-A591-22A60870E27B}">
  <cacheSource type="external" connectionId="8"/>
  <cacheFields count="4">
    <cacheField name="[Measures].[Sum of Verdi]" caption="Sum of Verdi" numFmtId="0" hierarchy="21" level="32767"/>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ommune].[fylke].[fylke]" caption="fylke" numFmtId="0" hierarchy="13" level="1">
      <sharedItems count="10">
        <s v="Agder"/>
        <s v="Innlandet"/>
        <s v="Møre og Romsdal"/>
        <s v="Nordland"/>
        <s v="Rogaland"/>
        <s v="Troms og Finnmark"/>
        <s v="Trøndelag"/>
        <s v="Vestfold og Telemark"/>
        <s v="Vestland"/>
        <s v="Viken"/>
      </sharedItems>
    </cacheField>
    <cacheField name="[T_kjøttkoder].[hovedgrupper].[hovedgrupper]" caption="hovedgrupper" numFmtId="0" hierarchy="4"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Verdi]" caption="Verdi" attribute="1" defaultMemberUniqueName="[Kommunetall_CSV].[Verdi].[All]" allUniqueName="[Kommunetall_CSV].[Verdi].[All]" dimensionUniqueName="[Kommunetall_CSV]" displayFolder="" count="2"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cacheHierarchy uniqueName="[T_kjøttkoder].[grupper]" caption="grupper" attribute="1" defaultMemberUniqueName="[T_kjøttkoder].[grupper].[All]" allUniqueName="[T_kjøttkoder].[grupper].[All]" dimensionUniqueName="[T_kjøttkoder]" displayFolder="" count="2"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2" memberValueDatatype="130" unbalanced="0"/>
    <cacheHierarchy uniqueName="[T_kjøttkoder 1].[kjøttslag_kg]" caption="kjøttslag_kg" attribute="1" defaultMemberUniqueName="[T_kjøttkoder 1].[kjøttslag_kg].[All]" allUniqueName="[T_kjøttkoder 1].[kjøttslag_kg].[All]" dimensionUniqueName="[T_kjøttkoder 1]" displayFolder="" count="2" memberValueDatatype="130" unbalanced="0"/>
    <cacheHierarchy uniqueName="[T_kjøttkoder 1].[dyreslag]" caption="dyreslag" attribute="1" defaultMemberUniqueName="[T_kjøttkoder 1].[dyreslag].[All]" allUniqueName="[T_kjøttkoder 1].[dyreslag].[All]" dimensionUniqueName="[T_kjøttkoder 1]" displayFolder="" count="2" memberValueDatatype="130" unbalanced="0"/>
    <cacheHierarchy uniqueName="[T_kjøttkoder 1].[grupper]" caption="grupper" attribute="1" defaultMemberUniqueName="[T_kjøttkoder 1].[grupper].[All]" allUniqueName="[T_kjøttkoder 1].[grupper].[All]" dimensionUniqueName="[T_kjøttkoder 1]" displayFolder="" count="2" memberValueDatatype="130" unbalanced="0"/>
    <cacheHierarchy uniqueName="[T_kjøttkoder 1].[hovedgrupper]" caption="hovedgrupper" attribute="1" defaultMemberUniqueName="[T_kjøttkoder 1].[hovedgrupper].[All]" allUniqueName="[T_kjøttkoder 1].[hovedgrupper].[All]" dimensionUniqueName="[T_kjøttkoder 1]" displayFolder="" count="2" memberValueDatatype="130" unbalanced="0"/>
    <cacheHierarchy uniqueName="[T_kjøttkoder 1].[Kolonne1]" caption="Kolonne1" attribute="1" defaultMemberUniqueName="[T_kjøttkoder 1].[Kolonne1].[All]" allUniqueName="[T_kjøttkoder 1].[Kolonne1].[All]" dimensionUniqueName="[T_kjøttkoder 1]" displayFolder="" count="2" memberValueDatatype="130" unbalanced="0"/>
    <cacheHierarchy uniqueName="[T_kommune].[gml_kommune]" caption="gml_kommune" attribute="1" defaultMemberUniqueName="[T_kommune].[gml_kommune].[All]" allUniqueName="[T_kommune].[gml_kommune].[All]" dimensionUniqueName="[T_kommune]" displayFolder="" count="2"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2" memberValueDatatype="20" unbalanced="0" hidden="1"/>
    <cacheHierarchy uniqueName="[Kommunetall_CSV].[Slakteslag]" caption="Slakteslag" attribute="1" defaultMemberUniqueName="[Kommunetall_CSV].[Slakteslag].[All]" allUniqueName="[Kommunetall_CSV].[Slakteslag].[All]" dimensionUniqueName="[Kommunetall_CSV]" displayFolder="" count="2" memberValueDatatype="130" unbalanced="0" hidden="1"/>
    <cacheHierarchy uniqueName="[T_kjøttkoder].[kjøttslag_kg]" caption="kjøttslag_kg" attribute="1" defaultMemberUniqueName="[T_kjøttkoder].[kjøttslag_kg].[All]" allUniqueName="[T_kjøttkoder].[kjøttslag_kg].[All]" dimensionUniqueName="[T_kjøttkoder]" displayFolder="" count="2" memberValueDatatype="130" unbalanced="0" hidden="1"/>
    <cacheHierarchy uniqueName="[T_kommune].[fnr]" caption="fnr" attribute="1" defaultMemberUniqueName="[T_kommune].[fnr].[All]" allUniqueName="[T_kommune].[fnr].[All]" dimensionUniqueName="[T_kommune]" displayFolder="" count="2" memberValueDatatype="20" unbalanced="0" hidden="1"/>
    <cacheHierarchy uniqueName="[T_kommune].[Gamle_knr]" caption="Gamle_knr" attribute="1" defaultMemberUniqueName="[T_kommune].[Gamle_knr].[All]" allUniqueName="[T_kommune].[Gamle_knr].[All]" dimensionUniqueName="[T_kommune]" displayFolder="" count="2" memberValueDatatype="20" unbalanced="0" hidden="1"/>
    <cacheHierarchy uniqueName="[T_kommune].[knr]" caption="knr" attribute="1" defaultMemberUniqueName="[T_kommune].[knr].[All]" allUniqueName="[T_kommune].[knr].[All]" dimensionUniqueName="[T_kommune]" displayFolder="" count="2"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7.376649074075" backgroundQuery="1" createdVersion="8" refreshedVersion="8" minRefreshableVersion="3" recordCount="0" supportSubquery="1" supportAdvancedDrill="1" xr:uid="{54C55A5C-9CF9-487F-B62C-A2ABDAEC53C7}">
  <cacheSource type="external" connectionId="8"/>
  <cacheFields count="4">
    <cacheField name="[Measures].[Sum of Verdi]" caption="Sum of Verdi" numFmtId="0" hierarchy="21" level="32767"/>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ommune].[fylke].[fylke]" caption="fylke" numFmtId="0" hierarchy="13" level="1">
      <sharedItems count="10">
        <s v="Agder"/>
        <s v="Innlandet"/>
        <s v="Møre og Romsdal"/>
        <s v="Nordland"/>
        <s v="Rogaland"/>
        <s v="Troms og Finnmark"/>
        <s v="Trøndelag"/>
        <s v="Vestfold og Telemark"/>
        <s v="Vestland"/>
        <s v="Viken"/>
      </sharedItems>
    </cacheField>
    <cacheField name="[T_kjøttkoder].[hovedgrupper].[hovedgrupper]" caption="hovedgrupper" numFmtId="0" hierarchy="4"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Verdi]" caption="Verdi" attribute="1" defaultMemberUniqueName="[Kommunetall_CSV].[Verdi].[All]" allUniqueName="[Kommunetall_CSV].[Verdi].[All]" dimensionUniqueName="[Kommunetall_CSV]" displayFolder="" count="2"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cacheHierarchy uniqueName="[T_kjøttkoder].[grupper]" caption="grupper" attribute="1" defaultMemberUniqueName="[T_kjøttkoder].[grupper].[All]" allUniqueName="[T_kjøttkoder].[grupper].[All]" dimensionUniqueName="[T_kjøttkoder]" displayFolder="" count="2"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2" memberValueDatatype="130" unbalanced="0"/>
    <cacheHierarchy uniqueName="[T_kjøttkoder 1].[kjøttslag_kg]" caption="kjøttslag_kg" attribute="1" defaultMemberUniqueName="[T_kjøttkoder 1].[kjøttslag_kg].[All]" allUniqueName="[T_kjøttkoder 1].[kjøttslag_kg].[All]" dimensionUniqueName="[T_kjøttkoder 1]" displayFolder="" count="2" memberValueDatatype="130" unbalanced="0"/>
    <cacheHierarchy uniqueName="[T_kjøttkoder 1].[dyreslag]" caption="dyreslag" attribute="1" defaultMemberUniqueName="[T_kjøttkoder 1].[dyreslag].[All]" allUniqueName="[T_kjøttkoder 1].[dyreslag].[All]" dimensionUniqueName="[T_kjøttkoder 1]" displayFolder="" count="2" memberValueDatatype="130" unbalanced="0"/>
    <cacheHierarchy uniqueName="[T_kjøttkoder 1].[grupper]" caption="grupper" attribute="1" defaultMemberUniqueName="[T_kjøttkoder 1].[grupper].[All]" allUniqueName="[T_kjøttkoder 1].[grupper].[All]" dimensionUniqueName="[T_kjøttkoder 1]" displayFolder="" count="2" memberValueDatatype="130" unbalanced="0"/>
    <cacheHierarchy uniqueName="[T_kjøttkoder 1].[hovedgrupper]" caption="hovedgrupper" attribute="1" defaultMemberUniqueName="[T_kjøttkoder 1].[hovedgrupper].[All]" allUniqueName="[T_kjøttkoder 1].[hovedgrupper].[All]" dimensionUniqueName="[T_kjøttkoder 1]" displayFolder="" count="2" memberValueDatatype="130" unbalanced="0"/>
    <cacheHierarchy uniqueName="[T_kjøttkoder 1].[Kolonne1]" caption="Kolonne1" attribute="1" defaultMemberUniqueName="[T_kjøttkoder 1].[Kolonne1].[All]" allUniqueName="[T_kjøttkoder 1].[Kolonne1].[All]" dimensionUniqueName="[T_kjøttkoder 1]" displayFolder="" count="2" memberValueDatatype="130" unbalanced="0"/>
    <cacheHierarchy uniqueName="[T_kommune].[gml_kommune]" caption="gml_kommune" attribute="1" defaultMemberUniqueName="[T_kommune].[gml_kommune].[All]" allUniqueName="[T_kommune].[gml_kommune].[All]" dimensionUniqueName="[T_kommune]" displayFolder="" count="2"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2" memberValueDatatype="20" unbalanced="0" hidden="1"/>
    <cacheHierarchy uniqueName="[Kommunetall_CSV].[Slakteslag]" caption="Slakteslag" attribute="1" defaultMemberUniqueName="[Kommunetall_CSV].[Slakteslag].[All]" allUniqueName="[Kommunetall_CSV].[Slakteslag].[All]" dimensionUniqueName="[Kommunetall_CSV]" displayFolder="" count="2" memberValueDatatype="130" unbalanced="0" hidden="1"/>
    <cacheHierarchy uniqueName="[T_kjøttkoder].[kjøttslag_kg]" caption="kjøttslag_kg" attribute="1" defaultMemberUniqueName="[T_kjøttkoder].[kjøttslag_kg].[All]" allUniqueName="[T_kjøttkoder].[kjøttslag_kg].[All]" dimensionUniqueName="[T_kjøttkoder]" displayFolder="" count="2" memberValueDatatype="130" unbalanced="0" hidden="1"/>
    <cacheHierarchy uniqueName="[T_kommune].[fnr]" caption="fnr" attribute="1" defaultMemberUniqueName="[T_kommune].[fnr].[All]" allUniqueName="[T_kommune].[fnr].[All]" dimensionUniqueName="[T_kommune]" displayFolder="" count="2" memberValueDatatype="20" unbalanced="0" hidden="1"/>
    <cacheHierarchy uniqueName="[T_kommune].[Gamle_knr]" caption="Gamle_knr" attribute="1" defaultMemberUniqueName="[T_kommune].[Gamle_knr].[All]" allUniqueName="[T_kommune].[Gamle_knr].[All]" dimensionUniqueName="[T_kommune]" displayFolder="" count="2" memberValueDatatype="20" unbalanced="0" hidden="1"/>
    <cacheHierarchy uniqueName="[T_kommune].[knr]" caption="knr" attribute="1" defaultMemberUniqueName="[T_kommune].[knr].[All]" allUniqueName="[T_kommune].[knr].[All]" dimensionUniqueName="[T_kommune]" displayFolder="" count="2"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25347221" backgroundQuery="1" createdVersion="7" refreshedVersion="8" minRefreshableVersion="3" recordCount="0" supportSubquery="1" supportAdvancedDrill="1" xr:uid="{3EE7508F-3604-4F79-9A4F-818F3EFF7271}">
  <cacheSource type="external" connectionId="8"/>
  <cacheFields count="6">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ommune].[kommune].[kommune]" caption="kommune" numFmtId="0" hierarchy="12" level="1">
      <sharedItems containsNonDate="0" count="175">
        <s v="Bjerkreim"/>
        <s v="Bokn"/>
        <s v="Eigersund"/>
        <s v="Gjesdal"/>
        <s v="Haugesund"/>
        <s v="Hjelmeland"/>
        <s v="Hå"/>
        <s v="Karmøy"/>
        <s v="Klepp"/>
        <s v="Kvitsøy"/>
        <s v="Lund"/>
        <s v="Randaberg"/>
        <s v="Sandnes"/>
        <s v="Sauda"/>
        <s v="Sokndal"/>
        <s v="Sola"/>
        <s v="Stavanger"/>
        <s v="Strand"/>
        <s v="Suldal"/>
        <s v="Time"/>
        <s v="Tysvær"/>
        <s v="Utsira"/>
        <s v="Vindafjord"/>
        <s v="Frosta" u="1"/>
        <s v="Heim" u="1"/>
        <s v="Holtålen" u="1"/>
        <s v="Inderøy" u="1"/>
        <s v="Indre Fosen" u="1"/>
        <s v="Leka" u="1"/>
        <s v="Levanger" u="1"/>
        <s v="Malvik" u="1"/>
        <s v="Melhus" u="1"/>
        <s v="Meråker" u="1"/>
        <s v="Midtre Gauldal" u="1"/>
        <s v="Namsos" u="1"/>
        <s v="Namsskogan" u="1"/>
        <s v="Oppdal" u="1"/>
        <s v="Orkland" u="1"/>
        <s v="Osen" u="1"/>
        <s v="Rennebu" u="1"/>
        <s v="Røros" u="1"/>
        <s v="Selbu" u="1"/>
        <s v="Skaun" u="1"/>
        <s v="Snåsa" u="1"/>
        <s v="Steinkjer" u="1"/>
        <s v="Stjørdal" u="1"/>
        <s v="Trondheim" u="1"/>
        <s v="Tydal" u="1"/>
        <s v="Verdal" u="1"/>
        <s v="Ørland" u="1"/>
        <s v="Åfjord" u="1"/>
        <s v="Alver" u="1"/>
        <s v="Aremark" u="1"/>
        <s v="Arendal" u="1"/>
        <s v="Asker" u="1"/>
        <s v="Askvoll" u="1"/>
        <s v="Aurskog-Høland" u="1"/>
        <s v="Austevoll" u="1"/>
        <s v="Averøy" u="1"/>
        <s v="Bamble" u="1"/>
        <s v="Bergen" u="1"/>
        <s v="Bjørnafjorden" u="1"/>
        <s v="Bremanger" u="1"/>
        <s v="Bærum" u="1"/>
        <s v="Bømlo" u="1"/>
        <s v="Drammen" u="1"/>
        <s v="Drangedal" u="1"/>
        <s v="Eidsvoll" u="1"/>
        <s v="Elverum" u="1"/>
        <s v="Etne" u="1"/>
        <s v="Farsund" u="1"/>
        <s v="Flekkefjord" u="1"/>
        <s v="Fredrikstad" u="1"/>
        <s v="Froland" u="1"/>
        <s v="Færder" u="1"/>
        <s v="Gausdal" u="1"/>
        <s v="Gjerdrum" u="1"/>
        <s v="Gjøvik" u="1"/>
        <s v="Gloppen" u="1"/>
        <s v="Gol" u="1"/>
        <s v="Gran" u="1"/>
        <s v="Grimstad" u="1"/>
        <s v="Grue" u="1"/>
        <s v="Gulen" u="1"/>
        <s v="Halden" u="1"/>
        <s v="Hamar" u="1"/>
        <s v="Hareid" u="1"/>
        <s v="Hole" u="1"/>
        <s v="Holmestrand" u="1"/>
        <s v="Horten" u="1"/>
        <s v="Hyllestad" u="1"/>
        <s v="Hægebostad" u="1"/>
        <s v="Høyanger" u="1"/>
        <s v="Indre Østfold" u="1"/>
        <s v="Jevnaker" u="1"/>
        <s v="Kongsberg" u="1"/>
        <s v="Kragerø" u="1"/>
        <s v="Kristiansand" u="1"/>
        <s v="Kvam" u="1"/>
        <s v="Kvinnherad" u="1"/>
        <s v="Kviteseid" u="1"/>
        <s v="Larvik" u="1"/>
        <s v="Lier" u="1"/>
        <s v="Lillehammer" u="1"/>
        <s v="Lillestrøm" u="1"/>
        <s v="Lindesnes" u="1"/>
        <s v="Lunner" u="1"/>
        <s v="Lyngdal" u="1"/>
        <s v="Lørenskog" u="1"/>
        <s v="Løten" u="1"/>
        <s v="Marker" u="1"/>
        <s v="Masfjorden" u="1"/>
        <s v="Midt-Telemark" u="1"/>
        <s v="Modalen" u="1"/>
        <s v="Molde" u="1"/>
        <s v="Moss" u="1"/>
        <s v="Nannestad" u="1"/>
        <s v="Nes" u="1"/>
        <s v="Nesbyen" u="1"/>
        <s v="Nittedal" u="1"/>
        <s v="Nome" u="1"/>
        <s v="Nord-Odal" u="1"/>
        <s v="Nordre Land" u="1"/>
        <s v="Notodden" u="1"/>
        <s v="Porsgrunn" u="1"/>
        <s v="Rakkestad" u="1"/>
        <s v="Rauma" u="1"/>
        <s v="Rendalen" u="1"/>
        <s v="Ringebu" u="1"/>
        <s v="Ringerike" u="1"/>
        <s v="Ringsaker" u="1"/>
        <s v="Råde" u="1"/>
        <s v="Sandefjord" u="1"/>
        <s v="Sarpsborg" u="1"/>
        <s v="Sel" u="1"/>
        <s v="Seljord" u="1"/>
        <s v="Sigdal" u="1"/>
        <s v="Siljan" u="1"/>
        <s v="Sirdal" u="1"/>
        <s v="Skien" u="1"/>
        <s v="Skiptvet" u="1"/>
        <s v="Stad" u="1"/>
        <s v="Stange" u="1"/>
        <s v="Stranda" u="1"/>
        <s v="Sunnfjord" u="1"/>
        <s v="Surnadal" u="1"/>
        <s v="Sveio" u="1"/>
        <s v="Sør-Aurdal" u="1"/>
        <s v="Sør-Fron" u="1"/>
        <s v="Sør-Odal" u="1"/>
        <s v="Tinn" u="1"/>
        <s v="Tolga" u="1"/>
        <s v="Trysil" u="1"/>
        <s v="Tynset" u="1"/>
        <s v="Tønsberg" u="1"/>
        <s v="Ullensaker" u="1"/>
        <s v="Ullensvang" u="1"/>
        <s v="Ulvik" u="1"/>
        <s v="Vanylven" u="1"/>
        <s v="Vestby" u="1"/>
        <s v="Vestnes" u="1"/>
        <s v="Vestre Toten" u="1"/>
        <s v="Vinje" u="1"/>
        <s v="Volda" u="1"/>
        <s v="Voss" u="1"/>
        <s v="Våler (Inn)" u="1"/>
        <s v="Våler (Vik)" u="1"/>
        <s v="Østre Toten" u="1"/>
        <s v="Øvre Eiker" u="1"/>
        <s v="Øygarden" u="1"/>
        <s v="Ålesund" u="1"/>
        <s v="Åmli" u="1"/>
        <s v="Åmot" u="1"/>
        <s v="Ås" u="1"/>
        <s v="Åsnes" u="1"/>
      </sharedItems>
    </cacheField>
    <cacheField name="[Measures].[Sum av Verdi]" caption="Sum av Verdi" numFmtId="0" hierarchy="20" level="32767"/>
    <cacheField name="[T_kjøttkoder].[hovedgrupper].[hovedgrupper]" caption="hovedgrupper" numFmtId="0" hierarchy="4" level="1">
      <sharedItems count="4">
        <s v="fjørfe"/>
        <s v="gris"/>
        <s v="småfe"/>
        <s v="storfe"/>
      </sharedItems>
    </cacheField>
    <cacheField name="[T_kommune].[fylke].[fylke]" caption="fylke" numFmtId="0" hierarchy="13" level="1">
      <sharedItems containsSemiMixedTypes="0" containsNonDate="0" containsString="0"/>
    </cacheField>
    <cacheField name="[T_kjøttkoder].[dyreslag].[dyreslag]" caption="dyreslag" numFmtId="0" hierarchy="2" level="1">
      <sharedItems count="22">
        <s v="and"/>
        <s v="gås"/>
        <s v="hane"/>
        <s v="høns"/>
        <s v="kalkun"/>
        <s v="kylling"/>
        <s v="gris"/>
        <s v="purke"/>
        <s v="råne"/>
        <s v="geit"/>
        <s v="kje"/>
        <s v="lam"/>
        <s v="søye"/>
        <s v="ungsau"/>
        <s v="villsaulam"/>
        <s v="vær"/>
        <s v="kalv"/>
        <s v="ku"/>
        <s v="kvige"/>
        <s v="okse"/>
        <s v="ungku"/>
        <s v="ungokse"/>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1"/>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2"/>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97.376649768521" backgroundQuery="1" createdVersion="8" refreshedVersion="8" minRefreshableVersion="3" recordCount="0" supportSubquery="1" supportAdvancedDrill="1" xr:uid="{50CCE1E4-E70C-476F-82A4-6F849589F757}">
  <cacheSource type="external" connectionId="8"/>
  <cacheFields count="4">
    <cacheField name="[Measures].[Sum of Verdi]" caption="Sum of Verdi" numFmtId="0" hierarchy="21" level="32767"/>
    <cacheField name="[Kommunetall_CSV].[aar].[aar]" caption="aar" numFmtId="0" level="1">
      <sharedItems containsSemiMixedTypes="0" containsString="0" containsNumber="1" containsInteger="1" minValue="2005" maxValue="2021" count="17">
        <n v="2005"/>
        <n v="2006"/>
        <n v="2007"/>
        <n v="2008"/>
        <n v="2009"/>
        <n v="2010"/>
        <n v="2011"/>
        <n v="2012"/>
        <n v="2013"/>
        <n v="2014"/>
        <n v="2015"/>
        <n v="2016"/>
        <n v="2017"/>
        <n v="2018"/>
        <n v="2019"/>
        <n v="2020"/>
        <n v="2021"/>
      </sharedItems>
      <extLst>
        <ext xmlns:x15="http://schemas.microsoft.com/office/spreadsheetml/2010/11/main" uri="{4F2E5C28-24EA-4eb8-9CBF-B6C8F9C3D259}">
          <x15:cachedUniqueNames>
            <x15:cachedUniqueName index="0" name="[Kommunetall_CSV].[aar].&amp;[2005]"/>
            <x15:cachedUniqueName index="1" name="[Kommunetall_CSV].[aar].&amp;[2006]"/>
            <x15:cachedUniqueName index="2" name="[Kommunetall_CSV].[aar].&amp;[2007]"/>
            <x15:cachedUniqueName index="3" name="[Kommunetall_CSV].[aar].&amp;[2008]"/>
            <x15:cachedUniqueName index="4" name="[Kommunetall_CSV].[aar].&amp;[2009]"/>
            <x15:cachedUniqueName index="5" name="[Kommunetall_CSV].[aar].&amp;[2010]"/>
            <x15:cachedUniqueName index="6" name="[Kommunetall_CSV].[aar].&amp;[2011]"/>
            <x15:cachedUniqueName index="7" name="[Kommunetall_CSV].[aar].&amp;[2012]"/>
            <x15:cachedUniqueName index="8" name="[Kommunetall_CSV].[aar].&amp;[2013]"/>
            <x15:cachedUniqueName index="9" name="[Kommunetall_CSV].[aar].&amp;[2014]"/>
            <x15:cachedUniqueName index="10" name="[Kommunetall_CSV].[aar].&amp;[2015]"/>
            <x15:cachedUniqueName index="11" name="[Kommunetall_CSV].[aar].&amp;[2016]"/>
            <x15:cachedUniqueName index="12" name="[Kommunetall_CSV].[aar].&amp;[2017]"/>
            <x15:cachedUniqueName index="13" name="[Kommunetall_CSV].[aar].&amp;[2018]"/>
            <x15:cachedUniqueName index="14" name="[Kommunetall_CSV].[aar].&amp;[2019]"/>
            <x15:cachedUniqueName index="15" name="[Kommunetall_CSV].[aar].&amp;[2020]"/>
            <x15:cachedUniqueName index="16" name="[Kommunetall_CSV].[aar].&amp;[2021]"/>
          </x15:cachedUniqueNames>
        </ext>
      </extLst>
    </cacheField>
    <cacheField name="[T_kommune].[fylke].[fylke]" caption="fylke" numFmtId="0" hierarchy="13" level="1">
      <sharedItems count="10">
        <s v="Agder"/>
        <s v="Innlandet"/>
        <s v="Møre og Romsdal"/>
        <s v="Nordland"/>
        <s v="Rogaland"/>
        <s v="Troms og Finnmark"/>
        <s v="Trøndelag"/>
        <s v="Vestfold og Telemark"/>
        <s v="Vestland"/>
        <s v="Viken"/>
      </sharedItems>
    </cacheField>
    <cacheField name="[T_kjøttkoder].[hovedgrupper].[hovedgrupper]" caption="hovedgrupper" numFmtId="0" hierarchy="4"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1"/>
      </fieldsUsage>
    </cacheHierarchy>
    <cacheHierarchy uniqueName="[Kommunetall_CSV].[Verdi]" caption="Verdi" attribute="1" defaultMemberUniqueName="[Kommunetall_CSV].[Verdi].[All]" allUniqueName="[Kommunetall_CSV].[Verdi].[All]" dimensionUniqueName="[Kommunetall_CSV]" displayFolder="" count="2"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cacheHierarchy uniqueName="[T_kjøttkoder].[grupper]" caption="grupper" attribute="1" defaultMemberUniqueName="[T_kjøttkoder].[grupper].[All]" allUniqueName="[T_kjøttkoder].[grupper].[All]" dimensionUniqueName="[T_kjøttkoder]" displayFolder="" count="2"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2" memberValueDatatype="130" unbalanced="0"/>
    <cacheHierarchy uniqueName="[T_kjøttkoder 1].[kjøttslag_kg]" caption="kjøttslag_kg" attribute="1" defaultMemberUniqueName="[T_kjøttkoder 1].[kjøttslag_kg].[All]" allUniqueName="[T_kjøttkoder 1].[kjøttslag_kg].[All]" dimensionUniqueName="[T_kjøttkoder 1]" displayFolder="" count="2" memberValueDatatype="130" unbalanced="0"/>
    <cacheHierarchy uniqueName="[T_kjøttkoder 1].[dyreslag]" caption="dyreslag" attribute="1" defaultMemberUniqueName="[T_kjøttkoder 1].[dyreslag].[All]" allUniqueName="[T_kjøttkoder 1].[dyreslag].[All]" dimensionUniqueName="[T_kjøttkoder 1]" displayFolder="" count="2" memberValueDatatype="130" unbalanced="0"/>
    <cacheHierarchy uniqueName="[T_kjøttkoder 1].[grupper]" caption="grupper" attribute="1" defaultMemberUniqueName="[T_kjøttkoder 1].[grupper].[All]" allUniqueName="[T_kjøttkoder 1].[grupper].[All]" dimensionUniqueName="[T_kjøttkoder 1]" displayFolder="" count="2" memberValueDatatype="130" unbalanced="0"/>
    <cacheHierarchy uniqueName="[T_kjøttkoder 1].[hovedgrupper]" caption="hovedgrupper" attribute="1" defaultMemberUniqueName="[T_kjøttkoder 1].[hovedgrupper].[All]" allUniqueName="[T_kjøttkoder 1].[hovedgrupper].[All]" dimensionUniqueName="[T_kjøttkoder 1]" displayFolder="" count="2" memberValueDatatype="130" unbalanced="0"/>
    <cacheHierarchy uniqueName="[T_kjøttkoder 1].[Kolonne1]" caption="Kolonne1" attribute="1" defaultMemberUniqueName="[T_kjøttkoder 1].[Kolonne1].[All]" allUniqueName="[T_kjøttkoder 1].[Kolonne1].[All]" dimensionUniqueName="[T_kjøttkoder 1]" displayFolder="" count="2" memberValueDatatype="130" unbalanced="0"/>
    <cacheHierarchy uniqueName="[T_kommune].[gml_kommune]" caption="gml_kommune" attribute="1" defaultMemberUniqueName="[T_kommune].[gml_kommune].[All]" allUniqueName="[T_kommune].[gml_kommune].[All]" dimensionUniqueName="[T_kommune]" displayFolder="" count="2"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2" memberValueDatatype="20" unbalanced="0" hidden="1"/>
    <cacheHierarchy uniqueName="[Kommunetall_CSV].[Slakteslag]" caption="Slakteslag" attribute="1" defaultMemberUniqueName="[Kommunetall_CSV].[Slakteslag].[All]" allUniqueName="[Kommunetall_CSV].[Slakteslag].[All]" dimensionUniqueName="[Kommunetall_CSV]" displayFolder="" count="2" memberValueDatatype="130" unbalanced="0" hidden="1"/>
    <cacheHierarchy uniqueName="[T_kjøttkoder].[kjøttslag_kg]" caption="kjøttslag_kg" attribute="1" defaultMemberUniqueName="[T_kjøttkoder].[kjøttslag_kg].[All]" allUniqueName="[T_kjøttkoder].[kjøttslag_kg].[All]" dimensionUniqueName="[T_kjøttkoder]" displayFolder="" count="2" memberValueDatatype="130" unbalanced="0" hidden="1"/>
    <cacheHierarchy uniqueName="[T_kommune].[fnr]" caption="fnr" attribute="1" defaultMemberUniqueName="[T_kommune].[fnr].[All]" allUniqueName="[T_kommune].[fnr].[All]" dimensionUniqueName="[T_kommune]" displayFolder="" count="2" memberValueDatatype="20" unbalanced="0" hidden="1"/>
    <cacheHierarchy uniqueName="[T_kommune].[Gamle_knr]" caption="Gamle_knr" attribute="1" defaultMemberUniqueName="[T_kommune].[Gamle_knr].[All]" allUniqueName="[T_kommune].[Gamle_knr].[All]" dimensionUniqueName="[T_kommune]" displayFolder="" count="2" memberValueDatatype="20" unbalanced="0" hidden="1"/>
    <cacheHierarchy uniqueName="[T_kommune].[knr]" caption="knr" attribute="1" defaultMemberUniqueName="[T_kommune].[knr].[All]" allUniqueName="[T_kommune].[knr].[All]" dimensionUniqueName="[T_kommune]" displayFolder="" count="2"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oneField="1">
      <fieldsUsage count="1">
        <fieldUsage x="0"/>
      </fieldsUsage>
    </cacheHierarchy>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18171294" backgroundQuery="1" createdVersion="3" refreshedVersion="8" minRefreshableVersion="3" recordCount="0" supportSubquery="1" supportAdvancedDrill="1" xr:uid="{D8E72C8D-3943-4EE3-85AC-CA8CFA0A2565}">
  <cacheSource type="external" connectionId="8">
    <extLst>
      <ext xmlns:x14="http://schemas.microsoft.com/office/spreadsheetml/2009/9/main" uri="{F057638F-6D5F-4e77-A914-E7F072B9BCA8}">
        <x14:sourceConnection name="ThisWorkbookDataModel"/>
      </ext>
    </extLst>
  </cacheSource>
  <cacheFields count="0"/>
  <cacheHierarchies count="27">
    <cacheHierarchy uniqueName="[Kommunetall_CSV].[aar]" caption="aar" attribute="1" defaultMemberUniqueName="[Kommunetall_CSV].[aar].[All]" allUniqueName="[Kommunetall_CSV].[aar].[All]" dimensionUniqueName="[Kommunetall_CSV]" displayFolder="" count="2"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113237351" supportSubqueryNonVisual="1" supportSubqueryCalcMem="1" supportAddCalcMems="1"/>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33449073" backgroundQuery="1" createdVersion="3" refreshedVersion="8" minRefreshableVersion="3" recordCount="0" supportSubquery="1" supportAdvancedDrill="1" xr:uid="{6C638D79-E512-4845-ABA3-C6A8D6CDF200}">
  <cacheSource type="external" connectionId="8">
    <extLst>
      <ext xmlns:x14="http://schemas.microsoft.com/office/spreadsheetml/2009/9/main" uri="{F057638F-6D5F-4e77-A914-E7F072B9BCA8}">
        <x14:sourceConnection name="ThisWorkbookDataModel"/>
      </ext>
    </extLst>
  </cacheSource>
  <cacheFields count="0"/>
  <cacheHierarchies count="27">
    <cacheHierarchy uniqueName="[Kommunetall_CSV].[aar]" caption="aar" attribute="1" defaultMemberUniqueName="[Kommunetall_CSV].[aar].[All]" allUniqueName="[Kommunetall_CSV].[aa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28493437" supportSubqueryNonVisual="1" supportSubqueryCalcMem="1" supportAddCalcMems="1"/>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45717589" backgroundQuery="1" createdVersion="3" refreshedVersion="8" minRefreshableVersion="3" recordCount="0" supportSubquery="1" supportAdvancedDrill="1" xr:uid="{D64436F0-B221-4293-AF32-19408265FBA9}">
  <cacheSource type="external" connectionId="8">
    <extLst>
      <ext xmlns:x14="http://schemas.microsoft.com/office/spreadsheetml/2009/9/main" uri="{F057638F-6D5F-4e77-A914-E7F072B9BCA8}">
        <x14:sourceConnection name="ThisWorkbookDataModel"/>
      </ext>
    </extLst>
  </cacheSource>
  <cacheFields count="0"/>
  <cacheHierarchies count="27">
    <cacheHierarchy uniqueName="[Kommunetall_CSV].[aar]" caption="aar" attribute="1" defaultMemberUniqueName="[Kommunetall_CSV].[aar].[All]" allUniqueName="[Kommunetall_CSV].[aa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163632463" supportSubqueryNonVisual="1" supportSubqueryCalcMem="1" supportAddCalcMems="1"/>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60069445" backgroundQuery="1" createdVersion="3" refreshedVersion="8" minRefreshableVersion="3" recordCount="0" supportSubquery="1" supportAdvancedDrill="1" xr:uid="{E3656397-4C5E-4B20-9F5A-7F817E9FDDB0}">
  <cacheSource type="external" connectionId="8">
    <extLst>
      <ext xmlns:x14="http://schemas.microsoft.com/office/spreadsheetml/2009/9/main" uri="{F057638F-6D5F-4e77-A914-E7F072B9BCA8}">
        <x14:sourceConnection name="ThisWorkbookDataModel"/>
      </ext>
    </extLst>
  </cacheSource>
  <cacheFields count="0"/>
  <cacheHierarchies count="27">
    <cacheHierarchy uniqueName="[Kommunetall_CSV].[aar]" caption="aar" attribute="1" defaultMemberUniqueName="[Kommunetall_CSV].[aar].[All]" allUniqueName="[Kommunetall_CSV].[aar].[All]" dimensionUniqueName="[Kommunetall_CSV]" displayFolder="" count="2"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762238325" supportSubqueryNonVisual="1" supportSubqueryCalcMem="1" supportAddCalcMems="1"/>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88888887" backgroundQuery="1" createdVersion="3" refreshedVersion="8" minRefreshableVersion="3" recordCount="0" supportSubquery="1" supportAdvancedDrill="1" xr:uid="{F85BFAF5-C9E1-4FD8-82B2-D76246BA9728}">
  <cacheSource type="external" connectionId="8">
    <extLst>
      <ext xmlns:x14="http://schemas.microsoft.com/office/spreadsheetml/2009/9/main" uri="{F057638F-6D5F-4e77-A914-E7F072B9BCA8}">
        <x14:sourceConnection name="ThisWorkbookDataModel"/>
      </ext>
    </extLst>
  </cacheSource>
  <cacheFields count="0"/>
  <cacheHierarchies count="27">
    <cacheHierarchy uniqueName="[Kommunetall_CSV].[aar]" caption="aar" attribute="1" defaultMemberUniqueName="[Kommunetall_CSV].[aar].[All]" allUniqueName="[Kommunetall_CSV].[aar].[All]" dimensionUniqueName="[Kommunetall_CSV]" displayFolder="" count="2"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730245139" supportSubqueryNonVisual="1" supportSubqueryCalcMem="1" supportAddCalcMems="1"/>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40011574" backgroundQuery="1" createdVersion="3" refreshedVersion="8" minRefreshableVersion="3" recordCount="0" supportSubquery="1" supportAdvancedDrill="1" xr:uid="{193E5E5B-05C2-4B85-A382-C2CF1166EFA2}">
  <cacheSource type="external" connectionId="8">
    <extLst>
      <ext xmlns:x14="http://schemas.microsoft.com/office/spreadsheetml/2009/9/main" uri="{F057638F-6D5F-4e77-A914-E7F072B9BCA8}">
        <x14:sourceConnection name="ThisWorkbookDataModel"/>
      </ext>
    </extLst>
  </cacheSource>
  <cacheFields count="0"/>
  <cacheHierarchies count="27">
    <cacheHierarchy uniqueName="[Kommunetall_CSV].[aar]" caption="aar" attribute="1" defaultMemberUniqueName="[Kommunetall_CSV].[aar].[All]" allUniqueName="[Kommunetall_CSV].[aar].[All]" dimensionUniqueName="[Kommunetall_CSV]" displayFolder="" count="2"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323187570" supportSubqueryNonVisual="1" supportSubqueryCalcMem="1" supportAddCalcMems="1"/>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418055553" backgroundQuery="1" createdVersion="3" refreshedVersion="8" minRefreshableVersion="3" recordCount="0" supportSubquery="1" supportAdvancedDrill="1" xr:uid="{639F3CA1-7498-4CF0-908F-A9514C18FCF1}">
  <cacheSource type="external" connectionId="8">
    <extLst>
      <ext xmlns:x14="http://schemas.microsoft.com/office/spreadsheetml/2009/9/main" uri="{F057638F-6D5F-4e77-A914-E7F072B9BCA8}">
        <x14:sourceConnection name="ThisWorkbookDataModel"/>
      </ext>
    </extLst>
  </cacheSource>
  <cacheFields count="0"/>
  <cacheHierarchies count="27">
    <cacheHierarchy uniqueName="[Kommunetall_CSV].[aar]" caption="aar" attribute="1" defaultMemberUniqueName="[Kommunetall_CSV].[aar].[All]" allUniqueName="[Kommunetall_CSV].[aa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520650653" supportSubqueryNonVisual="1" supportSubqueryCalcMem="1" supportAddCalcMems="1"/>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423032409" backgroundQuery="1" createdVersion="3" refreshedVersion="8" minRefreshableVersion="3" recordCount="0" supportSubquery="1" supportAdvancedDrill="1" xr:uid="{25D0389D-ACE8-4900-B557-A45E5BE00717}">
  <cacheSource type="external" connectionId="8">
    <extLst>
      <ext xmlns:x14="http://schemas.microsoft.com/office/spreadsheetml/2009/9/main" uri="{F057638F-6D5F-4e77-A914-E7F072B9BCA8}">
        <x14:sourceConnection name="ThisWorkbookDataModel"/>
      </ext>
    </extLst>
  </cacheSource>
  <cacheFields count="0"/>
  <cacheHierarchies count="27">
    <cacheHierarchy uniqueName="[Kommunetall_CSV].[aar]" caption="aar" attribute="1" defaultMemberUniqueName="[Kommunetall_CSV].[aar].[All]" allUniqueName="[Kommunetall_CSV].[aar].[All]" dimensionUniqueName="[Kommunetall_CSV]" displayFolder="" count="2"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444711906" supportSubqueryNonVisual="1" supportSubqueryCalcMem="1" supportAddCalcMems="1"/>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455208331" backgroundQuery="1" createdVersion="3" refreshedVersion="8" minRefreshableVersion="3" recordCount="0" supportSubquery="1" supportAdvancedDrill="1" xr:uid="{EB11965F-D060-494F-A833-02929E91EC32}">
  <cacheSource type="external" connectionId="8">
    <extLst>
      <ext xmlns:x14="http://schemas.microsoft.com/office/spreadsheetml/2009/9/main" uri="{F057638F-6D5F-4e77-A914-E7F072B9BCA8}">
        <x14:sourceConnection name="ThisWorkbookDataModel"/>
      </ext>
    </extLst>
  </cacheSource>
  <cacheFields count="0"/>
  <cacheHierarchies count="27">
    <cacheHierarchy uniqueName="[Kommunetall_CSV].[aar]" caption="aar" attribute="1" defaultMemberUniqueName="[Kommunetall_CSV].[aar].[All]" allUniqueName="[Kommunetall_CSV].[aa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2"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2"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83487280"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27893516" backgroundQuery="1" createdVersion="7" refreshedVersion="8" minRefreshableVersion="3" recordCount="0" supportSubquery="1" supportAdvancedDrill="1" xr:uid="{A8A1DC97-697A-48A5-B251-AA7080F696DB}">
  <cacheSource type="external" connectionId="8"/>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T_kommune].[kommune].[kommune]" caption="kommune" numFmtId="0" hierarchy="12" level="1">
      <sharedItems containsSemiMixedTypes="0" containsNonDate="0" containsString="0"/>
    </cacheField>
    <cacheField name="[Measures].[Sum av Verdi]" caption="Sum av Verdi" numFmtId="0" hierarchy="20" level="32767"/>
    <cacheField name="[T_kjøttkoder].[hovedgrupper].[hovedgrupper]" caption="hovedgrupper" numFmtId="0" hierarchy="4" level="1">
      <sharedItems count="4">
        <s v="fjørfe"/>
        <s v="gris"/>
        <s v="småfe"/>
        <s v="storfe"/>
      </sharedItems>
    </cacheField>
    <cacheField name="[T_kommune].[fylke].[fylke]" caption="fylke" numFmtId="0" hierarchy="13" level="1">
      <sharedItems containsSemiMixedTypes="0" containsNonDate="0" containsString="0"/>
    </cacheField>
    <cacheField name="[T_kjøttkoder].[dyreslag].[dyreslag]" caption="dyreslag" numFmtId="0" hierarchy="2" level="1">
      <sharedItems count="22">
        <s v="and"/>
        <s v="gås"/>
        <s v="hane"/>
        <s v="høns"/>
        <s v="kalkun"/>
        <s v="kylling"/>
        <s v="gris"/>
        <s v="purke"/>
        <s v="råne"/>
        <s v="geit"/>
        <s v="kje"/>
        <s v="lam"/>
        <s v="søye"/>
        <s v="ungsau"/>
        <s v="villsaulam"/>
        <s v="vær"/>
        <s v="kalv"/>
        <s v="ku"/>
        <s v="kvige"/>
        <s v="okse"/>
        <s v="ungku"/>
        <s v="ungokse"/>
      </sharedItems>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1"/>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4"/>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2"/>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816860185187" backgroundQuery="1" createdVersion="3" refreshedVersion="8" minRefreshableVersion="3" recordCount="0" supportSubquery="1" supportAdvancedDrill="1" xr:uid="{AA25931C-5FCA-4B11-AD3D-DC0A270661A7}">
  <cacheSource type="external" connectionId="8">
    <extLst>
      <ext xmlns:x14="http://schemas.microsoft.com/office/spreadsheetml/2009/9/main" uri="{F057638F-6D5F-4e77-A914-E7F072B9BCA8}">
        <x14:sourceConnection name="ThisWorkbookDataModel"/>
      </ext>
    </extLst>
  </cacheSource>
  <cacheFields count="0"/>
  <cacheHierarchies count="27">
    <cacheHierarchy uniqueName="[Kommunetall_CSV].[aar]" caption="aar" attribute="1" defaultMemberUniqueName="[Kommunetall_CSV].[aar].[All]" allUniqueName="[Kommunetall_CSV].[aar].[All]" dimensionUniqueName="[Kommunetall_CSV]" displayFolder="" count="0" memberValueDatatype="20" unbalanced="0"/>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0" memberValueDatatype="130" unbalanced="0"/>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0" memberValueDatatype="130" unbalanced="0"/>
    <cacheHierarchy uniqueName="[T_kommune].[fylke]" caption="fylke" attribute="1" defaultMemberUniqueName="[T_kommune].[fylke].[All]" allUniqueName="[T_kommune].[fylke].[All]" dimensionUniqueName="[T_kommune]" displayFolder="" count="0" memberValueDatatype="130" unbalanced="0"/>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937778247"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48148152" backgroundQuery="1" createdVersion="7" refreshedVersion="8" minRefreshableVersion="3" recordCount="0" supportSubquery="1" supportAdvancedDrill="1" xr:uid="{1A3071CA-5444-4D59-9130-ABC198B028FB}">
  <cacheSource type="external" connectionId="8"/>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2">
        <s v="Flatanger"/>
        <s v="Frosta"/>
        <s v="Frøya"/>
        <s v="Grong"/>
        <s v="Heim"/>
        <s v="Hitra"/>
        <s v="Holtålen"/>
        <s v="Høylandet"/>
        <s v="Inderøy"/>
        <s v="Indre Fosen"/>
        <s v="Leka"/>
        <s v="Levanger"/>
        <s v="Lierne"/>
        <s v="Malvik"/>
        <s v="Melhus"/>
        <s v="Meråker"/>
        <s v="Midtre Gauldal"/>
        <s v="Namsos"/>
        <s v="Namsskogan"/>
        <s v="Nærøysund"/>
        <s v="Oppdal"/>
        <s v="Orkland"/>
        <s v="Overhalla"/>
        <s v="Rennebu"/>
        <s v="Rindal"/>
        <s v="Røros"/>
        <s v="Røyrvik"/>
        <s v="Selbu"/>
        <s v="Skaun"/>
        <s v="Snåsa"/>
        <s v="Steinkjer"/>
        <s v="Stjørdal"/>
        <s v="Trondheim"/>
        <s v="Tydal"/>
        <s v="Verdal"/>
        <s v="Ørland"/>
        <s v="Åfjord"/>
        <s v="Bjerkreim" u="1"/>
        <s v="Gjesdal" u="1"/>
        <s v="Hå" u="1"/>
        <s v="Klepp" u="1"/>
        <s v="Randaberg" u="1"/>
        <s v="Sandnes" u="1"/>
        <s v="Sola" u="1"/>
        <s v="Stavanger" u="1"/>
        <s v="Time" u="1"/>
        <s v="Vindafjord" u="1"/>
        <s v="Holmestrand" u="1"/>
        <s v="Larvik" u="1"/>
        <s v="Notodden" u="1"/>
        <s v="Sandefjord" u="1"/>
        <s v="Seljord" u="1"/>
        <s v="Siljan" u="1"/>
        <s v="Skien" u="1"/>
        <s v="Tønsberg" u="1"/>
        <s v="Alstahaug" u="1"/>
        <s v="Brønnøy" u="1"/>
        <s v="Leirfjord" u="1"/>
        <s v="Rana" u="1"/>
        <s v="Sømna" u="1"/>
        <s v="Vefsn" u="1"/>
        <s v="Vega" u="1"/>
        <s v="Vestvågøy" u="1"/>
        <s v="Alta" u="1"/>
        <s v="Alver" u="1"/>
        <s v="Austrheim" u="1"/>
        <s v="Averøy" u="1"/>
        <s v="Balsfjord" u="1"/>
        <s v="Bardu" u="1"/>
        <s v="Bergen" u="1"/>
        <s v="Berlevåg" u="1"/>
        <s v="Bjørnafjorden" u="1"/>
        <s v="Bremanger" u="1"/>
        <s v="Bømlo" u="1"/>
        <s v="Dyrøy" u="1"/>
        <s v="Eidfjord" u="1"/>
        <s v="Etne" u="1"/>
        <s v="Fedje" u="1"/>
        <s v="Fitjar" u="1"/>
        <s v="Fjaler" u="1"/>
        <s v="Fjord" u="1"/>
        <s v="Gamvik" u="1"/>
        <s v="Giske" u="1"/>
        <s v="Gjemnes" u="1"/>
        <s v="Gloppen" u="1"/>
        <s v="Gratangen" u="1"/>
        <s v="Gulen" u="1"/>
        <s v="Hammerfest" u="1"/>
        <s v="Hareid" u="1"/>
        <s v="Harstad" u="1"/>
        <s v="Hustadvika" u="1"/>
        <s v="Hyllestad" u="1"/>
        <s v="Kvinnherad" u="1"/>
        <s v="Kvæfjord" u="1"/>
        <s v="Kvænangen" u="1"/>
        <s v="Lyngen" u="1"/>
        <s v="Molde" u="1"/>
        <s v="Målselv" u="1"/>
        <s v="Rauma" u="1"/>
        <s v="Stad" u="1"/>
        <s v="Stranda" u="1"/>
        <s v="Stryn" u="1"/>
        <s v="Sunnfjord" u="1"/>
        <s v="Surnadal" u="1"/>
        <s v="Tana" u="1"/>
        <s v="Tromsø" u="1"/>
        <s v="Vanylven" u="1"/>
        <s v="Vestnes" u="1"/>
        <s v="Volda" u="1"/>
        <s v="Voss"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50925923" backgroundQuery="1" createdVersion="7" refreshedVersion="8" minRefreshableVersion="3" recordCount="0" supportSubquery="1" supportAdvancedDrill="1" xr:uid="{1E89CD68-B099-4C30-B8B7-E9C3A38CB28C}">
  <cacheSource type="external" connectionId="8"/>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2">
        <s v="Flatanger"/>
        <s v="Frosta"/>
        <s v="Frøya"/>
        <s v="Grong"/>
        <s v="Heim"/>
        <s v="Hitra"/>
        <s v="Holtålen"/>
        <s v="Høylandet"/>
        <s v="Inderøy"/>
        <s v="Indre Fosen"/>
        <s v="Leka"/>
        <s v="Levanger"/>
        <s v="Lierne"/>
        <s v="Malvik"/>
        <s v="Melhus"/>
        <s v="Meråker"/>
        <s v="Midtre Gauldal"/>
        <s v="Namsos"/>
        <s v="Namsskogan"/>
        <s v="Nærøysund"/>
        <s v="Oppdal"/>
        <s v="Orkland"/>
        <s v="Overhalla"/>
        <s v="Rennebu"/>
        <s v="Rindal"/>
        <s v="Røros"/>
        <s v="Røyrvik"/>
        <s v="Selbu"/>
        <s v="Skaun"/>
        <s v="Snåsa"/>
        <s v="Steinkjer"/>
        <s v="Stjørdal"/>
        <s v="Trondheim"/>
        <s v="Tydal"/>
        <s v="Verdal"/>
        <s v="Ørland"/>
        <s v="Åfjord"/>
        <s v="Bjerkreim" u="1"/>
        <s v="Gjesdal" u="1"/>
        <s v="Hå" u="1"/>
        <s v="Klepp" u="1"/>
        <s v="Randaberg" u="1"/>
        <s v="Sandnes" u="1"/>
        <s v="Sola" u="1"/>
        <s v="Stavanger" u="1"/>
        <s v="Time" u="1"/>
        <s v="Vindafjord" u="1"/>
        <s v="Holmestrand" u="1"/>
        <s v="Larvik" u="1"/>
        <s v="Notodden" u="1"/>
        <s v="Sandefjord" u="1"/>
        <s v="Seljord" u="1"/>
        <s v="Siljan" u="1"/>
        <s v="Skien" u="1"/>
        <s v="Tønsberg" u="1"/>
        <s v="Alstahaug" u="1"/>
        <s v="Brønnøy" u="1"/>
        <s v="Leirfjord" u="1"/>
        <s v="Rana" u="1"/>
        <s v="Sømna" u="1"/>
        <s v="Vefsn" u="1"/>
        <s v="Vega" u="1"/>
        <s v="Vestvågøy" u="1"/>
        <s v="Alta" u="1"/>
        <s v="Alver" u="1"/>
        <s v="Austrheim" u="1"/>
        <s v="Averøy" u="1"/>
        <s v="Balsfjord" u="1"/>
        <s v="Bardu" u="1"/>
        <s v="Bergen" u="1"/>
        <s v="Berlevåg" u="1"/>
        <s v="Bjørnafjorden" u="1"/>
        <s v="Bremanger" u="1"/>
        <s v="Bømlo" u="1"/>
        <s v="Dyrøy" u="1"/>
        <s v="Eidfjord" u="1"/>
        <s v="Etne" u="1"/>
        <s v="Fedje" u="1"/>
        <s v="Fitjar" u="1"/>
        <s v="Fjaler" u="1"/>
        <s v="Fjord" u="1"/>
        <s v="Gamvik" u="1"/>
        <s v="Giske" u="1"/>
        <s v="Gjemnes" u="1"/>
        <s v="Gloppen" u="1"/>
        <s v="Gratangen" u="1"/>
        <s v="Gulen" u="1"/>
        <s v="Hammerfest" u="1"/>
        <s v="Hareid" u="1"/>
        <s v="Harstad" u="1"/>
        <s v="Hustadvika" u="1"/>
        <s v="Hyllestad" u="1"/>
        <s v="Kvinnherad" u="1"/>
        <s v="Kvæfjord" u="1"/>
        <s v="Kvænangen" u="1"/>
        <s v="Lyngen" u="1"/>
        <s v="Molde" u="1"/>
        <s v="Målselv" u="1"/>
        <s v="Rauma" u="1"/>
        <s v="Stad" u="1"/>
        <s v="Stranda" u="1"/>
        <s v="Stryn" u="1"/>
        <s v="Sunnfjord" u="1"/>
        <s v="Surnadal" u="1"/>
        <s v="Tana" u="1"/>
        <s v="Tromsø" u="1"/>
        <s v="Vanylven" u="1"/>
        <s v="Vestnes" u="1"/>
        <s v="Volda" u="1"/>
        <s v="Voss"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720.719354050925" backgroundQuery="1" createdVersion="7" refreshedVersion="8" minRefreshableVersion="3" recordCount="0" supportSubquery="1" supportAdvancedDrill="1" xr:uid="{6B3316DB-1EB7-4C71-9CAE-9EDDA3A910FA}">
  <cacheSource type="external" connectionId="8"/>
  <cacheFields count="6">
    <cacheField name="[Kommunetall_CSV].[aar].[aar]" caption="aar" numFmtId="0" level="1">
      <sharedItems containsSemiMixedTypes="0" containsString="0" containsNumber="1" containsInteger="1" minValue="2005" maxValue="2021" count="17">
        <n v="2005"/>
        <n v="2021"/>
        <n v="2006" u="1"/>
        <n v="2007" u="1"/>
        <n v="2008" u="1"/>
        <n v="2009" u="1"/>
        <n v="2010" u="1"/>
        <n v="2011" u="1"/>
        <n v="2012" u="1"/>
        <n v="2013" u="1"/>
        <n v="2014" u="1"/>
        <n v="2015" u="1"/>
        <n v="2016" u="1"/>
        <n v="2017" u="1"/>
        <n v="2018" u="1"/>
        <n v="2019" u="1"/>
        <n v="2020" u="1"/>
      </sharedItems>
      <extLst>
        <ext xmlns:x15="http://schemas.microsoft.com/office/spreadsheetml/2010/11/main" uri="{4F2E5C28-24EA-4eb8-9CBF-B6C8F9C3D259}">
          <x15:cachedUniqueNames>
            <x15:cachedUniqueName index="0" name="[Kommunetall_CSV].[aar].&amp;[2005]"/>
            <x15:cachedUniqueName index="1" name="[Kommunetall_CSV].[aar].&amp;[2021]"/>
            <x15:cachedUniqueName index="2" name="[Kommunetall_CSV].[aar].&amp;[2006]"/>
            <x15:cachedUniqueName index="3" name="[Kommunetall_CSV].[aar].&amp;[2007]"/>
            <x15:cachedUniqueName index="4" name="[Kommunetall_CSV].[aar].&amp;[2008]"/>
            <x15:cachedUniqueName index="5" name="[Kommunetall_CSV].[aar].&amp;[2009]"/>
            <x15:cachedUniqueName index="6" name="[Kommunetall_CSV].[aar].&amp;[2010]"/>
            <x15:cachedUniqueName index="7" name="[Kommunetall_CSV].[aar].&amp;[2011]"/>
            <x15:cachedUniqueName index="8" name="[Kommunetall_CSV].[aar].&amp;[2012]"/>
            <x15:cachedUniqueName index="9" name="[Kommunetall_CSV].[aar].&amp;[2013]"/>
            <x15:cachedUniqueName index="10" name="[Kommunetall_CSV].[aar].&amp;[2014]"/>
            <x15:cachedUniqueName index="11" name="[Kommunetall_CSV].[aar].&amp;[2015]"/>
            <x15:cachedUniqueName index="12" name="[Kommunetall_CSV].[aar].&amp;[2016]"/>
            <x15:cachedUniqueName index="13" name="[Kommunetall_CSV].[aar].&amp;[2017]"/>
            <x15:cachedUniqueName index="14" name="[Kommunetall_CSV].[aar].&amp;[2018]"/>
            <x15:cachedUniqueName index="15" name="[Kommunetall_CSV].[aar].&amp;[2019]"/>
            <x15:cachedUniqueName index="16" name="[Kommunetall_CSV].[aar].&amp;[2020]"/>
          </x15:cachedUniqueNames>
        </ext>
      </extLst>
    </cacheField>
    <cacheField name="[Measures].[Sum av Verdi]" caption="Sum av Verdi" numFmtId="0" hierarchy="20" level="32767"/>
    <cacheField name="[T_kommune].[fylke].[fylke]" caption="fylke" numFmtId="0" hierarchy="13" level="1">
      <sharedItems containsSemiMixedTypes="0" containsNonDate="0" containsString="0"/>
    </cacheField>
    <cacheField name="[T_kjøttkoder].[hovedgrupper].[hovedgrupper]" caption="hovedgrupper" numFmtId="0" hierarchy="4" level="1">
      <sharedItems containsSemiMixedTypes="0" containsNonDate="0" containsString="0"/>
    </cacheField>
    <cacheField name="[T_kommune].[kommune].[kommune]" caption="kommune" numFmtId="0" hierarchy="12" level="1">
      <sharedItems count="112">
        <s v="Flatanger"/>
        <s v="Frosta"/>
        <s v="Frøya"/>
        <s v="Grong"/>
        <s v="Heim"/>
        <s v="Hitra"/>
        <s v="Holtålen"/>
        <s v="Høylandet"/>
        <s v="Inderøy"/>
        <s v="Indre Fosen"/>
        <s v="Leka"/>
        <s v="Levanger"/>
        <s v="Lierne"/>
        <s v="Malvik"/>
        <s v="Melhus"/>
        <s v="Meråker"/>
        <s v="Midtre Gauldal"/>
        <s v="Namsos"/>
        <s v="Namsskogan"/>
        <s v="Nærøysund"/>
        <s v="Oppdal"/>
        <s v="Orkland"/>
        <s v="Overhalla"/>
        <s v="Rennebu"/>
        <s v="Rindal"/>
        <s v="Røros"/>
        <s v="Røyrvik"/>
        <s v="Selbu"/>
        <s v="Skaun"/>
        <s v="Snåsa"/>
        <s v="Steinkjer"/>
        <s v="Stjørdal"/>
        <s v="Trondheim"/>
        <s v="Tydal"/>
        <s v="Verdal"/>
        <s v="Ørland"/>
        <s v="Åfjord"/>
        <s v="Bjerkreim" u="1"/>
        <s v="Gjesdal" u="1"/>
        <s v="Hå" u="1"/>
        <s v="Klepp" u="1"/>
        <s v="Randaberg" u="1"/>
        <s v="Sandnes" u="1"/>
        <s v="Sola" u="1"/>
        <s v="Stavanger" u="1"/>
        <s v="Time" u="1"/>
        <s v="Vindafjord" u="1"/>
        <s v="Holmestrand" u="1"/>
        <s v="Larvik" u="1"/>
        <s v="Notodden" u="1"/>
        <s v="Sandefjord" u="1"/>
        <s v="Seljord" u="1"/>
        <s v="Siljan" u="1"/>
        <s v="Skien" u="1"/>
        <s v="Tønsberg" u="1"/>
        <s v="Alstahaug" u="1"/>
        <s v="Brønnøy" u="1"/>
        <s v="Leirfjord" u="1"/>
        <s v="Rana" u="1"/>
        <s v="Sømna" u="1"/>
        <s v="Vefsn" u="1"/>
        <s v="Vega" u="1"/>
        <s v="Vestvågøy" u="1"/>
        <s v="Alta" u="1"/>
        <s v="Alver" u="1"/>
        <s v="Austrheim" u="1"/>
        <s v="Averøy" u="1"/>
        <s v="Balsfjord" u="1"/>
        <s v="Bardu" u="1"/>
        <s v="Bergen" u="1"/>
        <s v="Berlevåg" u="1"/>
        <s v="Bjørnafjorden" u="1"/>
        <s v="Bremanger" u="1"/>
        <s v="Bømlo" u="1"/>
        <s v="Dyrøy" u="1"/>
        <s v="Eidfjord" u="1"/>
        <s v="Etne" u="1"/>
        <s v="Fedje" u="1"/>
        <s v="Fitjar" u="1"/>
        <s v="Fjaler" u="1"/>
        <s v="Fjord" u="1"/>
        <s v="Gamvik" u="1"/>
        <s v="Giske" u="1"/>
        <s v="Gjemnes" u="1"/>
        <s v="Gloppen" u="1"/>
        <s v="Gratangen" u="1"/>
        <s v="Gulen" u="1"/>
        <s v="Hammerfest" u="1"/>
        <s v="Hareid" u="1"/>
        <s v="Harstad" u="1"/>
        <s v="Hustadvika" u="1"/>
        <s v="Hyllestad" u="1"/>
        <s v="Kvinnherad" u="1"/>
        <s v="Kvæfjord" u="1"/>
        <s v="Kvænangen" u="1"/>
        <s v="Lyngen" u="1"/>
        <s v="Molde" u="1"/>
        <s v="Målselv" u="1"/>
        <s v="Rauma" u="1"/>
        <s v="Stad" u="1"/>
        <s v="Stranda" u="1"/>
        <s v="Stryn" u="1"/>
        <s v="Sunnfjord" u="1"/>
        <s v="Surnadal" u="1"/>
        <s v="Tana" u="1"/>
        <s v="Tromsø" u="1"/>
        <s v="Vanylven" u="1"/>
        <s v="Vestnes" u="1"/>
        <s v="Volda" u="1"/>
        <s v="Voss" u="1"/>
        <s v="Ørsta" u="1"/>
        <s v="Ålesund" u="1"/>
      </sharedItems>
    </cacheField>
    <cacheField name="[T_kjøttkoder].[dyreslag].[dyreslag]" caption="dyreslag" numFmtId="0" hierarchy="2" level="1">
      <sharedItems containsSemiMixedTypes="0" containsNonDate="0" containsString="0"/>
    </cacheField>
  </cacheFields>
  <cacheHierarchies count="27">
    <cacheHierarchy uniqueName="[Kommunetall_CSV].[aar]" caption="aar" attribute="1" defaultMemberUniqueName="[Kommunetall_CSV].[aar].[All]" allUniqueName="[Kommunetall_CSV].[aar].[All]" dimensionUniqueName="[Kommunetall_CSV]" displayFolder="" count="2" memberValueDatatype="20" unbalanced="0">
      <fieldsUsage count="2">
        <fieldUsage x="-1"/>
        <fieldUsage x="0"/>
      </fieldsUsage>
    </cacheHierarchy>
    <cacheHierarchy uniqueName="[Kommunetall_CSV].[Verdi]" caption="Verdi" attribute="1" defaultMemberUniqueName="[Kommunetall_CSV].[Verdi].[All]" allUniqueName="[Kommunetall_CSV].[Verdi].[All]" dimensionUniqueName="[Kommunetall_CSV]" displayFolder="" count="0" memberValueDatatype="5" unbalanced="0"/>
    <cacheHierarchy uniqueName="[T_kjøttkoder].[dyreslag]" caption="dyreslag" attribute="1" defaultMemberUniqueName="[T_kjøttkoder].[dyreslag].[All]" allUniqueName="[T_kjøttkoder].[dyreslag].[All]" dimensionUniqueName="[T_kjøttkoder]" displayFolder="" count="2" memberValueDatatype="130" unbalanced="0">
      <fieldsUsage count="2">
        <fieldUsage x="-1"/>
        <fieldUsage x="5"/>
      </fieldsUsage>
    </cacheHierarchy>
    <cacheHierarchy uniqueName="[T_kjøttkoder].[grupper]" caption="grupper" attribute="1" defaultMemberUniqueName="[T_kjøttkoder].[grupper].[All]" allUniqueName="[T_kjøttkoder].[grupper].[All]" dimensionUniqueName="[T_kjøttkoder]" displayFolder="" count="0" memberValueDatatype="130" unbalanced="0"/>
    <cacheHierarchy uniqueName="[T_kjøttkoder].[hovedgrupper]" caption="hovedgrupper" attribute="1" defaultMemberUniqueName="[T_kjøttkoder].[hovedgrupper].[All]" allUniqueName="[T_kjøttkoder].[hovedgrupper].[All]" dimensionUniqueName="[T_kjøttkoder]" displayFolder="" count="2" memberValueDatatype="130" unbalanced="0">
      <fieldsUsage count="2">
        <fieldUsage x="-1"/>
        <fieldUsage x="3"/>
      </fieldsUsage>
    </cacheHierarchy>
    <cacheHierarchy uniqueName="[T_kjøttkoder].[Kolonne1]" caption="Kolonne1" attribute="1" defaultMemberUniqueName="[T_kjøttkoder].[Kolonne1].[All]" allUniqueName="[T_kjøttkoder].[Kolonne1].[All]" dimensionUniqueName="[T_kjøttkoder]" displayFolder="" count="0" memberValueDatatype="130" unbalanced="0"/>
    <cacheHierarchy uniqueName="[T_kjøttkoder 1].[kjøttslag_kg]" caption="kjøttslag_kg" attribute="1" defaultMemberUniqueName="[T_kjøttkoder 1].[kjøttslag_kg].[All]" allUniqueName="[T_kjøttkoder 1].[kjøttslag_kg].[All]" dimensionUniqueName="[T_kjøttkoder 1]" displayFolder="" count="0" memberValueDatatype="130" unbalanced="0"/>
    <cacheHierarchy uniqueName="[T_kjøttkoder 1].[dyreslag]" caption="dyreslag" attribute="1" defaultMemberUniqueName="[T_kjøttkoder 1].[dyreslag].[All]" allUniqueName="[T_kjøttkoder 1].[dyreslag].[All]" dimensionUniqueName="[T_kjøttkoder 1]" displayFolder="" count="0" memberValueDatatype="130" unbalanced="0"/>
    <cacheHierarchy uniqueName="[T_kjøttkoder 1].[grupper]" caption="grupper" attribute="1" defaultMemberUniqueName="[T_kjøttkoder 1].[grupper].[All]" allUniqueName="[T_kjøttkoder 1].[grupper].[All]" dimensionUniqueName="[T_kjøttkoder 1]" displayFolder="" count="0" memberValueDatatype="130" unbalanced="0"/>
    <cacheHierarchy uniqueName="[T_kjøttkoder 1].[hovedgrupper]" caption="hovedgrupper" attribute="1" defaultMemberUniqueName="[T_kjøttkoder 1].[hovedgrupper].[All]" allUniqueName="[T_kjøttkoder 1].[hovedgrupper].[All]" dimensionUniqueName="[T_kjøttkoder 1]" displayFolder="" count="0" memberValueDatatype="130" unbalanced="0"/>
    <cacheHierarchy uniqueName="[T_kjøttkoder 1].[Kolonne1]" caption="Kolonne1" attribute="1" defaultMemberUniqueName="[T_kjøttkoder 1].[Kolonne1].[All]" allUniqueName="[T_kjøttkoder 1].[Kolonne1].[All]" dimensionUniqueName="[T_kjøttkoder 1]" displayFolder="" count="0" memberValueDatatype="130" unbalanced="0"/>
    <cacheHierarchy uniqueName="[T_kommune].[gml_kommune]" caption="gml_kommune" attribute="1" defaultMemberUniqueName="[T_kommune].[gml_kommune].[All]" allUniqueName="[T_kommune].[gml_kommune].[All]" dimensionUniqueName="[T_kommune]" displayFolder="" count="0" memberValueDatatype="130" unbalanced="0"/>
    <cacheHierarchy uniqueName="[T_kommune].[kommune]" caption="kommune" attribute="1" defaultMemberUniqueName="[T_kommune].[kommune].[All]" allUniqueName="[T_kommune].[kommune].[All]" dimensionUniqueName="[T_kommune]" displayFolder="" count="2" memberValueDatatype="130" unbalanced="0">
      <fieldsUsage count="2">
        <fieldUsage x="-1"/>
        <fieldUsage x="4"/>
      </fieldsUsage>
    </cacheHierarchy>
    <cacheHierarchy uniqueName="[T_kommune].[fylke]" caption="fylke" attribute="1" defaultMemberUniqueName="[T_kommune].[fylke].[All]" allUniqueName="[T_kommune].[fylke].[All]" dimensionUniqueName="[T_kommune]" displayFolder="" count="2" memberValueDatatype="130" unbalanced="0">
      <fieldsUsage count="2">
        <fieldUsage x="-1"/>
        <fieldUsage x="2"/>
      </fieldsUsage>
    </cacheHierarchy>
    <cacheHierarchy uniqueName="[Kommunetall_CSV].[komnr]" caption="komnr" attribute="1" defaultMemberUniqueName="[Kommunetall_CSV].[komnr].[All]" allUniqueName="[Kommunetall_CSV].[komnr].[All]" dimensionUniqueName="[Kommunetall_CSV]" displayFolder="" count="0" memberValueDatatype="20" unbalanced="0" hidden="1"/>
    <cacheHierarchy uniqueName="[Kommunetall_CSV].[Slakteslag]" caption="Slakteslag" attribute="1" defaultMemberUniqueName="[Kommunetall_CSV].[Slakteslag].[All]" allUniqueName="[Kommunetall_CSV].[Slakteslag].[All]" dimensionUniqueName="[Kommunetall_CSV]" displayFolder="" count="0" memberValueDatatype="130" unbalanced="0" hidden="1"/>
    <cacheHierarchy uniqueName="[T_kjøttkoder].[kjøttslag_kg]" caption="kjøttslag_kg" attribute="1" defaultMemberUniqueName="[T_kjøttkoder].[kjøttslag_kg].[All]" allUniqueName="[T_kjøttkoder].[kjøttslag_kg].[All]" dimensionUniqueName="[T_kjøttkoder]" displayFolder="" count="0" memberValueDatatype="130" unbalanced="0" hidden="1"/>
    <cacheHierarchy uniqueName="[T_kommune].[fnr]" caption="fnr" attribute="1" defaultMemberUniqueName="[T_kommune].[fnr].[All]" allUniqueName="[T_kommune].[fnr].[All]" dimensionUniqueName="[T_kommune]" displayFolder="" count="0" memberValueDatatype="20" unbalanced="0" hidden="1"/>
    <cacheHierarchy uniqueName="[T_kommune].[Gamle_knr]" caption="Gamle_knr" attribute="1" defaultMemberUniqueName="[T_kommune].[Gamle_knr].[All]" allUniqueName="[T_kommune].[Gamle_knr].[All]" dimensionUniqueName="[T_kommune]" displayFolder="" count="0" memberValueDatatype="20" unbalanced="0" hidden="1"/>
    <cacheHierarchy uniqueName="[T_kommune].[knr]" caption="knr" attribute="1" defaultMemberUniqueName="[T_kommune].[knr].[All]" allUniqueName="[T_kommune].[knr].[All]" dimensionUniqueName="[T_kommune]" displayFolder="" count="0" memberValueDatatype="20" unbalanced="0" hidden="1"/>
    <cacheHierarchy uniqueName="[Measures].[Sum av Verdi]" caption="Sum av Verdi" measure="1" displayFolder="" measureGroup="Kommunetall_CSV" count="0" oneField="1">
      <fieldsUsage count="1">
        <fieldUsage x="1"/>
      </fieldsUsage>
      <extLst>
        <ext xmlns:x15="http://schemas.microsoft.com/office/spreadsheetml/2010/11/main" uri="{B97F6D7D-B522-45F9-BDA1-12C45D357490}">
          <x15:cacheHierarchy aggregatedColumn="1"/>
        </ext>
      </extLst>
    </cacheHierarchy>
    <cacheHierarchy uniqueName="[Measures].[Sum of Verdi]" caption="Sum of Verdi" measure="1" displayFolder="" measureGroup="Kommunetall_CSV" count="0"/>
    <cacheHierarchy uniqueName="[Measures].[__XL_Count Kommunetall_CSV]" caption="__XL_Count Kommunetall_CSV" measure="1" displayFolder="" measureGroup="Kommunetall_CSV" count="0" hidden="1"/>
    <cacheHierarchy uniqueName="[Measures].[__XL_Count T_kommune]" caption="__XL_Count T_kommune" measure="1" displayFolder="" measureGroup="T_kommune" count="0" hidden="1"/>
    <cacheHierarchy uniqueName="[Measures].[__XL_Count T_kjøttkoder]" caption="__XL_Count T_kjøttkoder" measure="1" displayFolder="" measureGroup="T_kjøttkoder" count="0" hidden="1"/>
    <cacheHierarchy uniqueName="[Measures].[__XL_Count T_kjøttkoder 1]" caption="__XL_Count T_kjøttkoder 1" measure="1" displayFolder="" measureGroup="T_kjøttkoder 1" count="0" hidden="1"/>
    <cacheHierarchy uniqueName="[Measures].[__No measures defined]" caption="__No measures defined" measure="1" displayFolder="" count="0" hidden="1"/>
  </cacheHierarchies>
  <kpis count="0"/>
  <dimensions count="5">
    <dimension name="Kommunetall_CSV" uniqueName="[Kommunetall_CSV]" caption="Kommunetall_CSV"/>
    <dimension measure="1" name="Measures" uniqueName="[Measures]" caption="Measures"/>
    <dimension name="T_kjøttkoder" uniqueName="[T_kjøttkoder]" caption="T_kjøttkoder"/>
    <dimension name="T_kjøttkoder 1" uniqueName="[T_kjøttkoder 1]" caption="T_kjøttkoder 1"/>
    <dimension name="T_kommune" uniqueName="[T_kommune]" caption="T_kommune"/>
  </dimensions>
  <measureGroups count="4">
    <measureGroup name="Kommunetall_CSV" caption="Kommunetall_CSV"/>
    <measureGroup name="T_kjøttkoder" caption="T_kjøttkoder"/>
    <measureGroup name="T_kjøttkoder 1" caption="T_kjøttkoder 1"/>
    <measureGroup name="T_kommune" caption="T_kommune"/>
  </measureGroups>
  <maps count="8">
    <map measureGroup="0" dimension="0"/>
    <map measureGroup="0" dimension="2"/>
    <map measureGroup="0" dimension="3"/>
    <map measureGroup="0" dimension="4"/>
    <map measureGroup="1" dimension="2"/>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3BB94A-7583-418D-8A73-C78C8150E4E0}" name="Pivottabell3" cacheId="16"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5">
  <location ref="B7:D46"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12">
        <item x="45"/>
        <item x="63"/>
        <item x="64"/>
        <item x="65"/>
        <item x="66"/>
        <item x="67"/>
        <item x="68"/>
        <item x="69"/>
        <item x="70"/>
        <item x="53"/>
        <item x="71"/>
        <item x="72"/>
        <item x="46"/>
        <item x="73"/>
        <item x="74"/>
        <item x="75"/>
        <item x="76"/>
        <item x="77"/>
        <item x="78"/>
        <item x="79"/>
        <item x="80"/>
        <item x="0"/>
        <item x="1"/>
        <item x="81"/>
        <item x="82"/>
        <item x="83"/>
        <item x="54"/>
        <item x="84"/>
        <item x="85"/>
        <item x="2"/>
        <item x="86"/>
        <item x="87"/>
        <item x="88"/>
        <item x="89"/>
        <item x="3"/>
        <item x="4"/>
        <item x="37"/>
        <item x="5"/>
        <item x="90"/>
        <item x="91"/>
        <item x="6"/>
        <item x="55"/>
        <item x="7"/>
        <item x="8"/>
        <item x="56"/>
        <item x="92"/>
        <item x="93"/>
        <item x="94"/>
        <item x="38"/>
        <item x="47"/>
        <item x="9"/>
        <item x="10"/>
        <item x="11"/>
        <item x="95"/>
        <item x="12"/>
        <item x="13"/>
        <item x="14"/>
        <item x="15"/>
        <item x="96"/>
        <item x="97"/>
        <item x="16"/>
        <item x="17"/>
        <item x="39"/>
        <item x="18"/>
        <item x="19"/>
        <item x="20"/>
        <item x="21"/>
        <item x="22"/>
        <item x="48"/>
        <item x="57"/>
        <item x="98"/>
        <item x="23"/>
        <item x="24"/>
        <item x="25"/>
        <item x="26"/>
        <item x="40"/>
        <item x="58"/>
        <item x="27"/>
        <item x="41"/>
        <item x="42"/>
        <item x="28"/>
        <item x="43"/>
        <item x="29"/>
        <item x="59"/>
        <item x="99"/>
        <item x="60"/>
        <item x="30"/>
        <item x="31"/>
        <item x="100"/>
        <item x="101"/>
        <item x="102"/>
        <item x="103"/>
        <item x="49"/>
        <item x="104"/>
        <item x="61"/>
        <item x="105"/>
        <item x="32"/>
        <item x="33"/>
        <item x="44"/>
        <item x="106"/>
        <item x="50"/>
        <item x="51"/>
        <item x="34"/>
        <item x="107"/>
        <item x="52"/>
        <item x="62"/>
        <item x="108"/>
        <item x="109"/>
        <item x="35"/>
        <item x="110"/>
        <item x="36"/>
        <item x="111"/>
      </items>
    </pivotField>
    <pivotField axis="axisPage" allDrilled="1" subtotalTop="0" showAll="0" dataSourceSort="1" defaultSubtotal="0" defaultAttributeDrillState="1"/>
  </pivotFields>
  <rowFields count="1">
    <field x="4"/>
  </rowFields>
  <rowItems count="38">
    <i>
      <x v="21"/>
    </i>
    <i>
      <x v="22"/>
    </i>
    <i>
      <x v="29"/>
    </i>
    <i>
      <x v="34"/>
    </i>
    <i>
      <x v="35"/>
    </i>
    <i>
      <x v="37"/>
    </i>
    <i>
      <x v="40"/>
    </i>
    <i>
      <x v="42"/>
    </i>
    <i>
      <x v="43"/>
    </i>
    <i>
      <x v="50"/>
    </i>
    <i>
      <x v="51"/>
    </i>
    <i>
      <x v="52"/>
    </i>
    <i>
      <x v="54"/>
    </i>
    <i>
      <x v="55"/>
    </i>
    <i>
      <x v="56"/>
    </i>
    <i>
      <x v="57"/>
    </i>
    <i>
      <x v="60"/>
    </i>
    <i>
      <x v="61"/>
    </i>
    <i>
      <x v="63"/>
    </i>
    <i>
      <x v="64"/>
    </i>
    <i>
      <x v="65"/>
    </i>
    <i>
      <x v="66"/>
    </i>
    <i>
      <x v="67"/>
    </i>
    <i>
      <x v="71"/>
    </i>
    <i>
      <x v="72"/>
    </i>
    <i>
      <x v="73"/>
    </i>
    <i>
      <x v="74"/>
    </i>
    <i>
      <x v="77"/>
    </i>
    <i>
      <x v="80"/>
    </i>
    <i>
      <x v="82"/>
    </i>
    <i>
      <x v="86"/>
    </i>
    <i>
      <x v="87"/>
    </i>
    <i>
      <x v="96"/>
    </i>
    <i>
      <x v="97"/>
    </i>
    <i>
      <x v="102"/>
    </i>
    <i>
      <x v="108"/>
    </i>
    <i>
      <x v="110"/>
    </i>
    <i t="grand">
      <x/>
    </i>
  </rowItems>
  <colFields count="1">
    <field x="0"/>
  </colFields>
  <colItems count="2">
    <i>
      <x/>
    </i>
    <i>
      <x v="1"/>
    </i>
  </colItems>
  <pageFields count="3">
    <pageField fld="3" hier="4" name="[T_kjøttkoder].[hovedgrupper].&amp;[storfe]" cap="storfe"/>
    <pageField fld="2" hier="13" name="[T_kommune].[fylke].&amp;[Trøndelag]" cap="Trøndelag"/>
    <pageField fld="5" hier="2" name="[T_kjøttkoder].[dyreslag].&amp;[kalv]" cap="kalv"/>
  </pageFields>
  <dataFields count="1">
    <dataField name="Sum av Verdi" fld="1" baseField="0" baseItem="1048828" numFmtId="164"/>
  </dataFields>
  <formats count="4">
    <format dxfId="137">
      <pivotArea collapsedLevelsAreSubtotals="1" fieldPosition="0">
        <references count="2">
          <reference field="0" count="1" selected="0">
            <x v="7"/>
          </reference>
          <reference field="4" count="13">
            <x v="3"/>
            <x v="7"/>
            <x v="10"/>
            <x v="11"/>
            <x v="13"/>
            <x v="15"/>
            <x v="16"/>
            <x v="17"/>
            <x v="18"/>
            <x v="19"/>
            <x v="27"/>
            <x v="30"/>
            <x v="39"/>
          </reference>
        </references>
      </pivotArea>
    </format>
    <format dxfId="136">
      <pivotArea outline="0" collapsedLevelsAreSubtotals="1" fieldPosition="0"/>
    </format>
    <format dxfId="135">
      <pivotArea outline="0" fieldPosition="0">
        <references count="1">
          <reference field="4294967294" count="1">
            <x v="0"/>
          </reference>
        </references>
      </pivotArea>
    </format>
    <format dxfId="134">
      <pivotArea outline="0" collapsedLevelsAreSubtotals="1" fieldPosition="0">
        <references count="1">
          <reference field="0" count="16" selected="0">
            <x v="1"/>
            <x v="2"/>
            <x v="3"/>
            <x v="4"/>
            <x v="5"/>
            <x v="6"/>
            <x v="7"/>
            <x v="8"/>
            <x v="9"/>
            <x v="10"/>
            <x v="11"/>
            <x v="12"/>
            <x v="13"/>
            <x v="14"/>
            <x v="15"/>
            <x v="16"/>
          </reference>
        </references>
      </pivotArea>
    </format>
  </formats>
  <chartFormats count="228">
    <chartFormat chart="2" format="0" series="1">
      <pivotArea type="data" outline="0" fieldPosition="0">
        <references count="2">
          <reference field="4294967294" count="1" selected="0">
            <x v="0"/>
          </reference>
          <reference field="4" count="1" selected="0">
            <x v="22"/>
          </reference>
        </references>
      </pivotArea>
    </chartFormat>
    <chartFormat chart="2" format="1" series="1">
      <pivotArea type="data" outline="0" fieldPosition="0">
        <references count="2">
          <reference field="4294967294" count="1" selected="0">
            <x v="0"/>
          </reference>
          <reference field="4" count="1" selected="0">
            <x v="65"/>
          </reference>
        </references>
      </pivotArea>
    </chartFormat>
    <chartFormat chart="2" format="2" series="1">
      <pivotArea type="data" outline="0" fieldPosition="0">
        <references count="2">
          <reference field="4294967294" count="1" selected="0">
            <x v="0"/>
          </reference>
          <reference field="4" count="1" selected="0">
            <x v="55"/>
          </reference>
        </references>
      </pivotArea>
    </chartFormat>
    <chartFormat chart="2" format="3" series="1">
      <pivotArea type="data" outline="0" fieldPosition="0">
        <references count="2">
          <reference field="4294967294" count="1" selected="0">
            <x v="0"/>
          </reference>
          <reference field="4" count="1" selected="0">
            <x v="42"/>
          </reference>
        </references>
      </pivotArea>
    </chartFormat>
    <chartFormat chart="2" format="4" series="1">
      <pivotArea type="data" outline="0" fieldPosition="0">
        <references count="2">
          <reference field="4294967294" count="1" selected="0">
            <x v="0"/>
          </reference>
          <reference field="4" count="1" selected="0">
            <x v="57"/>
          </reference>
        </references>
      </pivotArea>
    </chartFormat>
    <chartFormat chart="2" format="5" series="1">
      <pivotArea type="data" outline="0" fieldPosition="0">
        <references count="2">
          <reference field="4294967294" count="1" selected="0">
            <x v="0"/>
          </reference>
          <reference field="4" count="1" selected="0">
            <x v="102"/>
          </reference>
        </references>
      </pivotArea>
    </chartFormat>
    <chartFormat chart="2" format="6" series="1">
      <pivotArea type="data" outline="0" fieldPosition="0">
        <references count="2">
          <reference field="4294967294" count="1" selected="0">
            <x v="0"/>
          </reference>
          <reference field="4" count="1" selected="0">
            <x v="86"/>
          </reference>
        </references>
      </pivotArea>
    </chartFormat>
    <chartFormat chart="2" format="7" series="1">
      <pivotArea type="data" outline="0" fieldPosition="0">
        <references count="2">
          <reference field="4294967294" count="1" selected="0">
            <x v="0"/>
          </reference>
          <reference field="4" count="1" selected="0">
            <x v="51"/>
          </reference>
        </references>
      </pivotArea>
    </chartFormat>
    <chartFormat chart="2" format="8" series="1">
      <pivotArea type="data" outline="0" fieldPosition="0">
        <references count="2">
          <reference field="4294967294" count="1" selected="0">
            <x v="0"/>
          </reference>
          <reference field="4" count="1" selected="0">
            <x v="9"/>
          </reference>
        </references>
      </pivotArea>
    </chartFormat>
    <chartFormat chart="2" format="9" series="1">
      <pivotArea type="data" outline="0" fieldPosition="0">
        <references count="2">
          <reference field="4294967294" count="1" selected="0">
            <x v="0"/>
          </reference>
          <reference field="4" count="1" selected="0">
            <x v="83"/>
          </reference>
        </references>
      </pivotArea>
    </chartFormat>
    <chartFormat chart="2" format="10" series="1">
      <pivotArea type="data" outline="0" fieldPosition="0">
        <references count="2">
          <reference field="4294967294" count="1" selected="0">
            <x v="0"/>
          </reference>
          <reference field="4" count="1" selected="0">
            <x v="105"/>
          </reference>
        </references>
      </pivotArea>
    </chartFormat>
    <chartFormat chart="2" format="11" series="1">
      <pivotArea type="data" outline="0" fieldPosition="0">
        <references count="2">
          <reference field="4294967294" count="1" selected="0">
            <x v="0"/>
          </reference>
          <reference field="4" count="1" selected="0">
            <x v="76"/>
          </reference>
        </references>
      </pivotArea>
    </chartFormat>
    <chartFormat chart="2" format="12" series="1">
      <pivotArea type="data" outline="0" fieldPosition="0">
        <references count="2">
          <reference field="4294967294" count="1" selected="0">
            <x v="0"/>
          </reference>
          <reference field="4" count="1" selected="0">
            <x v="85"/>
          </reference>
        </references>
      </pivotArea>
    </chartFormat>
    <chartFormat chart="2" format="13" series="1">
      <pivotArea type="data" outline="0" fieldPosition="0">
        <references count="2">
          <reference field="4294967294" count="1" selected="0">
            <x v="0"/>
          </reference>
          <reference field="4" count="1" selected="0">
            <x v="94"/>
          </reference>
        </references>
      </pivotArea>
    </chartFormat>
    <chartFormat chart="2" format="14" series="1">
      <pivotArea type="data" outline="0" fieldPosition="0">
        <references count="2">
          <reference field="4294967294" count="1" selected="0">
            <x v="0"/>
          </reference>
          <reference field="4" count="1" selected="0">
            <x v="44"/>
          </reference>
        </references>
      </pivotArea>
    </chartFormat>
    <chartFormat chart="2" format="15" series="1">
      <pivotArea type="data" outline="0" fieldPosition="0">
        <references count="2">
          <reference field="4294967294" count="1" selected="0">
            <x v="0"/>
          </reference>
          <reference field="4" count="1" selected="0">
            <x v="41"/>
          </reference>
        </references>
      </pivotArea>
    </chartFormat>
    <chartFormat chart="2" format="16" series="1">
      <pivotArea type="data" outline="0" fieldPosition="0">
        <references count="2">
          <reference field="4294967294" count="1" selected="0">
            <x v="0"/>
          </reference>
          <reference field="4" count="1" selected="0">
            <x v="69"/>
          </reference>
        </references>
      </pivotArea>
    </chartFormat>
    <chartFormat chart="2" format="17" series="1">
      <pivotArea type="data" outline="0" fieldPosition="0">
        <references count="2">
          <reference field="4294967294" count="1" selected="0">
            <x v="0"/>
          </reference>
          <reference field="4" count="1" selected="0">
            <x v="26"/>
          </reference>
        </references>
      </pivotArea>
    </chartFormat>
    <chartFormat chart="2" format="18" series="1">
      <pivotArea type="data" outline="0" fieldPosition="0">
        <references count="2">
          <reference field="4294967294" count="1" selected="0">
            <x v="0"/>
          </reference>
          <reference field="4" count="1" selected="0">
            <x v="60"/>
          </reference>
        </references>
      </pivotArea>
    </chartFormat>
    <chartFormat chart="2" format="19" series="1">
      <pivotArea type="data" outline="0" fieldPosition="0">
        <references count="2">
          <reference field="4294967294" count="1" selected="0">
            <x v="0"/>
          </reference>
          <reference field="4" count="1" selected="0">
            <x v="43"/>
          </reference>
        </references>
      </pivotArea>
    </chartFormat>
    <chartFormat chart="2" format="20" series="1">
      <pivotArea type="data" outline="0" fieldPosition="0">
        <references count="2">
          <reference field="4294967294" count="1" selected="0">
            <x v="0"/>
          </reference>
          <reference field="4" count="1" selected="0">
            <x v="8"/>
          </reference>
        </references>
      </pivotArea>
    </chartFormat>
    <chartFormat chart="2" format="21" series="1">
      <pivotArea type="data" outline="0" fieldPosition="0">
        <references count="2">
          <reference field="4294967294" count="1" selected="0">
            <x v="0"/>
          </reference>
          <reference field="4" count="1" selected="0">
            <x v="14"/>
          </reference>
        </references>
      </pivotArea>
    </chartFormat>
    <chartFormat chart="2" format="22" series="1">
      <pivotArea type="data" outline="0" fieldPosition="0">
        <references count="2">
          <reference field="4294967294" count="1" selected="0">
            <x v="0"/>
          </reference>
          <reference field="4" count="1" selected="0">
            <x v="5"/>
          </reference>
        </references>
      </pivotArea>
    </chartFormat>
    <chartFormat chart="2" format="23" series="1">
      <pivotArea type="data" outline="0" fieldPosition="0">
        <references count="2">
          <reference field="4294967294" count="1" selected="0">
            <x v="0"/>
          </reference>
          <reference field="4" count="1" selected="0">
            <x v="23"/>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8"/>
          </reference>
        </references>
      </pivotArea>
    </chartFormat>
    <chartFormat chart="2" format="26" series="1">
      <pivotArea type="data" outline="0" fieldPosition="0">
        <references count="2">
          <reference field="4294967294" count="1" selected="0">
            <x v="0"/>
          </reference>
          <reference field="4" count="1" selected="0">
            <x v="6"/>
          </reference>
        </references>
      </pivotArea>
    </chartFormat>
    <chartFormat chart="2" format="27" series="1">
      <pivotArea type="data" outline="0" fieldPosition="0">
        <references count="2">
          <reference field="4294967294" count="1" selected="0">
            <x v="0"/>
          </reference>
          <reference field="4" count="1" selected="0">
            <x v="31"/>
          </reference>
        </references>
      </pivotArea>
    </chartFormat>
    <chartFormat chart="2" format="28" series="1">
      <pivotArea type="data" outline="0" fieldPosition="0">
        <references count="2">
          <reference field="4294967294" count="1" selected="0">
            <x v="0"/>
          </reference>
          <reference field="4" count="1" selected="0">
            <x v="95"/>
          </reference>
        </references>
      </pivotArea>
    </chartFormat>
    <chartFormat chart="2" format="29" series="1">
      <pivotArea type="data" outline="0" fieldPosition="0">
        <references count="2">
          <reference field="4294967294" count="1" selected="0">
            <x v="0"/>
          </reference>
          <reference field="4" count="1" selected="0">
            <x v="46"/>
          </reference>
        </references>
      </pivotArea>
    </chartFormat>
    <chartFormat chart="2" format="30" series="1">
      <pivotArea type="data" outline="0" fieldPosition="0">
        <references count="2">
          <reference field="4294967294" count="1" selected="0">
            <x v="0"/>
          </reference>
          <reference field="4" count="1" selected="0">
            <x v="33"/>
          </reference>
        </references>
      </pivotArea>
    </chartFormat>
    <chartFormat chart="2" format="31" series="1">
      <pivotArea type="data" outline="0" fieldPosition="0">
        <references count="2">
          <reference field="4294967294" count="1" selected="0">
            <x v="0"/>
          </reference>
          <reference field="4" count="1" selected="0">
            <x v="93"/>
          </reference>
        </references>
      </pivotArea>
    </chartFormat>
    <chartFormat chart="2" format="32" series="1">
      <pivotArea type="data" outline="0" fieldPosition="0">
        <references count="2">
          <reference field="4294967294" count="1" selected="0">
            <x v="0"/>
          </reference>
          <reference field="4" count="1" selected="0">
            <x v="59"/>
          </reference>
        </references>
      </pivotArea>
    </chartFormat>
    <chartFormat chart="2" format="33" series="1">
      <pivotArea type="data" outline="0" fieldPosition="0">
        <references count="2">
          <reference field="4294967294" count="1" selected="0">
            <x v="0"/>
          </reference>
          <reference field="4" count="1" selected="0">
            <x v="63"/>
          </reference>
        </references>
      </pivotArea>
    </chartFormat>
    <chartFormat chart="2" format="34" series="1">
      <pivotArea type="data" outline="0" fieldPosition="0">
        <references count="2">
          <reference field="4294967294" count="1" selected="0">
            <x v="0"/>
          </reference>
          <reference field="4" count="1" selected="0">
            <x v="108"/>
          </reference>
        </references>
      </pivotArea>
    </chartFormat>
    <chartFormat chart="2" format="35" series="1">
      <pivotArea type="data" outline="0" fieldPosition="0">
        <references count="2">
          <reference field="4294967294" count="1" selected="0">
            <x v="0"/>
          </reference>
          <reference field="4" count="1" selected="0">
            <x v="79"/>
          </reference>
        </references>
      </pivotArea>
    </chartFormat>
    <chartFormat chart="2" format="36" series="1">
      <pivotArea type="data" outline="0" fieldPosition="0">
        <references count="2">
          <reference field="4294967294" count="1" selected="0">
            <x v="0"/>
          </reference>
          <reference field="4" count="1" selected="0">
            <x v="62"/>
          </reference>
        </references>
      </pivotArea>
    </chartFormat>
    <chartFormat chart="2" format="37" series="1">
      <pivotArea type="data" outline="0" fieldPosition="0">
        <references count="2">
          <reference field="4294967294" count="1" selected="0">
            <x v="0"/>
          </reference>
          <reference field="4" count="1" selected="0">
            <x v="78"/>
          </reference>
        </references>
      </pivotArea>
    </chartFormat>
    <chartFormat chart="2" format="38" series="1">
      <pivotArea type="data" outline="0" fieldPosition="0">
        <references count="2">
          <reference field="4294967294" count="1" selected="0">
            <x v="0"/>
          </reference>
          <reference field="4" count="1" selected="0">
            <x v="36"/>
          </reference>
        </references>
      </pivotArea>
    </chartFormat>
    <chartFormat chart="2" format="39" series="1">
      <pivotArea type="data" outline="0" fieldPosition="0">
        <references count="2">
          <reference field="4294967294" count="1" selected="0">
            <x v="0"/>
          </reference>
          <reference field="4" count="1" selected="0">
            <x v="48"/>
          </reference>
        </references>
      </pivotArea>
    </chartFormat>
    <chartFormat chart="2" format="40" series="1">
      <pivotArea type="data" outline="0" fieldPosition="0">
        <references count="2">
          <reference field="4294967294" count="1" selected="0">
            <x v="0"/>
          </reference>
          <reference field="4" count="1" selected="0">
            <x v="81"/>
          </reference>
        </references>
      </pivotArea>
    </chartFormat>
    <chartFormat chart="2" format="41" series="1">
      <pivotArea type="data" outline="0" fieldPosition="0">
        <references count="2">
          <reference field="4294967294" count="1" selected="0">
            <x v="0"/>
          </reference>
          <reference field="4" count="1" selected="0">
            <x v="75"/>
          </reference>
        </references>
      </pivotArea>
    </chartFormat>
    <chartFormat chart="2" format="42" series="1">
      <pivotArea type="data" outline="0" fieldPosition="0">
        <references count="2">
          <reference field="4294967294" count="1" selected="0">
            <x v="0"/>
          </reference>
          <reference field="4" count="1" selected="0">
            <x v="98"/>
          </reference>
        </references>
      </pivotArea>
    </chartFormat>
    <chartFormat chart="2" format="43" series="1">
      <pivotArea type="data" outline="0" fieldPosition="0">
        <references count="2">
          <reference field="4294967294" count="1" selected="0">
            <x v="0"/>
          </reference>
          <reference field="4" count="1" selected="0">
            <x v="16"/>
          </reference>
        </references>
      </pivotArea>
    </chartFormat>
    <chartFormat chart="2" format="44" series="1">
      <pivotArea type="data" outline="0" fieldPosition="0">
        <references count="2">
          <reference field="4294967294" count="1" selected="0">
            <x v="0"/>
          </reference>
          <reference field="4" count="1" selected="0">
            <x v="84"/>
          </reference>
        </references>
      </pivotArea>
    </chartFormat>
    <chartFormat chart="2" format="45" series="1">
      <pivotArea type="data" outline="0" fieldPosition="0">
        <references count="2">
          <reference field="4294967294" count="1" selected="0">
            <x v="0"/>
          </reference>
          <reference field="4" count="1" selected="0">
            <x v="89"/>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45"/>
          </reference>
        </references>
      </pivotArea>
    </chartFormat>
    <chartFormat chart="2" format="48" series="1">
      <pivotArea type="data" outline="0" fieldPosition="0">
        <references count="2">
          <reference field="4294967294" count="1" selected="0">
            <x v="0"/>
          </reference>
          <reference field="4" count="1" selected="0">
            <x v="27"/>
          </reference>
        </references>
      </pivotArea>
    </chartFormat>
    <chartFormat chart="2" format="49" series="1">
      <pivotArea type="data" outline="0" fieldPosition="0">
        <references count="2">
          <reference field="4294967294" count="1" selected="0">
            <x v="0"/>
          </reference>
          <reference field="4" count="1" selected="0">
            <x v="107"/>
          </reference>
        </references>
      </pivotArea>
    </chartFormat>
    <chartFormat chart="2" format="50" series="1">
      <pivotArea type="data" outline="0" fieldPosition="0">
        <references count="2">
          <reference field="4294967294" count="1" selected="0">
            <x v="0"/>
          </reference>
          <reference field="4" count="1" selected="0">
            <x v="90"/>
          </reference>
        </references>
      </pivotArea>
    </chartFormat>
    <chartFormat chart="2" format="51" series="1">
      <pivotArea type="data" outline="0" fieldPosition="0">
        <references count="2">
          <reference field="4294967294" count="1" selected="0">
            <x v="0"/>
          </reference>
          <reference field="4" count="1" selected="0">
            <x v="68"/>
          </reference>
        </references>
      </pivotArea>
    </chartFormat>
    <chartFormat chart="2" format="52" series="1">
      <pivotArea type="data" outline="0" fieldPosition="0">
        <references count="2">
          <reference field="4294967294" count="1" selected="0">
            <x v="0"/>
          </reference>
          <reference field="4" count="1" selected="0">
            <x v="49"/>
          </reference>
        </references>
      </pivotArea>
    </chartFormat>
    <chartFormat chart="2" format="53" series="1">
      <pivotArea type="data" outline="0" fieldPosition="0">
        <references count="2">
          <reference field="4294967294" count="1" selected="0">
            <x v="0"/>
          </reference>
          <reference field="4" count="1" selected="0">
            <x v="101"/>
          </reference>
        </references>
      </pivotArea>
    </chartFormat>
    <chartFormat chart="2" format="54" series="1">
      <pivotArea type="data" outline="0" fieldPosition="0">
        <references count="2">
          <reference field="4294967294" count="1" selected="0">
            <x v="0"/>
          </reference>
          <reference field="4" count="1" selected="0">
            <x v="104"/>
          </reference>
        </references>
      </pivotArea>
    </chartFormat>
    <chartFormat chart="2" format="55" series="1">
      <pivotArea type="data" outline="0" fieldPosition="0">
        <references count="2">
          <reference field="4294967294" count="1" selected="0">
            <x v="0"/>
          </reference>
          <reference field="4" count="1" selected="0">
            <x v="100"/>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12"/>
          </reference>
        </references>
      </pivotArea>
    </chartFormat>
    <chartFormat chart="2" format="58" series="1">
      <pivotArea type="data" outline="0" fieldPosition="0">
        <references count="2">
          <reference field="4294967294" count="1" selected="0">
            <x v="0"/>
          </reference>
          <reference field="4" count="1" selected="0">
            <x v="92"/>
          </reference>
        </references>
      </pivotArea>
    </chartFormat>
    <chartFormat chart="2" format="59" series="1">
      <pivotArea type="data" outline="0" fieldPosition="0">
        <references count="2">
          <reference field="4294967294" count="1" selected="0">
            <x v="0"/>
          </reference>
          <reference field="4" count="1" selected="0">
            <x v="70"/>
          </reference>
        </references>
      </pivotArea>
    </chartFormat>
    <chartFormat chart="2" format="60" series="1">
      <pivotArea type="data" outline="0" fieldPosition="0">
        <references count="2">
          <reference field="4294967294" count="1" selected="0">
            <x v="0"/>
          </reference>
          <reference field="4" count="1" selected="0">
            <x v="25"/>
          </reference>
        </references>
      </pivotArea>
    </chartFormat>
    <chartFormat chart="2" format="61" series="1">
      <pivotArea type="data" outline="0" fieldPosition="0">
        <references count="2">
          <reference field="4294967294" count="1" selected="0">
            <x v="0"/>
          </reference>
          <reference field="4" count="1" selected="0">
            <x v="106"/>
          </reference>
        </references>
      </pivotArea>
    </chartFormat>
    <chartFormat chart="2" format="62" series="1">
      <pivotArea type="data" outline="0" fieldPosition="0">
        <references count="2">
          <reference field="4294967294" count="1" selected="0">
            <x v="0"/>
          </reference>
          <reference field="4" count="1" selected="0">
            <x v="109"/>
          </reference>
        </references>
      </pivotArea>
    </chartFormat>
    <chartFormat chart="2" format="63" series="1">
      <pivotArea type="data" outline="0" fieldPosition="0">
        <references count="2">
          <reference field="4294967294" count="1" selected="0">
            <x v="0"/>
          </reference>
          <reference field="4" count="1" selected="0">
            <x v="111"/>
          </reference>
        </references>
      </pivotArea>
    </chartFormat>
    <chartFormat chart="2" format="64" series="1">
      <pivotArea type="data" outline="0" fieldPosition="0">
        <references count="2">
          <reference field="4294967294" count="1" selected="0">
            <x v="0"/>
          </reference>
          <reference field="4" count="1" selected="0">
            <x v="58"/>
          </reference>
        </references>
      </pivotArea>
    </chartFormat>
    <chartFormat chart="2" format="65" series="1">
      <pivotArea type="data" outline="0" fieldPosition="0">
        <references count="2">
          <reference field="4294967294" count="1" selected="0">
            <x v="0"/>
          </reference>
          <reference field="4" count="1" selected="0">
            <x v="91"/>
          </reference>
        </references>
      </pivotArea>
    </chartFormat>
    <chartFormat chart="2" format="66" series="1">
      <pivotArea type="data" outline="0" fieldPosition="0">
        <references count="2">
          <reference field="4294967294" count="1" selected="0">
            <x v="0"/>
          </reference>
          <reference field="4" count="1" selected="0">
            <x v="38"/>
          </reference>
        </references>
      </pivotArea>
    </chartFormat>
    <chartFormat chart="2" format="67" series="1">
      <pivotArea type="data" outline="0" fieldPosition="0">
        <references count="2">
          <reference field="4294967294" count="1" selected="0">
            <x v="0"/>
          </reference>
          <reference field="4" count="1" selected="0">
            <x v="4"/>
          </reference>
        </references>
      </pivotArea>
    </chartFormat>
    <chartFormat chart="2" format="68" series="1">
      <pivotArea type="data" outline="0" fieldPosition="0">
        <references count="2">
          <reference field="4294967294" count="1" selected="0">
            <x v="0"/>
          </reference>
          <reference field="4" count="1" selected="0">
            <x v="32"/>
          </reference>
        </references>
      </pivotArea>
    </chartFormat>
    <chartFormat chart="2" format="69" series="1">
      <pivotArea type="data" outline="0" fieldPosition="0">
        <references count="2">
          <reference field="4294967294" count="1" selected="0">
            <x v="0"/>
          </reference>
          <reference field="4" count="1" selected="0">
            <x v="24"/>
          </reference>
        </references>
      </pivotArea>
    </chartFormat>
    <chartFormat chart="2" format="70" series="1">
      <pivotArea type="data" outline="0" fieldPosition="0">
        <references count="2">
          <reference field="4294967294" count="1" selected="0">
            <x v="0"/>
          </reference>
          <reference field="4" count="1" selected="0">
            <x v="99"/>
          </reference>
        </references>
      </pivotArea>
    </chartFormat>
    <chartFormat chart="2" format="71" series="1">
      <pivotArea type="data" outline="0" fieldPosition="0">
        <references count="2">
          <reference field="4294967294" count="1" selected="0">
            <x v="0"/>
          </reference>
          <reference field="4" count="1" selected="0">
            <x v="103"/>
          </reference>
        </references>
      </pivotArea>
    </chartFormat>
    <chartFormat chart="2" format="72" series="1">
      <pivotArea type="data" outline="0" fieldPosition="0">
        <references count="2">
          <reference field="4294967294" count="1" selected="0">
            <x v="0"/>
          </reference>
          <reference field="4" count="1" selected="0">
            <x v="20"/>
          </reference>
        </references>
      </pivotArea>
    </chartFormat>
    <chartFormat chart="2" format="73" series="1">
      <pivotArea type="data" outline="0" fieldPosition="0">
        <references count="2">
          <reference field="4294967294" count="1" selected="0">
            <x v="0"/>
          </reference>
          <reference field="4" count="1" selected="0">
            <x v="88"/>
          </reference>
        </references>
      </pivotArea>
    </chartFormat>
    <chartFormat chart="2" format="74" series="1">
      <pivotArea type="data" outline="0" fieldPosition="0">
        <references count="2">
          <reference field="4294967294" count="1" selected="0">
            <x v="0"/>
          </reference>
          <reference field="4" count="1" selected="0">
            <x v="37"/>
          </reference>
        </references>
      </pivotArea>
    </chartFormat>
    <chartFormat chart="2" format="75" series="1">
      <pivotArea type="data" outline="0" fieldPosition="0">
        <references count="2">
          <reference field="4294967294" count="1" selected="0">
            <x v="0"/>
          </reference>
          <reference field="4" count="1" selected="0">
            <x v="71"/>
          </reference>
        </references>
      </pivotArea>
    </chartFormat>
    <chartFormat chart="2" format="76" series="1">
      <pivotArea type="data" outline="0" fieldPosition="0">
        <references count="2">
          <reference field="4294967294" count="1" selected="0">
            <x v="0"/>
          </reference>
          <reference field="4" count="1" selected="0">
            <x v="64"/>
          </reference>
        </references>
      </pivotArea>
    </chartFormat>
    <chartFormat chart="2" format="77" series="1">
      <pivotArea type="data" outline="0" fieldPosition="0">
        <references count="2">
          <reference field="4294967294" count="1" selected="0">
            <x v="0"/>
          </reference>
          <reference field="4" count="1" selected="0">
            <x v="82"/>
          </reference>
        </references>
      </pivotArea>
    </chartFormat>
    <chartFormat chart="2" format="78" series="1">
      <pivotArea type="data" outline="0" fieldPosition="0">
        <references count="2">
          <reference field="4294967294" count="1" selected="0">
            <x v="0"/>
          </reference>
          <reference field="4" count="1" selected="0">
            <x v="87"/>
          </reference>
        </references>
      </pivotArea>
    </chartFormat>
    <chartFormat chart="2" format="79" series="1">
      <pivotArea type="data" outline="0" fieldPosition="0">
        <references count="2">
          <reference field="4294967294" count="1" selected="0">
            <x v="0"/>
          </reference>
          <reference field="4" count="1" selected="0">
            <x v="67"/>
          </reference>
        </references>
      </pivotArea>
    </chartFormat>
    <chartFormat chart="2" format="80" series="1">
      <pivotArea type="data" outline="0" fieldPosition="0">
        <references count="2">
          <reference field="4294967294" count="1" selected="0">
            <x v="0"/>
          </reference>
          <reference field="4" count="1" selected="0">
            <x v="53"/>
          </reference>
        </references>
      </pivotArea>
    </chartFormat>
    <chartFormat chart="2" format="81" series="1">
      <pivotArea type="data" outline="0" fieldPosition="0">
        <references count="2">
          <reference field="4294967294" count="1" selected="0">
            <x v="0"/>
          </reference>
          <reference field="4" count="1" selected="0">
            <x v="47"/>
          </reference>
        </references>
      </pivotArea>
    </chartFormat>
    <chartFormat chart="3" format="82" series="1">
      <pivotArea type="data" outline="0" fieldPosition="0">
        <references count="2">
          <reference field="4294967294" count="1" selected="0">
            <x v="0"/>
          </reference>
          <reference field="4" count="1" selected="0">
            <x v="59"/>
          </reference>
        </references>
      </pivotArea>
    </chartFormat>
    <chartFormat chart="3" format="83" series="1">
      <pivotArea type="data" outline="0" fieldPosition="0">
        <references count="2">
          <reference field="4294967294" count="1" selected="0">
            <x v="0"/>
          </reference>
          <reference field="4" count="1" selected="0">
            <x v="95"/>
          </reference>
        </references>
      </pivotArea>
    </chartFormat>
    <chartFormat chart="3" format="84" series="1">
      <pivotArea type="data" outline="0" fieldPosition="0">
        <references count="2">
          <reference field="4294967294" count="1" selected="0">
            <x v="0"/>
          </reference>
          <reference field="4" count="1" selected="0">
            <x v="93"/>
          </reference>
        </references>
      </pivotArea>
    </chartFormat>
    <chartFormat chart="3" format="85" series="1">
      <pivotArea type="data" outline="0" fieldPosition="0">
        <references count="2">
          <reference field="4294967294" count="1" selected="0">
            <x v="0"/>
          </reference>
          <reference field="4" count="1" selected="0">
            <x v="53"/>
          </reference>
        </references>
      </pivotArea>
    </chartFormat>
    <chartFormat chart="3" format="86" series="1">
      <pivotArea type="data" outline="0" fieldPosition="0">
        <references count="2">
          <reference field="4294967294" count="1" selected="0">
            <x v="0"/>
          </reference>
          <reference field="4" count="1" selected="0">
            <x v="47"/>
          </reference>
        </references>
      </pivotArea>
    </chartFormat>
    <chartFormat chart="3" format="87" series="1">
      <pivotArea type="data" outline="0" fieldPosition="0">
        <references count="2">
          <reference field="4294967294" count="1" selected="0">
            <x v="0"/>
          </reference>
          <reference field="4" count="1" selected="0">
            <x v="5"/>
          </reference>
        </references>
      </pivotArea>
    </chartFormat>
    <chartFormat chart="3" format="88" series="1">
      <pivotArea type="data" outline="0" fieldPosition="0">
        <references count="2">
          <reference field="4294967294" count="1" selected="0">
            <x v="0"/>
          </reference>
          <reference field="4" count="1" selected="0">
            <x v="33"/>
          </reference>
        </references>
      </pivotArea>
    </chartFormat>
    <chartFormat chart="3" format="89" series="1">
      <pivotArea type="data" outline="0" fieldPosition="0">
        <references count="2">
          <reference field="4294967294" count="1" selected="0">
            <x v="0"/>
          </reference>
          <reference field="4" count="1" selected="0">
            <x v="46"/>
          </reference>
        </references>
      </pivotArea>
    </chartFormat>
    <chartFormat chart="3" format="90" series="1">
      <pivotArea type="data" outline="0" fieldPosition="0">
        <references count="3">
          <reference field="4294967294" count="1" selected="0">
            <x v="0"/>
          </reference>
          <reference field="0" count="1" selected="0">
            <x v="9"/>
          </reference>
          <reference field="4" count="1" selected="0">
            <x v="59"/>
          </reference>
        </references>
      </pivotArea>
    </chartFormat>
    <chartFormat chart="3" format="91" series="1">
      <pivotArea type="data" outline="0" fieldPosition="0">
        <references count="3">
          <reference field="4294967294" count="1" selected="0">
            <x v="0"/>
          </reference>
          <reference field="0" count="1" selected="0">
            <x v="10"/>
          </reference>
          <reference field="4" count="1" selected="0">
            <x v="59"/>
          </reference>
        </references>
      </pivotArea>
    </chartFormat>
    <chartFormat chart="3" format="92" series="1">
      <pivotArea type="data" outline="0" fieldPosition="0">
        <references count="3">
          <reference field="4294967294" count="1" selected="0">
            <x v="0"/>
          </reference>
          <reference field="0" count="1" selected="0">
            <x v="11"/>
          </reference>
          <reference field="4" count="1" selected="0">
            <x v="59"/>
          </reference>
        </references>
      </pivotArea>
    </chartFormat>
    <chartFormat chart="3" format="93" series="1">
      <pivotArea type="data" outline="0" fieldPosition="0">
        <references count="3">
          <reference field="4294967294" count="1" selected="0">
            <x v="0"/>
          </reference>
          <reference field="0" count="1" selected="0">
            <x v="12"/>
          </reference>
          <reference field="4" count="1" selected="0">
            <x v="59"/>
          </reference>
        </references>
      </pivotArea>
    </chartFormat>
    <chartFormat chart="3" format="94" series="1">
      <pivotArea type="data" outline="0" fieldPosition="0">
        <references count="3">
          <reference field="4294967294" count="1" selected="0">
            <x v="0"/>
          </reference>
          <reference field="0" count="1" selected="0">
            <x v="13"/>
          </reference>
          <reference field="4" count="1" selected="0">
            <x v="59"/>
          </reference>
        </references>
      </pivotArea>
    </chartFormat>
    <chartFormat chart="3" format="95" series="1">
      <pivotArea type="data" outline="0" fieldPosition="0">
        <references count="3">
          <reference field="4294967294" count="1" selected="0">
            <x v="0"/>
          </reference>
          <reference field="0" count="1" selected="0">
            <x v="14"/>
          </reference>
          <reference field="4" count="1" selected="0">
            <x v="59"/>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59"/>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59"/>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59"/>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95"/>
          </reference>
        </references>
      </pivotArea>
    </chartFormat>
    <chartFormat chart="3" format="100" series="1">
      <pivotArea type="data" outline="0" fieldPosition="0">
        <references count="3">
          <reference field="4294967294" count="1" selected="0">
            <x v="0"/>
          </reference>
          <reference field="0" count="1" selected="0">
            <x v="2"/>
          </reference>
          <reference field="4" count="1" selected="0">
            <x v="95"/>
          </reference>
        </references>
      </pivotArea>
    </chartFormat>
    <chartFormat chart="3" format="101" series="1">
      <pivotArea type="data" outline="0" fieldPosition="0">
        <references count="3">
          <reference field="4294967294" count="1" selected="0">
            <x v="0"/>
          </reference>
          <reference field="0" count="1" selected="0">
            <x v="3"/>
          </reference>
          <reference field="4" count="1" selected="0">
            <x v="95"/>
          </reference>
        </references>
      </pivotArea>
    </chartFormat>
    <chartFormat chart="3" format="102" series="1">
      <pivotArea type="data" outline="0" fieldPosition="0">
        <references count="3">
          <reference field="4294967294" count="1" selected="0">
            <x v="0"/>
          </reference>
          <reference field="0" count="1" selected="0">
            <x v="4"/>
          </reference>
          <reference field="4" count="1" selected="0">
            <x v="95"/>
          </reference>
        </references>
      </pivotArea>
    </chartFormat>
    <chartFormat chart="3" format="103" series="1">
      <pivotArea type="data" outline="0" fieldPosition="0">
        <references count="3">
          <reference field="4294967294" count="1" selected="0">
            <x v="0"/>
          </reference>
          <reference field="0" count="1" selected="0">
            <x v="5"/>
          </reference>
          <reference field="4" count="1" selected="0">
            <x v="95"/>
          </reference>
        </references>
      </pivotArea>
    </chartFormat>
    <chartFormat chart="3" format="104" series="1">
      <pivotArea type="data" outline="0" fieldPosition="0">
        <references count="3">
          <reference field="4294967294" count="1" selected="0">
            <x v="0"/>
          </reference>
          <reference field="0" count="1" selected="0">
            <x v="6"/>
          </reference>
          <reference field="4" count="1" selected="0">
            <x v="95"/>
          </reference>
        </references>
      </pivotArea>
    </chartFormat>
    <chartFormat chart="3" format="105" series="1">
      <pivotArea type="data" outline="0" fieldPosition="0">
        <references count="3">
          <reference field="4294967294" count="1" selected="0">
            <x v="0"/>
          </reference>
          <reference field="0" count="1" selected="0">
            <x v="7"/>
          </reference>
          <reference field="4" count="1" selected="0">
            <x v="95"/>
          </reference>
        </references>
      </pivotArea>
    </chartFormat>
    <chartFormat chart="3" format="106" series="1">
      <pivotArea type="data" outline="0" fieldPosition="0">
        <references count="3">
          <reference field="4294967294" count="1" selected="0">
            <x v="0"/>
          </reference>
          <reference field="0" count="1" selected="0">
            <x v="8"/>
          </reference>
          <reference field="4" count="1" selected="0">
            <x v="95"/>
          </reference>
        </references>
      </pivotArea>
    </chartFormat>
    <chartFormat chart="3" format="107" series="1">
      <pivotArea type="data" outline="0" fieldPosition="0">
        <references count="3">
          <reference field="4294967294" count="1" selected="0">
            <x v="0"/>
          </reference>
          <reference field="0" count="1" selected="0">
            <x v="9"/>
          </reference>
          <reference field="4" count="1" selected="0">
            <x v="95"/>
          </reference>
        </references>
      </pivotArea>
    </chartFormat>
    <chartFormat chart="3" format="108" series="1">
      <pivotArea type="data" outline="0" fieldPosition="0">
        <references count="3">
          <reference field="4294967294" count="1" selected="0">
            <x v="0"/>
          </reference>
          <reference field="0" count="1" selected="0">
            <x v="10"/>
          </reference>
          <reference field="4" count="1" selected="0">
            <x v="95"/>
          </reference>
        </references>
      </pivotArea>
    </chartFormat>
    <chartFormat chart="3" format="109" series="1">
      <pivotArea type="data" outline="0" fieldPosition="0">
        <references count="3">
          <reference field="4294967294" count="1" selected="0">
            <x v="0"/>
          </reference>
          <reference field="0" count="1" selected="0">
            <x v="11"/>
          </reference>
          <reference field="4" count="1" selected="0">
            <x v="95"/>
          </reference>
        </references>
      </pivotArea>
    </chartFormat>
    <chartFormat chart="3" format="110" series="1">
      <pivotArea type="data" outline="0" fieldPosition="0">
        <references count="3">
          <reference field="4294967294" count="1" selected="0">
            <x v="0"/>
          </reference>
          <reference field="0" count="1" selected="0">
            <x v="12"/>
          </reference>
          <reference field="4" count="1" selected="0">
            <x v="95"/>
          </reference>
        </references>
      </pivotArea>
    </chartFormat>
    <chartFormat chart="3" format="111" series="1">
      <pivotArea type="data" outline="0" fieldPosition="0">
        <references count="3">
          <reference field="4294967294" count="1" selected="0">
            <x v="0"/>
          </reference>
          <reference field="0" count="1" selected="0">
            <x v="13"/>
          </reference>
          <reference field="4" count="1" selected="0">
            <x v="95"/>
          </reference>
        </references>
      </pivotArea>
    </chartFormat>
    <chartFormat chart="3" format="112" series="1">
      <pivotArea type="data" outline="0" fieldPosition="0">
        <references count="3">
          <reference field="4294967294" count="1" selected="0">
            <x v="0"/>
          </reference>
          <reference field="0" count="1" selected="0">
            <x v="14"/>
          </reference>
          <reference field="4" count="1" selected="0">
            <x v="95"/>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95"/>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95"/>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95"/>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93"/>
          </reference>
        </references>
      </pivotArea>
    </chartFormat>
    <chartFormat chart="3" format="117" series="1">
      <pivotArea type="data" outline="0" fieldPosition="0">
        <references count="3">
          <reference field="4294967294" count="1" selected="0">
            <x v="0"/>
          </reference>
          <reference field="0" count="1" selected="0">
            <x v="2"/>
          </reference>
          <reference field="4" count="1" selected="0">
            <x v="93"/>
          </reference>
        </references>
      </pivotArea>
    </chartFormat>
    <chartFormat chart="3" format="118" series="1">
      <pivotArea type="data" outline="0" fieldPosition="0">
        <references count="3">
          <reference field="4294967294" count="1" selected="0">
            <x v="0"/>
          </reference>
          <reference field="0" count="1" selected="0">
            <x v="3"/>
          </reference>
          <reference field="4" count="1" selected="0">
            <x v="93"/>
          </reference>
        </references>
      </pivotArea>
    </chartFormat>
    <chartFormat chart="3" format="119" series="1">
      <pivotArea type="data" outline="0" fieldPosition="0">
        <references count="3">
          <reference field="4294967294" count="1" selected="0">
            <x v="0"/>
          </reference>
          <reference field="0" count="1" selected="0">
            <x v="4"/>
          </reference>
          <reference field="4" count="1" selected="0">
            <x v="93"/>
          </reference>
        </references>
      </pivotArea>
    </chartFormat>
    <chartFormat chart="3" format="120" series="1">
      <pivotArea type="data" outline="0" fieldPosition="0">
        <references count="3">
          <reference field="4294967294" count="1" selected="0">
            <x v="0"/>
          </reference>
          <reference field="0" count="1" selected="0">
            <x v="5"/>
          </reference>
          <reference field="4" count="1" selected="0">
            <x v="93"/>
          </reference>
        </references>
      </pivotArea>
    </chartFormat>
    <chartFormat chart="3" format="121" series="1">
      <pivotArea type="data" outline="0" fieldPosition="0">
        <references count="3">
          <reference field="4294967294" count="1" selected="0">
            <x v="0"/>
          </reference>
          <reference field="0" count="1" selected="0">
            <x v="6"/>
          </reference>
          <reference field="4" count="1" selected="0">
            <x v="93"/>
          </reference>
        </references>
      </pivotArea>
    </chartFormat>
    <chartFormat chart="3" format="122" series="1">
      <pivotArea type="data" outline="0" fieldPosition="0">
        <references count="3">
          <reference field="4294967294" count="1" selected="0">
            <x v="0"/>
          </reference>
          <reference field="0" count="1" selected="0">
            <x v="7"/>
          </reference>
          <reference field="4" count="1" selected="0">
            <x v="93"/>
          </reference>
        </references>
      </pivotArea>
    </chartFormat>
    <chartFormat chart="3" format="123" series="1">
      <pivotArea type="data" outline="0" fieldPosition="0">
        <references count="3">
          <reference field="4294967294" count="1" selected="0">
            <x v="0"/>
          </reference>
          <reference field="0" count="1" selected="0">
            <x v="8"/>
          </reference>
          <reference field="4" count="1" selected="0">
            <x v="93"/>
          </reference>
        </references>
      </pivotArea>
    </chartFormat>
    <chartFormat chart="3" format="124" series="1">
      <pivotArea type="data" outline="0" fieldPosition="0">
        <references count="3">
          <reference field="4294967294" count="1" selected="0">
            <x v="0"/>
          </reference>
          <reference field="0" count="1" selected="0">
            <x v="9"/>
          </reference>
          <reference field="4" count="1" selected="0">
            <x v="93"/>
          </reference>
        </references>
      </pivotArea>
    </chartFormat>
    <chartFormat chart="3" format="125" series="1">
      <pivotArea type="data" outline="0" fieldPosition="0">
        <references count="3">
          <reference field="4294967294" count="1" selected="0">
            <x v="0"/>
          </reference>
          <reference field="0" count="1" selected="0">
            <x v="10"/>
          </reference>
          <reference field="4" count="1" selected="0">
            <x v="93"/>
          </reference>
        </references>
      </pivotArea>
    </chartFormat>
    <chartFormat chart="3" format="126" series="1">
      <pivotArea type="data" outline="0" fieldPosition="0">
        <references count="3">
          <reference field="4294967294" count="1" selected="0">
            <x v="0"/>
          </reference>
          <reference field="0" count="1" selected="0">
            <x v="11"/>
          </reference>
          <reference field="4" count="1" selected="0">
            <x v="93"/>
          </reference>
        </references>
      </pivotArea>
    </chartFormat>
    <chartFormat chart="3" format="127" series="1">
      <pivotArea type="data" outline="0" fieldPosition="0">
        <references count="3">
          <reference field="4294967294" count="1" selected="0">
            <x v="0"/>
          </reference>
          <reference field="0" count="1" selected="0">
            <x v="12"/>
          </reference>
          <reference field="4" count="1" selected="0">
            <x v="93"/>
          </reference>
        </references>
      </pivotArea>
    </chartFormat>
    <chartFormat chart="3" format="128" series="1">
      <pivotArea type="data" outline="0" fieldPosition="0">
        <references count="3">
          <reference field="4294967294" count="1" selected="0">
            <x v="0"/>
          </reference>
          <reference field="0" count="1" selected="0">
            <x v="13"/>
          </reference>
          <reference field="4" count="1" selected="0">
            <x v="93"/>
          </reference>
        </references>
      </pivotArea>
    </chartFormat>
    <chartFormat chart="3" format="129" series="1">
      <pivotArea type="data" outline="0" fieldPosition="0">
        <references count="3">
          <reference field="4294967294" count="1" selected="0">
            <x v="0"/>
          </reference>
          <reference field="0" count="1" selected="0">
            <x v="14"/>
          </reference>
          <reference field="4" count="1" selected="0">
            <x v="93"/>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3"/>
          </reference>
        </references>
      </pivotArea>
    </chartFormat>
    <chartFormat chart="3" format="131" series="1">
      <pivotArea type="data" outline="0" fieldPosition="0">
        <references count="3">
          <reference field="4294967294" count="1" selected="0">
            <x v="0"/>
          </reference>
          <reference field="0" count="1" selected="0">
            <x v="2"/>
          </reference>
          <reference field="4" count="1" selected="0">
            <x v="53"/>
          </reference>
        </references>
      </pivotArea>
    </chartFormat>
    <chartFormat chart="3" format="132" series="1">
      <pivotArea type="data" outline="0" fieldPosition="0">
        <references count="3">
          <reference field="4294967294" count="1" selected="0">
            <x v="0"/>
          </reference>
          <reference field="0" count="1" selected="0">
            <x v="3"/>
          </reference>
          <reference field="4" count="1" selected="0">
            <x v="53"/>
          </reference>
        </references>
      </pivotArea>
    </chartFormat>
    <chartFormat chart="3" format="133" series="1">
      <pivotArea type="data" outline="0" fieldPosition="0">
        <references count="3">
          <reference field="4294967294" count="1" selected="0">
            <x v="0"/>
          </reference>
          <reference field="0" count="1" selected="0">
            <x v="4"/>
          </reference>
          <reference field="4" count="1" selected="0">
            <x v="53"/>
          </reference>
        </references>
      </pivotArea>
    </chartFormat>
    <chartFormat chart="3" format="134" series="1">
      <pivotArea type="data" outline="0" fieldPosition="0">
        <references count="3">
          <reference field="4294967294" count="1" selected="0">
            <x v="0"/>
          </reference>
          <reference field="0" count="1" selected="0">
            <x v="5"/>
          </reference>
          <reference field="4" count="1" selected="0">
            <x v="53"/>
          </reference>
        </references>
      </pivotArea>
    </chartFormat>
    <chartFormat chart="3" format="135" series="1">
      <pivotArea type="data" outline="0" fieldPosition="0">
        <references count="3">
          <reference field="4294967294" count="1" selected="0">
            <x v="0"/>
          </reference>
          <reference field="0" count="1" selected="0">
            <x v="6"/>
          </reference>
          <reference field="4" count="1" selected="0">
            <x v="53"/>
          </reference>
        </references>
      </pivotArea>
    </chartFormat>
    <chartFormat chart="3" format="136" series="1">
      <pivotArea type="data" outline="0" fieldPosition="0">
        <references count="3">
          <reference field="4294967294" count="1" selected="0">
            <x v="0"/>
          </reference>
          <reference field="0" count="1" selected="0">
            <x v="7"/>
          </reference>
          <reference field="4" count="1" selected="0">
            <x v="53"/>
          </reference>
        </references>
      </pivotArea>
    </chartFormat>
    <chartFormat chart="3" format="137" series="1">
      <pivotArea type="data" outline="0" fieldPosition="0">
        <references count="3">
          <reference field="4294967294" count="1" selected="0">
            <x v="0"/>
          </reference>
          <reference field="0" count="1" selected="0">
            <x v="8"/>
          </reference>
          <reference field="4" count="1" selected="0">
            <x v="53"/>
          </reference>
        </references>
      </pivotArea>
    </chartFormat>
    <chartFormat chart="3" format="138" series="1">
      <pivotArea type="data" outline="0" fieldPosition="0">
        <references count="3">
          <reference field="4294967294" count="1" selected="0">
            <x v="0"/>
          </reference>
          <reference field="0" count="1" selected="0">
            <x v="9"/>
          </reference>
          <reference field="4" count="1" selected="0">
            <x v="53"/>
          </reference>
        </references>
      </pivotArea>
    </chartFormat>
    <chartFormat chart="3" format="139" series="1">
      <pivotArea type="data" outline="0" fieldPosition="0">
        <references count="3">
          <reference field="4294967294" count="1" selected="0">
            <x v="0"/>
          </reference>
          <reference field="0" count="1" selected="0">
            <x v="10"/>
          </reference>
          <reference field="4" count="1" selected="0">
            <x v="53"/>
          </reference>
        </references>
      </pivotArea>
    </chartFormat>
    <chartFormat chart="3" format="140" series="1">
      <pivotArea type="data" outline="0" fieldPosition="0">
        <references count="3">
          <reference field="4294967294" count="1" selected="0">
            <x v="0"/>
          </reference>
          <reference field="0" count="1" selected="0">
            <x v="11"/>
          </reference>
          <reference field="4" count="1" selected="0">
            <x v="53"/>
          </reference>
        </references>
      </pivotArea>
    </chartFormat>
    <chartFormat chart="3" format="141" series="1">
      <pivotArea type="data" outline="0" fieldPosition="0">
        <references count="3">
          <reference field="4294967294" count="1" selected="0">
            <x v="0"/>
          </reference>
          <reference field="0" count="1" selected="0">
            <x v="13"/>
          </reference>
          <reference field="4" count="1" selected="0">
            <x v="53"/>
          </reference>
        </references>
      </pivotArea>
    </chartFormat>
    <chartFormat chart="3" format="142" series="1">
      <pivotArea type="data" outline="0" fieldPosition="0">
        <references count="3">
          <reference field="4294967294" count="1" selected="0">
            <x v="0"/>
          </reference>
          <reference field="0" count="1" selected="0">
            <x v="14"/>
          </reference>
          <reference field="4" count="1" selected="0">
            <x v="53"/>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3"/>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3"/>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47"/>
          </reference>
        </references>
      </pivotArea>
    </chartFormat>
    <chartFormat chart="3" format="146" series="1">
      <pivotArea type="data" outline="0" fieldPosition="0">
        <references count="3">
          <reference field="4294967294" count="1" selected="0">
            <x v="0"/>
          </reference>
          <reference field="0" count="1" selected="0">
            <x v="2"/>
          </reference>
          <reference field="4" count="1" selected="0">
            <x v="47"/>
          </reference>
        </references>
      </pivotArea>
    </chartFormat>
    <chartFormat chart="3" format="147" series="1">
      <pivotArea type="data" outline="0" fieldPosition="0">
        <references count="3">
          <reference field="4294967294" count="1" selected="0">
            <x v="0"/>
          </reference>
          <reference field="0" count="1" selected="0">
            <x v="3"/>
          </reference>
          <reference field="4" count="1" selected="0">
            <x v="47"/>
          </reference>
        </references>
      </pivotArea>
    </chartFormat>
    <chartFormat chart="3" format="148" series="1">
      <pivotArea type="data" outline="0" fieldPosition="0">
        <references count="3">
          <reference field="4294967294" count="1" selected="0">
            <x v="0"/>
          </reference>
          <reference field="0" count="1" selected="0">
            <x v="4"/>
          </reference>
          <reference field="4" count="1" selected="0">
            <x v="47"/>
          </reference>
        </references>
      </pivotArea>
    </chartFormat>
    <chartFormat chart="3" format="149" series="1">
      <pivotArea type="data" outline="0" fieldPosition="0">
        <references count="3">
          <reference field="4294967294" count="1" selected="0">
            <x v="0"/>
          </reference>
          <reference field="0" count="1" selected="0">
            <x v="5"/>
          </reference>
          <reference field="4" count="1" selected="0">
            <x v="47"/>
          </reference>
        </references>
      </pivotArea>
    </chartFormat>
    <chartFormat chart="3" format="150" series="1">
      <pivotArea type="data" outline="0" fieldPosition="0">
        <references count="3">
          <reference field="4294967294" count="1" selected="0">
            <x v="0"/>
          </reference>
          <reference field="0" count="1" selected="0">
            <x v="6"/>
          </reference>
          <reference field="4" count="1" selected="0">
            <x v="47"/>
          </reference>
        </references>
      </pivotArea>
    </chartFormat>
    <chartFormat chart="3" format="151" series="1">
      <pivotArea type="data" outline="0" fieldPosition="0">
        <references count="3">
          <reference field="4294967294" count="1" selected="0">
            <x v="0"/>
          </reference>
          <reference field="0" count="1" selected="0">
            <x v="7"/>
          </reference>
          <reference field="4" count="1" selected="0">
            <x v="47"/>
          </reference>
        </references>
      </pivotArea>
    </chartFormat>
    <chartFormat chart="3" format="152" series="1">
      <pivotArea type="data" outline="0" fieldPosition="0">
        <references count="3">
          <reference field="4294967294" count="1" selected="0">
            <x v="0"/>
          </reference>
          <reference field="0" count="1" selected="0">
            <x v="8"/>
          </reference>
          <reference field="4" count="1" selected="0">
            <x v="47"/>
          </reference>
        </references>
      </pivotArea>
    </chartFormat>
    <chartFormat chart="3" format="153" series="1">
      <pivotArea type="data" outline="0" fieldPosition="0">
        <references count="3">
          <reference field="4294967294" count="1" selected="0">
            <x v="0"/>
          </reference>
          <reference field="0" count="1" selected="0">
            <x v="9"/>
          </reference>
          <reference field="4" count="1" selected="0">
            <x v="47"/>
          </reference>
        </references>
      </pivotArea>
    </chartFormat>
    <chartFormat chart="3" format="154" series="1">
      <pivotArea type="data" outline="0" fieldPosition="0">
        <references count="3">
          <reference field="4294967294" count="1" selected="0">
            <x v="0"/>
          </reference>
          <reference field="0" count="1" selected="0">
            <x v="10"/>
          </reference>
          <reference field="4" count="1" selected="0">
            <x v="47"/>
          </reference>
        </references>
      </pivotArea>
    </chartFormat>
    <chartFormat chart="3" format="155" series="1">
      <pivotArea type="data" outline="0" fieldPosition="0">
        <references count="3">
          <reference field="4294967294" count="1" selected="0">
            <x v="0"/>
          </reference>
          <reference field="0" count="1" selected="0">
            <x v="11"/>
          </reference>
          <reference field="4" count="1" selected="0">
            <x v="47"/>
          </reference>
        </references>
      </pivotArea>
    </chartFormat>
    <chartFormat chart="3" format="156" series="1">
      <pivotArea type="data" outline="0" fieldPosition="0">
        <references count="3">
          <reference field="4294967294" count="1" selected="0">
            <x v="0"/>
          </reference>
          <reference field="0" count="1" selected="0">
            <x v="12"/>
          </reference>
          <reference field="4" count="1" selected="0">
            <x v="47"/>
          </reference>
        </references>
      </pivotArea>
    </chartFormat>
    <chartFormat chart="3" format="157" series="1">
      <pivotArea type="data" outline="0" fieldPosition="0">
        <references count="3">
          <reference field="4294967294" count="1" selected="0">
            <x v="0"/>
          </reference>
          <reference field="0" count="1" selected="0">
            <x v="13"/>
          </reference>
          <reference field="4" count="1" selected="0">
            <x v="47"/>
          </reference>
        </references>
      </pivotArea>
    </chartFormat>
    <chartFormat chart="3" format="158" series="1">
      <pivotArea type="data" outline="0" fieldPosition="0">
        <references count="3">
          <reference field="4294967294" count="1" selected="0">
            <x v="0"/>
          </reference>
          <reference field="0" count="1" selected="0">
            <x v="14"/>
          </reference>
          <reference field="4" count="1" selected="0">
            <x v="47"/>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5"/>
          </reference>
        </references>
      </pivotArea>
    </chartFormat>
    <chartFormat chart="3" format="160" series="1">
      <pivotArea type="data" outline="0" fieldPosition="0">
        <references count="3">
          <reference field="4294967294" count="1" selected="0">
            <x v="0"/>
          </reference>
          <reference field="0" count="1" selected="0">
            <x v="2"/>
          </reference>
          <reference field="4" count="1" selected="0">
            <x v="5"/>
          </reference>
        </references>
      </pivotArea>
    </chartFormat>
    <chartFormat chart="3" format="161" series="1">
      <pivotArea type="data" outline="0" fieldPosition="0">
        <references count="3">
          <reference field="4294967294" count="1" selected="0">
            <x v="0"/>
          </reference>
          <reference field="0" count="1" selected="0">
            <x v="3"/>
          </reference>
          <reference field="4" count="1" selected="0">
            <x v="5"/>
          </reference>
        </references>
      </pivotArea>
    </chartFormat>
    <chartFormat chart="3" format="162" series="1">
      <pivotArea type="data" outline="0" fieldPosition="0">
        <references count="3">
          <reference field="4294967294" count="1" selected="0">
            <x v="0"/>
          </reference>
          <reference field="0" count="1" selected="0">
            <x v="4"/>
          </reference>
          <reference field="4" count="1" selected="0">
            <x v="5"/>
          </reference>
        </references>
      </pivotArea>
    </chartFormat>
    <chartFormat chart="3" format="163" series="1">
      <pivotArea type="data" outline="0" fieldPosition="0">
        <references count="3">
          <reference field="4294967294" count="1" selected="0">
            <x v="0"/>
          </reference>
          <reference field="0" count="1" selected="0">
            <x v="5"/>
          </reference>
          <reference field="4" count="1" selected="0">
            <x v="5"/>
          </reference>
        </references>
      </pivotArea>
    </chartFormat>
    <chartFormat chart="3" format="164" series="1">
      <pivotArea type="data" outline="0" fieldPosition="0">
        <references count="3">
          <reference field="4294967294" count="1" selected="0">
            <x v="0"/>
          </reference>
          <reference field="0" count="1" selected="0">
            <x v="6"/>
          </reference>
          <reference field="4" count="1" selected="0">
            <x v="5"/>
          </reference>
        </references>
      </pivotArea>
    </chartFormat>
    <chartFormat chart="3" format="165" series="1">
      <pivotArea type="data" outline="0" fieldPosition="0">
        <references count="3">
          <reference field="4294967294" count="1" selected="0">
            <x v="0"/>
          </reference>
          <reference field="0" count="1" selected="0">
            <x v="7"/>
          </reference>
          <reference field="4" count="1" selected="0">
            <x v="5"/>
          </reference>
        </references>
      </pivotArea>
    </chartFormat>
    <chartFormat chart="3" format="166" series="1">
      <pivotArea type="data" outline="0" fieldPosition="0">
        <references count="3">
          <reference field="4294967294" count="1" selected="0">
            <x v="0"/>
          </reference>
          <reference field="0" count="1" selected="0">
            <x v="8"/>
          </reference>
          <reference field="4" count="1" selected="0">
            <x v="5"/>
          </reference>
        </references>
      </pivotArea>
    </chartFormat>
    <chartFormat chart="3" format="167" series="1">
      <pivotArea type="data" outline="0" fieldPosition="0">
        <references count="3">
          <reference field="4294967294" count="1" selected="0">
            <x v="0"/>
          </reference>
          <reference field="0" count="1" selected="0">
            <x v="9"/>
          </reference>
          <reference field="4" count="1" selected="0">
            <x v="5"/>
          </reference>
        </references>
      </pivotArea>
    </chartFormat>
    <chartFormat chart="3" format="168" series="1">
      <pivotArea type="data" outline="0" fieldPosition="0">
        <references count="3">
          <reference field="4294967294" count="1" selected="0">
            <x v="0"/>
          </reference>
          <reference field="0" count="1" selected="0">
            <x v="10"/>
          </reference>
          <reference field="4" count="1" selected="0">
            <x v="5"/>
          </reference>
        </references>
      </pivotArea>
    </chartFormat>
    <chartFormat chart="3" format="169" series="1">
      <pivotArea type="data" outline="0" fieldPosition="0">
        <references count="3">
          <reference field="4294967294" count="1" selected="0">
            <x v="0"/>
          </reference>
          <reference field="0" count="1" selected="0">
            <x v="11"/>
          </reference>
          <reference field="4" count="1" selected="0">
            <x v="5"/>
          </reference>
        </references>
      </pivotArea>
    </chartFormat>
    <chartFormat chart="3" format="170" series="1">
      <pivotArea type="data" outline="0" fieldPosition="0">
        <references count="3">
          <reference field="4294967294" count="1" selected="0">
            <x v="0"/>
          </reference>
          <reference field="0" count="1" selected="0">
            <x v="12"/>
          </reference>
          <reference field="4" count="1" selected="0">
            <x v="5"/>
          </reference>
        </references>
      </pivotArea>
    </chartFormat>
    <chartFormat chart="3" format="171" series="1">
      <pivotArea type="data" outline="0" fieldPosition="0">
        <references count="3">
          <reference field="4294967294" count="1" selected="0">
            <x v="0"/>
          </reference>
          <reference field="0" count="1" selected="0">
            <x v="13"/>
          </reference>
          <reference field="4" count="1" selected="0">
            <x v="5"/>
          </reference>
        </references>
      </pivotArea>
    </chartFormat>
    <chartFormat chart="3" format="172" series="1">
      <pivotArea type="data" outline="0" fieldPosition="0">
        <references count="3">
          <reference field="4294967294" count="1" selected="0">
            <x v="0"/>
          </reference>
          <reference field="0" count="1" selected="0">
            <x v="14"/>
          </reference>
          <reference field="4" count="1" selected="0">
            <x v="5"/>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5"/>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5"/>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5"/>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33"/>
          </reference>
        </references>
      </pivotArea>
    </chartFormat>
    <chartFormat chart="3" format="177" series="1">
      <pivotArea type="data" outline="0" fieldPosition="0">
        <references count="3">
          <reference field="4294967294" count="1" selected="0">
            <x v="0"/>
          </reference>
          <reference field="0" count="1" selected="0">
            <x v="2"/>
          </reference>
          <reference field="4" count="1" selected="0">
            <x v="33"/>
          </reference>
        </references>
      </pivotArea>
    </chartFormat>
    <chartFormat chart="3" format="178" series="1">
      <pivotArea type="data" outline="0" fieldPosition="0">
        <references count="3">
          <reference field="4294967294" count="1" selected="0">
            <x v="0"/>
          </reference>
          <reference field="0" count="1" selected="0">
            <x v="3"/>
          </reference>
          <reference field="4" count="1" selected="0">
            <x v="33"/>
          </reference>
        </references>
      </pivotArea>
    </chartFormat>
    <chartFormat chart="3" format="179" series="1">
      <pivotArea type="data" outline="0" fieldPosition="0">
        <references count="3">
          <reference field="4294967294" count="1" selected="0">
            <x v="0"/>
          </reference>
          <reference field="0" count="1" selected="0">
            <x v="4"/>
          </reference>
          <reference field="4" count="1" selected="0">
            <x v="33"/>
          </reference>
        </references>
      </pivotArea>
    </chartFormat>
    <chartFormat chart="3" format="180" series="1">
      <pivotArea type="data" outline="0" fieldPosition="0">
        <references count="3">
          <reference field="4294967294" count="1" selected="0">
            <x v="0"/>
          </reference>
          <reference field="0" count="1" selected="0">
            <x v="5"/>
          </reference>
          <reference field="4" count="1" selected="0">
            <x v="33"/>
          </reference>
        </references>
      </pivotArea>
    </chartFormat>
    <chartFormat chart="3" format="181" series="1">
      <pivotArea type="data" outline="0" fieldPosition="0">
        <references count="3">
          <reference field="4294967294" count="1" selected="0">
            <x v="0"/>
          </reference>
          <reference field="0" count="1" selected="0">
            <x v="6"/>
          </reference>
          <reference field="4" count="1" selected="0">
            <x v="33"/>
          </reference>
        </references>
      </pivotArea>
    </chartFormat>
    <chartFormat chart="3" format="182" series="1">
      <pivotArea type="data" outline="0" fieldPosition="0">
        <references count="3">
          <reference field="4294967294" count="1" selected="0">
            <x v="0"/>
          </reference>
          <reference field="0" count="1" selected="0">
            <x v="7"/>
          </reference>
          <reference field="4" count="1" selected="0">
            <x v="33"/>
          </reference>
        </references>
      </pivotArea>
    </chartFormat>
    <chartFormat chart="3" format="183" series="1">
      <pivotArea type="data" outline="0" fieldPosition="0">
        <references count="3">
          <reference field="4294967294" count="1" selected="0">
            <x v="0"/>
          </reference>
          <reference field="0" count="1" selected="0">
            <x v="8"/>
          </reference>
          <reference field="4" count="1" selected="0">
            <x v="33"/>
          </reference>
        </references>
      </pivotArea>
    </chartFormat>
    <chartFormat chart="3" format="184" series="1">
      <pivotArea type="data" outline="0" fieldPosition="0">
        <references count="3">
          <reference field="4294967294" count="1" selected="0">
            <x v="0"/>
          </reference>
          <reference field="0" count="1" selected="0">
            <x v="9"/>
          </reference>
          <reference field="4" count="1" selected="0">
            <x v="33"/>
          </reference>
        </references>
      </pivotArea>
    </chartFormat>
    <chartFormat chart="3" format="185" series="1">
      <pivotArea type="data" outline="0" fieldPosition="0">
        <references count="3">
          <reference field="4294967294" count="1" selected="0">
            <x v="0"/>
          </reference>
          <reference field="0" count="1" selected="0">
            <x v="10"/>
          </reference>
          <reference field="4" count="1" selected="0">
            <x v="33"/>
          </reference>
        </references>
      </pivotArea>
    </chartFormat>
    <chartFormat chart="3" format="186" series="1">
      <pivotArea type="data" outline="0" fieldPosition="0">
        <references count="3">
          <reference field="4294967294" count="1" selected="0">
            <x v="0"/>
          </reference>
          <reference field="0" count="1" selected="0">
            <x v="11"/>
          </reference>
          <reference field="4" count="1" selected="0">
            <x v="33"/>
          </reference>
        </references>
      </pivotArea>
    </chartFormat>
    <chartFormat chart="3" format="187" series="1">
      <pivotArea type="data" outline="0" fieldPosition="0">
        <references count="3">
          <reference field="4294967294" count="1" selected="0">
            <x v="0"/>
          </reference>
          <reference field="0" count="1" selected="0">
            <x v="12"/>
          </reference>
          <reference field="4" count="1" selected="0">
            <x v="33"/>
          </reference>
        </references>
      </pivotArea>
    </chartFormat>
    <chartFormat chart="3" format="188" series="1">
      <pivotArea type="data" outline="0" fieldPosition="0">
        <references count="3">
          <reference field="4294967294" count="1" selected="0">
            <x v="0"/>
          </reference>
          <reference field="0" count="1" selected="0">
            <x v="13"/>
          </reference>
          <reference field="4" count="1" selected="0">
            <x v="33"/>
          </reference>
        </references>
      </pivotArea>
    </chartFormat>
    <chartFormat chart="3" format="189" series="1">
      <pivotArea type="data" outline="0" fieldPosition="0">
        <references count="3">
          <reference field="4294967294" count="1" selected="0">
            <x v="0"/>
          </reference>
          <reference field="0" count="1" selected="0">
            <x v="14"/>
          </reference>
          <reference field="4" count="1" selected="0">
            <x v="33"/>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33"/>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33"/>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33"/>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46"/>
          </reference>
        </references>
      </pivotArea>
    </chartFormat>
    <chartFormat chart="3" format="194" series="1">
      <pivotArea type="data" outline="0" fieldPosition="0">
        <references count="3">
          <reference field="4294967294" count="1" selected="0">
            <x v="0"/>
          </reference>
          <reference field="0" count="1" selected="0">
            <x v="2"/>
          </reference>
          <reference field="4" count="1" selected="0">
            <x v="46"/>
          </reference>
        </references>
      </pivotArea>
    </chartFormat>
    <chartFormat chart="3" format="195" series="1">
      <pivotArea type="data" outline="0" fieldPosition="0">
        <references count="3">
          <reference field="4294967294" count="1" selected="0">
            <x v="0"/>
          </reference>
          <reference field="0" count="1" selected="0">
            <x v="3"/>
          </reference>
          <reference field="4" count="1" selected="0">
            <x v="46"/>
          </reference>
        </references>
      </pivotArea>
    </chartFormat>
    <chartFormat chart="3" format="196" series="1">
      <pivotArea type="data" outline="0" fieldPosition="0">
        <references count="3">
          <reference field="4294967294" count="1" selected="0">
            <x v="0"/>
          </reference>
          <reference field="0" count="1" selected="0">
            <x v="4"/>
          </reference>
          <reference field="4" count="1" selected="0">
            <x v="46"/>
          </reference>
        </references>
      </pivotArea>
    </chartFormat>
    <chartFormat chart="3" format="197" series="1">
      <pivotArea type="data" outline="0" fieldPosition="0">
        <references count="3">
          <reference field="4294967294" count="1" selected="0">
            <x v="0"/>
          </reference>
          <reference field="0" count="1" selected="0">
            <x v="5"/>
          </reference>
          <reference field="4" count="1" selected="0">
            <x v="46"/>
          </reference>
        </references>
      </pivotArea>
    </chartFormat>
    <chartFormat chart="3" format="198" series="1">
      <pivotArea type="data" outline="0" fieldPosition="0">
        <references count="3">
          <reference field="4294967294" count="1" selected="0">
            <x v="0"/>
          </reference>
          <reference field="0" count="1" selected="0">
            <x v="6"/>
          </reference>
          <reference field="4" count="1" selected="0">
            <x v="46"/>
          </reference>
        </references>
      </pivotArea>
    </chartFormat>
    <chartFormat chart="3" format="199" series="1">
      <pivotArea type="data" outline="0" fieldPosition="0">
        <references count="3">
          <reference field="4294967294" count="1" selected="0">
            <x v="0"/>
          </reference>
          <reference field="0" count="1" selected="0">
            <x v="7"/>
          </reference>
          <reference field="4" count="1" selected="0">
            <x v="46"/>
          </reference>
        </references>
      </pivotArea>
    </chartFormat>
    <chartFormat chart="3" format="200" series="1">
      <pivotArea type="data" outline="0" fieldPosition="0">
        <references count="3">
          <reference field="4294967294" count="1" selected="0">
            <x v="0"/>
          </reference>
          <reference field="0" count="1" selected="0">
            <x v="8"/>
          </reference>
          <reference field="4" count="1" selected="0">
            <x v="46"/>
          </reference>
        </references>
      </pivotArea>
    </chartFormat>
    <chartFormat chart="3" format="201" series="1">
      <pivotArea type="data" outline="0" fieldPosition="0">
        <references count="3">
          <reference field="4294967294" count="1" selected="0">
            <x v="0"/>
          </reference>
          <reference field="0" count="1" selected="0">
            <x v="9"/>
          </reference>
          <reference field="4" count="1" selected="0">
            <x v="46"/>
          </reference>
        </references>
      </pivotArea>
    </chartFormat>
    <chartFormat chart="3" format="202" series="1">
      <pivotArea type="data" outline="0" fieldPosition="0">
        <references count="3">
          <reference field="4294967294" count="1" selected="0">
            <x v="0"/>
          </reference>
          <reference field="0" count="1" selected="0">
            <x v="10"/>
          </reference>
          <reference field="4" count="1" selected="0">
            <x v="46"/>
          </reference>
        </references>
      </pivotArea>
    </chartFormat>
    <chartFormat chart="3" format="203" series="1">
      <pivotArea type="data" outline="0" fieldPosition="0">
        <references count="3">
          <reference field="4294967294" count="1" selected="0">
            <x v="0"/>
          </reference>
          <reference field="0" count="1" selected="0">
            <x v="11"/>
          </reference>
          <reference field="4" count="1" selected="0">
            <x v="46"/>
          </reference>
        </references>
      </pivotArea>
    </chartFormat>
    <chartFormat chart="3" format="204" series="1">
      <pivotArea type="data" outline="0" fieldPosition="0">
        <references count="3">
          <reference field="4294967294" count="1" selected="0">
            <x v="0"/>
          </reference>
          <reference field="0" count="1" selected="0">
            <x v="12"/>
          </reference>
          <reference field="4" count="1" selected="0">
            <x v="46"/>
          </reference>
        </references>
      </pivotArea>
    </chartFormat>
    <chartFormat chart="3" format="205" series="1">
      <pivotArea type="data" outline="0" fieldPosition="0">
        <references count="3">
          <reference field="4294967294" count="1" selected="0">
            <x v="0"/>
          </reference>
          <reference field="0" count="1" selected="0">
            <x v="13"/>
          </reference>
          <reference field="4" count="1" selected="0">
            <x v="46"/>
          </reference>
        </references>
      </pivotArea>
    </chartFormat>
    <chartFormat chart="3" format="206" series="1">
      <pivotArea type="data" outline="0" fieldPosition="0">
        <references count="3">
          <reference field="4294967294" count="1" selected="0">
            <x v="0"/>
          </reference>
          <reference field="0" count="1" selected="0">
            <x v="14"/>
          </reference>
          <reference field="4" count="1" selected="0">
            <x v="46"/>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46"/>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46"/>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46"/>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2"/>
          </reference>
        </references>
      </pivotArea>
    </chartFormat>
    <chartFormat chart="3" format="212" series="1">
      <pivotArea type="data" outline="0" fieldPosition="0">
        <references count="2">
          <reference field="4294967294" count="1" selected="0">
            <x v="0"/>
          </reference>
          <reference field="0" count="1" selected="0">
            <x v="3"/>
          </reference>
        </references>
      </pivotArea>
    </chartFormat>
    <chartFormat chart="3" format="213" series="1">
      <pivotArea type="data" outline="0" fieldPosition="0">
        <references count="2">
          <reference field="4294967294" count="1" selected="0">
            <x v="0"/>
          </reference>
          <reference field="0" count="1" selected="0">
            <x v="4"/>
          </reference>
        </references>
      </pivotArea>
    </chartFormat>
    <chartFormat chart="3" format="214" series="1">
      <pivotArea type="data" outline="0" fieldPosition="0">
        <references count="2">
          <reference field="4294967294" count="1" selected="0">
            <x v="0"/>
          </reference>
          <reference field="0" count="1" selected="0">
            <x v="5"/>
          </reference>
        </references>
      </pivotArea>
    </chartFormat>
    <chartFormat chart="3" format="215" series="1">
      <pivotArea type="data" outline="0" fieldPosition="0">
        <references count="2">
          <reference field="4294967294" count="1" selected="0">
            <x v="0"/>
          </reference>
          <reference field="0" count="1" selected="0">
            <x v="6"/>
          </reference>
        </references>
      </pivotArea>
    </chartFormat>
    <chartFormat chart="3" format="216" series="1">
      <pivotArea type="data" outline="0" fieldPosition="0">
        <references count="2">
          <reference field="4294967294" count="1" selected="0">
            <x v="0"/>
          </reference>
          <reference field="0" count="1" selected="0">
            <x v="7"/>
          </reference>
        </references>
      </pivotArea>
    </chartFormat>
    <chartFormat chart="3" format="217" series="1">
      <pivotArea type="data" outline="0" fieldPosition="0">
        <references count="2">
          <reference field="4294967294" count="1" selected="0">
            <x v="0"/>
          </reference>
          <reference field="0" count="1" selected="0">
            <x v="8"/>
          </reference>
        </references>
      </pivotArea>
    </chartFormat>
    <chartFormat chart="3" format="218" series="1">
      <pivotArea type="data" outline="0" fieldPosition="0">
        <references count="2">
          <reference field="4294967294" count="1" selected="0">
            <x v="0"/>
          </reference>
          <reference field="0" count="1" selected="0">
            <x v="9"/>
          </reference>
        </references>
      </pivotArea>
    </chartFormat>
    <chartFormat chart="3" format="219" series="1">
      <pivotArea type="data" outline="0" fieldPosition="0">
        <references count="2">
          <reference field="4294967294" count="1" selected="0">
            <x v="0"/>
          </reference>
          <reference field="0" count="1" selected="0">
            <x v="10"/>
          </reference>
        </references>
      </pivotArea>
    </chartFormat>
    <chartFormat chart="3" format="220" series="1">
      <pivotArea type="data" outline="0" fieldPosition="0">
        <references count="2">
          <reference field="4294967294" count="1" selected="0">
            <x v="0"/>
          </reference>
          <reference field="0" count="1" selected="0">
            <x v="11"/>
          </reference>
        </references>
      </pivotArea>
    </chartFormat>
    <chartFormat chart="3" format="221" series="1">
      <pivotArea type="data" outline="0" fieldPosition="0">
        <references count="2">
          <reference field="4294967294" count="1" selected="0">
            <x v="0"/>
          </reference>
          <reference field="0" count="1" selected="0">
            <x v="12"/>
          </reference>
        </references>
      </pivotArea>
    </chartFormat>
    <chartFormat chart="3" format="222" series="1">
      <pivotArea type="data" outline="0" fieldPosition="0">
        <references count="2">
          <reference field="4294967294" count="1" selected="0">
            <x v="0"/>
          </reference>
          <reference field="0" count="1" selected="0">
            <x v="13"/>
          </reference>
        </references>
      </pivotArea>
    </chartFormat>
    <chartFormat chart="3" format="223" series="1">
      <pivotArea type="data" outline="0" fieldPosition="0">
        <references count="2">
          <reference field="4294967294" count="1" selected="0">
            <x v="0"/>
          </reference>
          <reference field="0" count="1" selected="0">
            <x v="14"/>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s>
  <pivotHierarchies count="27">
    <pivotHierarchy dragToData="1"/>
    <pivotHierarchy dragToData="1"/>
    <pivotHierarchy multipleItemSelectionAllowed="1" dragToData="1">
      <members count="1" level="1">
        <member name="[T_kjøttkoder].[dyreslag].&amp;[kalv]"/>
      </members>
    </pivotHierarchy>
    <pivotHierarchy dragToData="1"/>
    <pivotHierarchy multipleItemSelectionAllowed="1" dragToData="1">
      <members count="1" level="1">
        <member name="[T_kjøttkoder].[hovedgrupper].&amp;[storfe]"/>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2180C4D-9BA7-4742-832B-F4ED379A00DC}" name="Pivottabell3" cacheId="39"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9">
  <location ref="B7:D47"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13">
        <item x="61"/>
        <item x="48"/>
        <item x="77"/>
        <item x="78"/>
        <item x="97"/>
        <item x="49"/>
        <item x="50"/>
        <item x="79"/>
        <item x="95"/>
        <item x="38"/>
        <item x="80"/>
        <item x="81"/>
        <item x="62"/>
        <item x="82"/>
        <item x="51"/>
        <item x="83"/>
        <item x="84"/>
        <item x="98"/>
        <item x="85"/>
        <item x="86"/>
        <item x="99"/>
        <item x="0"/>
        <item x="1"/>
        <item x="2"/>
        <item x="96"/>
        <item x="100"/>
        <item x="101"/>
        <item x="39"/>
        <item x="87"/>
        <item x="52"/>
        <item x="3"/>
        <item x="88"/>
        <item x="53"/>
        <item x="102"/>
        <item x="54"/>
        <item x="4"/>
        <item x="5"/>
        <item x="69"/>
        <item x="6"/>
        <item x="103"/>
        <item x="89"/>
        <item x="7"/>
        <item x="40"/>
        <item x="8"/>
        <item x="9"/>
        <item x="41"/>
        <item x="90"/>
        <item x="55"/>
        <item x="56"/>
        <item x="70"/>
        <item x="63"/>
        <item x="10"/>
        <item x="11"/>
        <item x="12"/>
        <item x="57"/>
        <item x="13"/>
        <item x="14"/>
        <item x="15"/>
        <item x="16"/>
        <item x="104"/>
        <item x="58"/>
        <item x="17"/>
        <item x="18"/>
        <item x="71"/>
        <item x="19"/>
        <item x="20"/>
        <item x="21"/>
        <item x="22"/>
        <item x="23"/>
        <item x="64"/>
        <item x="42"/>
        <item x="105"/>
        <item x="24"/>
        <item x="25"/>
        <item x="26"/>
        <item x="27"/>
        <item x="72"/>
        <item x="43"/>
        <item x="28"/>
        <item x="73"/>
        <item x="74"/>
        <item x="29"/>
        <item x="75"/>
        <item x="30"/>
        <item x="44"/>
        <item x="91"/>
        <item x="45"/>
        <item x="31"/>
        <item x="32"/>
        <item x="106"/>
        <item x="92"/>
        <item x="93"/>
        <item x="107"/>
        <item x="65"/>
        <item x="59"/>
        <item x="46"/>
        <item x="60"/>
        <item x="33"/>
        <item x="34"/>
        <item x="76"/>
        <item x="108"/>
        <item x="66"/>
        <item x="67"/>
        <item x="35"/>
        <item x="109"/>
        <item x="68"/>
        <item x="47"/>
        <item x="110"/>
        <item x="94"/>
        <item x="36"/>
        <item x="111"/>
        <item x="37"/>
        <item x="112"/>
      </items>
    </pivotField>
    <pivotField axis="axisPage" allDrilled="1" subtotalTop="0" showAll="0" dataSourceSort="1" defaultSubtotal="0" defaultAttributeDrillState="1"/>
  </pivotFields>
  <rowFields count="1">
    <field x="4"/>
  </rowFields>
  <rowItems count="39">
    <i>
      <x v="21"/>
    </i>
    <i>
      <x v="22"/>
    </i>
    <i>
      <x v="23"/>
    </i>
    <i>
      <x v="30"/>
    </i>
    <i>
      <x v="35"/>
    </i>
    <i>
      <x v="36"/>
    </i>
    <i>
      <x v="38"/>
    </i>
    <i>
      <x v="41"/>
    </i>
    <i>
      <x v="43"/>
    </i>
    <i>
      <x v="44"/>
    </i>
    <i>
      <x v="51"/>
    </i>
    <i>
      <x v="52"/>
    </i>
    <i>
      <x v="53"/>
    </i>
    <i>
      <x v="55"/>
    </i>
    <i>
      <x v="56"/>
    </i>
    <i>
      <x v="57"/>
    </i>
    <i>
      <x v="58"/>
    </i>
    <i>
      <x v="61"/>
    </i>
    <i>
      <x v="62"/>
    </i>
    <i>
      <x v="64"/>
    </i>
    <i>
      <x v="65"/>
    </i>
    <i>
      <x v="66"/>
    </i>
    <i>
      <x v="67"/>
    </i>
    <i>
      <x v="68"/>
    </i>
    <i>
      <x v="72"/>
    </i>
    <i>
      <x v="73"/>
    </i>
    <i>
      <x v="74"/>
    </i>
    <i>
      <x v="75"/>
    </i>
    <i>
      <x v="78"/>
    </i>
    <i>
      <x v="81"/>
    </i>
    <i>
      <x v="83"/>
    </i>
    <i>
      <x v="87"/>
    </i>
    <i>
      <x v="88"/>
    </i>
    <i>
      <x v="97"/>
    </i>
    <i>
      <x v="98"/>
    </i>
    <i>
      <x v="103"/>
    </i>
    <i>
      <x v="109"/>
    </i>
    <i>
      <x v="111"/>
    </i>
    <i t="grand">
      <x/>
    </i>
  </rowItems>
  <colFields count="1">
    <field x="0"/>
  </colFields>
  <colItems count="2">
    <i>
      <x/>
    </i>
    <i>
      <x v="1"/>
    </i>
  </colItems>
  <pageFields count="3">
    <pageField fld="3" hier="4" name="[T_kjøttkoder].[hovedgrupper].[All]" cap="All"/>
    <pageField fld="2" hier="13" name="[T_kommune].[fylke].&amp;[Trøndelag]" cap="Trøndelag"/>
    <pageField fld="5" hier="2" name="[T_kjøttkoder].[dyreslag].[All]" cap="All"/>
  </pageFields>
  <dataFields count="1">
    <dataField name="Sum av Verdi" fld="1" baseField="0" baseItem="1048828" numFmtId="164"/>
  </dataFields>
  <formats count="4">
    <format dxfId="108">
      <pivotArea collapsedLevelsAreSubtotals="1" fieldPosition="0">
        <references count="2">
          <reference field="0" count="1" selected="0">
            <x v="4"/>
          </reference>
          <reference field="4" count="13">
            <x v="3"/>
            <x v="7"/>
            <x v="10"/>
            <x v="11"/>
            <x v="13"/>
            <x v="15"/>
            <x v="16"/>
            <x v="17"/>
            <x v="18"/>
            <x v="19"/>
            <x v="28"/>
            <x v="31"/>
            <x v="40"/>
          </reference>
        </references>
      </pivotArea>
    </format>
    <format dxfId="107">
      <pivotArea outline="0" collapsedLevelsAreSubtotals="1" fieldPosition="0"/>
    </format>
    <format dxfId="106">
      <pivotArea outline="0" fieldPosition="0">
        <references count="1">
          <reference field="4294967294" count="1">
            <x v="0"/>
          </reference>
        </references>
      </pivotArea>
    </format>
    <format dxfId="105">
      <pivotArea outline="0" collapsedLevelsAreSubtotals="1" fieldPosition="0">
        <references count="1">
          <reference field="0" count="16" selected="0">
            <x v="1"/>
            <x v="2"/>
            <x v="3"/>
            <x v="4"/>
            <x v="5"/>
            <x v="6"/>
            <x v="7"/>
            <x v="8"/>
            <x v="9"/>
            <x v="10"/>
            <x v="11"/>
            <x v="12"/>
            <x v="13"/>
            <x v="14"/>
            <x v="15"/>
            <x v="16"/>
          </reference>
        </references>
      </pivotArea>
    </format>
  </formats>
  <chartFormats count="228">
    <chartFormat chart="2" format="0" series="1">
      <pivotArea type="data" outline="0" fieldPosition="0">
        <references count="2">
          <reference field="4294967294" count="1" selected="0">
            <x v="0"/>
          </reference>
          <reference field="4" count="1" selected="0">
            <x v="22"/>
          </reference>
        </references>
      </pivotArea>
    </chartFormat>
    <chartFormat chart="2" format="1" series="1">
      <pivotArea type="data" outline="0" fieldPosition="0">
        <references count="2">
          <reference field="4294967294" count="1" selected="0">
            <x v="0"/>
          </reference>
          <reference field="4" count="1" selected="0">
            <x v="66"/>
          </reference>
        </references>
      </pivotArea>
    </chartFormat>
    <chartFormat chart="2" format="2" series="1">
      <pivotArea type="data" outline="0" fieldPosition="0">
        <references count="2">
          <reference field="4294967294" count="1" selected="0">
            <x v="0"/>
          </reference>
          <reference field="4" count="1" selected="0">
            <x v="56"/>
          </reference>
        </references>
      </pivotArea>
    </chartFormat>
    <chartFormat chart="2" format="3" series="1">
      <pivotArea type="data" outline="0" fieldPosition="0">
        <references count="2">
          <reference field="4294967294" count="1" selected="0">
            <x v="0"/>
          </reference>
          <reference field="4" count="1" selected="0">
            <x v="43"/>
          </reference>
        </references>
      </pivotArea>
    </chartFormat>
    <chartFormat chart="2" format="4" series="1">
      <pivotArea type="data" outline="0" fieldPosition="0">
        <references count="2">
          <reference field="4294967294" count="1" selected="0">
            <x v="0"/>
          </reference>
          <reference field="4" count="1" selected="0">
            <x v="58"/>
          </reference>
        </references>
      </pivotArea>
    </chartFormat>
    <chartFormat chart="2" format="5" series="1">
      <pivotArea type="data" outline="0" fieldPosition="0">
        <references count="2">
          <reference field="4294967294" count="1" selected="0">
            <x v="0"/>
          </reference>
          <reference field="4" count="1" selected="0">
            <x v="103"/>
          </reference>
        </references>
      </pivotArea>
    </chartFormat>
    <chartFormat chart="2" format="6" series="1">
      <pivotArea type="data" outline="0" fieldPosition="0">
        <references count="2">
          <reference field="4294967294" count="1" selected="0">
            <x v="0"/>
          </reference>
          <reference field="4" count="1" selected="0">
            <x v="87"/>
          </reference>
        </references>
      </pivotArea>
    </chartFormat>
    <chartFormat chart="2" format="7" series="1">
      <pivotArea type="data" outline="0" fieldPosition="0">
        <references count="2">
          <reference field="4294967294" count="1" selected="0">
            <x v="0"/>
          </reference>
          <reference field="4" count="1" selected="0">
            <x v="52"/>
          </reference>
        </references>
      </pivotArea>
    </chartFormat>
    <chartFormat chart="2" format="8" series="1">
      <pivotArea type="data" outline="0" fieldPosition="0">
        <references count="2">
          <reference field="4294967294" count="1" selected="0">
            <x v="0"/>
          </reference>
          <reference field="4" count="1" selected="0">
            <x v="9"/>
          </reference>
        </references>
      </pivotArea>
    </chartFormat>
    <chartFormat chart="2" format="9" series="1">
      <pivotArea type="data" outline="0" fieldPosition="0">
        <references count="2">
          <reference field="4294967294" count="1" selected="0">
            <x v="0"/>
          </reference>
          <reference field="4" count="1" selected="0">
            <x v="84"/>
          </reference>
        </references>
      </pivotArea>
    </chartFormat>
    <chartFormat chart="2" format="10" series="1">
      <pivotArea type="data" outline="0" fieldPosition="0">
        <references count="2">
          <reference field="4294967294" count="1" selected="0">
            <x v="0"/>
          </reference>
          <reference field="4" count="1" selected="0">
            <x v="106"/>
          </reference>
        </references>
      </pivotArea>
    </chartFormat>
    <chartFormat chart="2" format="11" series="1">
      <pivotArea type="data" outline="0" fieldPosition="0">
        <references count="2">
          <reference field="4294967294" count="1" selected="0">
            <x v="0"/>
          </reference>
          <reference field="4" count="1" selected="0">
            <x v="77"/>
          </reference>
        </references>
      </pivotArea>
    </chartFormat>
    <chartFormat chart="2" format="12" series="1">
      <pivotArea type="data" outline="0" fieldPosition="0">
        <references count="2">
          <reference field="4294967294" count="1" selected="0">
            <x v="0"/>
          </reference>
          <reference field="4" count="1" selected="0">
            <x v="86"/>
          </reference>
        </references>
      </pivotArea>
    </chartFormat>
    <chartFormat chart="2" format="13" series="1">
      <pivotArea type="data" outline="0" fieldPosition="0">
        <references count="2">
          <reference field="4294967294" count="1" selected="0">
            <x v="0"/>
          </reference>
          <reference field="4" count="1" selected="0">
            <x v="95"/>
          </reference>
        </references>
      </pivotArea>
    </chartFormat>
    <chartFormat chart="2" format="14" series="1">
      <pivotArea type="data" outline="0" fieldPosition="0">
        <references count="2">
          <reference field="4294967294" count="1" selected="0">
            <x v="0"/>
          </reference>
          <reference field="4" count="1" selected="0">
            <x v="45"/>
          </reference>
        </references>
      </pivotArea>
    </chartFormat>
    <chartFormat chart="2" format="15" series="1">
      <pivotArea type="data" outline="0" fieldPosition="0">
        <references count="2">
          <reference field="4294967294" count="1" selected="0">
            <x v="0"/>
          </reference>
          <reference field="4" count="1" selected="0">
            <x v="42"/>
          </reference>
        </references>
      </pivotArea>
    </chartFormat>
    <chartFormat chart="2" format="16" series="1">
      <pivotArea type="data" outline="0" fieldPosition="0">
        <references count="2">
          <reference field="4294967294" count="1" selected="0">
            <x v="0"/>
          </reference>
          <reference field="4" count="1" selected="0">
            <x v="70"/>
          </reference>
        </references>
      </pivotArea>
    </chartFormat>
    <chartFormat chart="2" format="17" series="1">
      <pivotArea type="data" outline="0" fieldPosition="0">
        <references count="2">
          <reference field="4294967294" count="1" selected="0">
            <x v="0"/>
          </reference>
          <reference field="4" count="1" selected="0">
            <x v="27"/>
          </reference>
        </references>
      </pivotArea>
    </chartFormat>
    <chartFormat chart="2" format="18" series="1">
      <pivotArea type="data" outline="0" fieldPosition="0">
        <references count="2">
          <reference field="4294967294" count="1" selected="0">
            <x v="0"/>
          </reference>
          <reference field="4" count="1" selected="0">
            <x v="61"/>
          </reference>
        </references>
      </pivotArea>
    </chartFormat>
    <chartFormat chart="2" format="19" series="1">
      <pivotArea type="data" outline="0" fieldPosition="0">
        <references count="2">
          <reference field="4294967294" count="1" selected="0">
            <x v="0"/>
          </reference>
          <reference field="4" count="1" selected="0">
            <x v="44"/>
          </reference>
        </references>
      </pivotArea>
    </chartFormat>
    <chartFormat chart="2" format="20" series="1">
      <pivotArea type="data" outline="0" fieldPosition="0">
        <references count="2">
          <reference field="4294967294" count="1" selected="0">
            <x v="0"/>
          </reference>
          <reference field="4" count="1" selected="0">
            <x v="8"/>
          </reference>
        </references>
      </pivotArea>
    </chartFormat>
    <chartFormat chart="2" format="21" series="1">
      <pivotArea type="data" outline="0" fieldPosition="0">
        <references count="2">
          <reference field="4294967294" count="1" selected="0">
            <x v="0"/>
          </reference>
          <reference field="4" count="1" selected="0">
            <x v="14"/>
          </reference>
        </references>
      </pivotArea>
    </chartFormat>
    <chartFormat chart="2" format="22" series="1">
      <pivotArea type="data" outline="0" fieldPosition="0">
        <references count="2">
          <reference field="4294967294" count="1" selected="0">
            <x v="0"/>
          </reference>
          <reference field="4" count="1" selected="0">
            <x v="5"/>
          </reference>
        </references>
      </pivotArea>
    </chartFormat>
    <chartFormat chart="2" format="23" series="1">
      <pivotArea type="data" outline="0" fieldPosition="0">
        <references count="2">
          <reference field="4294967294" count="1" selected="0">
            <x v="0"/>
          </reference>
          <reference field="4" count="1" selected="0">
            <x v="24"/>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9"/>
          </reference>
        </references>
      </pivotArea>
    </chartFormat>
    <chartFormat chart="2" format="26" series="1">
      <pivotArea type="data" outline="0" fieldPosition="0">
        <references count="2">
          <reference field="4294967294" count="1" selected="0">
            <x v="0"/>
          </reference>
          <reference field="4" count="1" selected="0">
            <x v="6"/>
          </reference>
        </references>
      </pivotArea>
    </chartFormat>
    <chartFormat chart="2" format="27" series="1">
      <pivotArea type="data" outline="0" fieldPosition="0">
        <references count="2">
          <reference field="4294967294" count="1" selected="0">
            <x v="0"/>
          </reference>
          <reference field="4" count="1" selected="0">
            <x v="32"/>
          </reference>
        </references>
      </pivotArea>
    </chartFormat>
    <chartFormat chart="2" format="28" series="1">
      <pivotArea type="data" outline="0" fieldPosition="0">
        <references count="2">
          <reference field="4294967294" count="1" selected="0">
            <x v="0"/>
          </reference>
          <reference field="4" count="1" selected="0">
            <x v="96"/>
          </reference>
        </references>
      </pivotArea>
    </chartFormat>
    <chartFormat chart="2" format="29" series="1">
      <pivotArea type="data" outline="0" fieldPosition="0">
        <references count="2">
          <reference field="4294967294" count="1" selected="0">
            <x v="0"/>
          </reference>
          <reference field="4" count="1" selected="0">
            <x v="47"/>
          </reference>
        </references>
      </pivotArea>
    </chartFormat>
    <chartFormat chart="2" format="30" series="1">
      <pivotArea type="data" outline="0" fieldPosition="0">
        <references count="2">
          <reference field="4294967294" count="1" selected="0">
            <x v="0"/>
          </reference>
          <reference field="4" count="1" selected="0">
            <x v="34"/>
          </reference>
        </references>
      </pivotArea>
    </chartFormat>
    <chartFormat chart="2" format="31" series="1">
      <pivotArea type="data" outline="0" fieldPosition="0">
        <references count="2">
          <reference field="4294967294" count="1" selected="0">
            <x v="0"/>
          </reference>
          <reference field="4" count="1" selected="0">
            <x v="94"/>
          </reference>
        </references>
      </pivotArea>
    </chartFormat>
    <chartFormat chart="2" format="32" series="1">
      <pivotArea type="data" outline="0" fieldPosition="0">
        <references count="2">
          <reference field="4294967294" count="1" selected="0">
            <x v="0"/>
          </reference>
          <reference field="4" count="1" selected="0">
            <x v="60"/>
          </reference>
        </references>
      </pivotArea>
    </chartFormat>
    <chartFormat chart="2" format="33" series="1">
      <pivotArea type="data" outline="0" fieldPosition="0">
        <references count="2">
          <reference field="4294967294" count="1" selected="0">
            <x v="0"/>
          </reference>
          <reference field="4" count="1" selected="0">
            <x v="64"/>
          </reference>
        </references>
      </pivotArea>
    </chartFormat>
    <chartFormat chart="2" format="34" series="1">
      <pivotArea type="data" outline="0" fieldPosition="0">
        <references count="2">
          <reference field="4294967294" count="1" selected="0">
            <x v="0"/>
          </reference>
          <reference field="4" count="1" selected="0">
            <x v="109"/>
          </reference>
        </references>
      </pivotArea>
    </chartFormat>
    <chartFormat chart="2" format="35" series="1">
      <pivotArea type="data" outline="0" fieldPosition="0">
        <references count="2">
          <reference field="4294967294" count="1" selected="0">
            <x v="0"/>
          </reference>
          <reference field="4" count="1" selected="0">
            <x v="80"/>
          </reference>
        </references>
      </pivotArea>
    </chartFormat>
    <chartFormat chart="2" format="36" series="1">
      <pivotArea type="data" outline="0" fieldPosition="0">
        <references count="2">
          <reference field="4294967294" count="1" selected="0">
            <x v="0"/>
          </reference>
          <reference field="4" count="1" selected="0">
            <x v="63"/>
          </reference>
        </references>
      </pivotArea>
    </chartFormat>
    <chartFormat chart="2" format="37" series="1">
      <pivotArea type="data" outline="0" fieldPosition="0">
        <references count="2">
          <reference field="4294967294" count="1" selected="0">
            <x v="0"/>
          </reference>
          <reference field="4" count="1" selected="0">
            <x v="79"/>
          </reference>
        </references>
      </pivotArea>
    </chartFormat>
    <chartFormat chart="2" format="38" series="1">
      <pivotArea type="data" outline="0" fieldPosition="0">
        <references count="2">
          <reference field="4294967294" count="1" selected="0">
            <x v="0"/>
          </reference>
          <reference field="4" count="1" selected="0">
            <x v="37"/>
          </reference>
        </references>
      </pivotArea>
    </chartFormat>
    <chartFormat chart="2" format="39" series="1">
      <pivotArea type="data" outline="0" fieldPosition="0">
        <references count="2">
          <reference field="4294967294" count="1" selected="0">
            <x v="0"/>
          </reference>
          <reference field="4" count="1" selected="0">
            <x v="49"/>
          </reference>
        </references>
      </pivotArea>
    </chartFormat>
    <chartFormat chart="2" format="40" series="1">
      <pivotArea type="data" outline="0" fieldPosition="0">
        <references count="2">
          <reference field="4294967294" count="1" selected="0">
            <x v="0"/>
          </reference>
          <reference field="4" count="1" selected="0">
            <x v="82"/>
          </reference>
        </references>
      </pivotArea>
    </chartFormat>
    <chartFormat chart="2" format="41" series="1">
      <pivotArea type="data" outline="0" fieldPosition="0">
        <references count="2">
          <reference field="4294967294" count="1" selected="0">
            <x v="0"/>
          </reference>
          <reference field="4" count="1" selected="0">
            <x v="76"/>
          </reference>
        </references>
      </pivotArea>
    </chartFormat>
    <chartFormat chart="2" format="42" series="1">
      <pivotArea type="data" outline="0" fieldPosition="0">
        <references count="2">
          <reference field="4294967294" count="1" selected="0">
            <x v="0"/>
          </reference>
          <reference field="4" count="1" selected="0">
            <x v="99"/>
          </reference>
        </references>
      </pivotArea>
    </chartFormat>
    <chartFormat chart="2" format="43" series="1">
      <pivotArea type="data" outline="0" fieldPosition="0">
        <references count="2">
          <reference field="4294967294" count="1" selected="0">
            <x v="0"/>
          </reference>
          <reference field="4" count="1" selected="0">
            <x v="16"/>
          </reference>
        </references>
      </pivotArea>
    </chartFormat>
    <chartFormat chart="2" format="44" series="1">
      <pivotArea type="data" outline="0" fieldPosition="0">
        <references count="2">
          <reference field="4294967294" count="1" selected="0">
            <x v="0"/>
          </reference>
          <reference field="4" count="1" selected="0">
            <x v="85"/>
          </reference>
        </references>
      </pivotArea>
    </chartFormat>
    <chartFormat chart="2" format="45" series="1">
      <pivotArea type="data" outline="0" fieldPosition="0">
        <references count="2">
          <reference field="4294967294" count="1" selected="0">
            <x v="0"/>
          </reference>
          <reference field="4" count="1" selected="0">
            <x v="90"/>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46"/>
          </reference>
        </references>
      </pivotArea>
    </chartFormat>
    <chartFormat chart="2" format="48" series="1">
      <pivotArea type="data" outline="0" fieldPosition="0">
        <references count="2">
          <reference field="4294967294" count="1" selected="0">
            <x v="0"/>
          </reference>
          <reference field="4" count="1" selected="0">
            <x v="28"/>
          </reference>
        </references>
      </pivotArea>
    </chartFormat>
    <chartFormat chart="2" format="49" series="1">
      <pivotArea type="data" outline="0" fieldPosition="0">
        <references count="2">
          <reference field="4294967294" count="1" selected="0">
            <x v="0"/>
          </reference>
          <reference field="4" count="1" selected="0">
            <x v="108"/>
          </reference>
        </references>
      </pivotArea>
    </chartFormat>
    <chartFormat chart="2" format="50" series="1">
      <pivotArea type="data" outline="0" fieldPosition="0">
        <references count="2">
          <reference field="4294967294" count="1" selected="0">
            <x v="0"/>
          </reference>
          <reference field="4" count="1" selected="0">
            <x v="91"/>
          </reference>
        </references>
      </pivotArea>
    </chartFormat>
    <chartFormat chart="2" format="51" series="1">
      <pivotArea type="data" outline="0" fieldPosition="0">
        <references count="2">
          <reference field="4294967294" count="1" selected="0">
            <x v="0"/>
          </reference>
          <reference field="4" count="1" selected="0">
            <x v="69"/>
          </reference>
        </references>
      </pivotArea>
    </chartFormat>
    <chartFormat chart="2" format="52" series="1">
      <pivotArea type="data" outline="0" fieldPosition="0">
        <references count="2">
          <reference field="4294967294" count="1" selected="0">
            <x v="0"/>
          </reference>
          <reference field="4" count="1" selected="0">
            <x v="50"/>
          </reference>
        </references>
      </pivotArea>
    </chartFormat>
    <chartFormat chart="2" format="53" series="1">
      <pivotArea type="data" outline="0" fieldPosition="0">
        <references count="2">
          <reference field="4294967294" count="1" selected="0">
            <x v="0"/>
          </reference>
          <reference field="4" count="1" selected="0">
            <x v="102"/>
          </reference>
        </references>
      </pivotArea>
    </chartFormat>
    <chartFormat chart="2" format="54" series="1">
      <pivotArea type="data" outline="0" fieldPosition="0">
        <references count="2">
          <reference field="4294967294" count="1" selected="0">
            <x v="0"/>
          </reference>
          <reference field="4" count="1" selected="0">
            <x v="105"/>
          </reference>
        </references>
      </pivotArea>
    </chartFormat>
    <chartFormat chart="2" format="55" series="1">
      <pivotArea type="data" outline="0" fieldPosition="0">
        <references count="2">
          <reference field="4294967294" count="1" selected="0">
            <x v="0"/>
          </reference>
          <reference field="4" count="1" selected="0">
            <x v="101"/>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12"/>
          </reference>
        </references>
      </pivotArea>
    </chartFormat>
    <chartFormat chart="2" format="58" series="1">
      <pivotArea type="data" outline="0" fieldPosition="0">
        <references count="2">
          <reference field="4294967294" count="1" selected="0">
            <x v="0"/>
          </reference>
          <reference field="4" count="1" selected="0">
            <x v="93"/>
          </reference>
        </references>
      </pivotArea>
    </chartFormat>
    <chartFormat chart="2" format="59" series="1">
      <pivotArea type="data" outline="0" fieldPosition="0">
        <references count="2">
          <reference field="4294967294" count="1" selected="0">
            <x v="0"/>
          </reference>
          <reference field="4" count="1" selected="0">
            <x v="71"/>
          </reference>
        </references>
      </pivotArea>
    </chartFormat>
    <chartFormat chart="2" format="60" series="1">
      <pivotArea type="data" outline="0" fieldPosition="0">
        <references count="2">
          <reference field="4294967294" count="1" selected="0">
            <x v="0"/>
          </reference>
          <reference field="4" count="1" selected="0">
            <x v="26"/>
          </reference>
        </references>
      </pivotArea>
    </chartFormat>
    <chartFormat chart="2" format="61" series="1">
      <pivotArea type="data" outline="0" fieldPosition="0">
        <references count="2">
          <reference field="4294967294" count="1" selected="0">
            <x v="0"/>
          </reference>
          <reference field="4" count="1" selected="0">
            <x v="107"/>
          </reference>
        </references>
      </pivotArea>
    </chartFormat>
    <chartFormat chart="2" format="62" series="1">
      <pivotArea type="data" outline="0" fieldPosition="0">
        <references count="2">
          <reference field="4294967294" count="1" selected="0">
            <x v="0"/>
          </reference>
          <reference field="4" count="1" selected="0">
            <x v="110"/>
          </reference>
        </references>
      </pivotArea>
    </chartFormat>
    <chartFormat chart="2" format="63" series="1">
      <pivotArea type="data" outline="0" fieldPosition="0">
        <references count="2">
          <reference field="4294967294" count="1" selected="0">
            <x v="0"/>
          </reference>
          <reference field="4" count="1" selected="0">
            <x v="112"/>
          </reference>
        </references>
      </pivotArea>
    </chartFormat>
    <chartFormat chart="2" format="64" series="1">
      <pivotArea type="data" outline="0" fieldPosition="0">
        <references count="2">
          <reference field="4294967294" count="1" selected="0">
            <x v="0"/>
          </reference>
          <reference field="4" count="1" selected="0">
            <x v="59"/>
          </reference>
        </references>
      </pivotArea>
    </chartFormat>
    <chartFormat chart="2" format="65" series="1">
      <pivotArea type="data" outline="0" fieldPosition="0">
        <references count="2">
          <reference field="4294967294" count="1" selected="0">
            <x v="0"/>
          </reference>
          <reference field="4" count="1" selected="0">
            <x v="92"/>
          </reference>
        </references>
      </pivotArea>
    </chartFormat>
    <chartFormat chart="2" format="66" series="1">
      <pivotArea type="data" outline="0" fieldPosition="0">
        <references count="2">
          <reference field="4294967294" count="1" selected="0">
            <x v="0"/>
          </reference>
          <reference field="4" count="1" selected="0">
            <x v="39"/>
          </reference>
        </references>
      </pivotArea>
    </chartFormat>
    <chartFormat chart="2" format="67" series="1">
      <pivotArea type="data" outline="0" fieldPosition="0">
        <references count="2">
          <reference field="4294967294" count="1" selected="0">
            <x v="0"/>
          </reference>
          <reference field="4" count="1" selected="0">
            <x v="4"/>
          </reference>
        </references>
      </pivotArea>
    </chartFormat>
    <chartFormat chart="2" format="68" series="1">
      <pivotArea type="data" outline="0" fieldPosition="0">
        <references count="2">
          <reference field="4294967294" count="1" selected="0">
            <x v="0"/>
          </reference>
          <reference field="4" count="1" selected="0">
            <x v="33"/>
          </reference>
        </references>
      </pivotArea>
    </chartFormat>
    <chartFormat chart="2" format="69" series="1">
      <pivotArea type="data" outline="0" fieldPosition="0">
        <references count="2">
          <reference field="4294967294" count="1" selected="0">
            <x v="0"/>
          </reference>
          <reference field="4" count="1" selected="0">
            <x v="25"/>
          </reference>
        </references>
      </pivotArea>
    </chartFormat>
    <chartFormat chart="2" format="70" series="1">
      <pivotArea type="data" outline="0" fieldPosition="0">
        <references count="2">
          <reference field="4294967294" count="1" selected="0">
            <x v="0"/>
          </reference>
          <reference field="4" count="1" selected="0">
            <x v="100"/>
          </reference>
        </references>
      </pivotArea>
    </chartFormat>
    <chartFormat chart="2" format="71" series="1">
      <pivotArea type="data" outline="0" fieldPosition="0">
        <references count="2">
          <reference field="4294967294" count="1" selected="0">
            <x v="0"/>
          </reference>
          <reference field="4" count="1" selected="0">
            <x v="104"/>
          </reference>
        </references>
      </pivotArea>
    </chartFormat>
    <chartFormat chart="2" format="72" series="1">
      <pivotArea type="data" outline="0" fieldPosition="0">
        <references count="2">
          <reference field="4294967294" count="1" selected="0">
            <x v="0"/>
          </reference>
          <reference field="4" count="1" selected="0">
            <x v="20"/>
          </reference>
        </references>
      </pivotArea>
    </chartFormat>
    <chartFormat chart="2" format="73" series="1">
      <pivotArea type="data" outline="0" fieldPosition="0">
        <references count="2">
          <reference field="4294967294" count="1" selected="0">
            <x v="0"/>
          </reference>
          <reference field="4" count="1" selected="0">
            <x v="89"/>
          </reference>
        </references>
      </pivotArea>
    </chartFormat>
    <chartFormat chart="2" format="74" series="1">
      <pivotArea type="data" outline="0" fieldPosition="0">
        <references count="2">
          <reference field="4294967294" count="1" selected="0">
            <x v="0"/>
          </reference>
          <reference field="4" count="1" selected="0">
            <x v="38"/>
          </reference>
        </references>
      </pivotArea>
    </chartFormat>
    <chartFormat chart="2" format="75" series="1">
      <pivotArea type="data" outline="0" fieldPosition="0">
        <references count="2">
          <reference field="4294967294" count="1" selected="0">
            <x v="0"/>
          </reference>
          <reference field="4" count="1" selected="0">
            <x v="72"/>
          </reference>
        </references>
      </pivotArea>
    </chartFormat>
    <chartFormat chart="2" format="76" series="1">
      <pivotArea type="data" outline="0" fieldPosition="0">
        <references count="2">
          <reference field="4294967294" count="1" selected="0">
            <x v="0"/>
          </reference>
          <reference field="4" count="1" selected="0">
            <x v="65"/>
          </reference>
        </references>
      </pivotArea>
    </chartFormat>
    <chartFormat chart="2" format="77" series="1">
      <pivotArea type="data" outline="0" fieldPosition="0">
        <references count="2">
          <reference field="4294967294" count="1" selected="0">
            <x v="0"/>
          </reference>
          <reference field="4" count="1" selected="0">
            <x v="83"/>
          </reference>
        </references>
      </pivotArea>
    </chartFormat>
    <chartFormat chart="2" format="78" series="1">
      <pivotArea type="data" outline="0" fieldPosition="0">
        <references count="2">
          <reference field="4294967294" count="1" selected="0">
            <x v="0"/>
          </reference>
          <reference field="4" count="1" selected="0">
            <x v="88"/>
          </reference>
        </references>
      </pivotArea>
    </chartFormat>
    <chartFormat chart="2" format="79" series="1">
      <pivotArea type="data" outline="0" fieldPosition="0">
        <references count="2">
          <reference field="4294967294" count="1" selected="0">
            <x v="0"/>
          </reference>
          <reference field="4" count="1" selected="0">
            <x v="68"/>
          </reference>
        </references>
      </pivotArea>
    </chartFormat>
    <chartFormat chart="2" format="80" series="1">
      <pivotArea type="data" outline="0" fieldPosition="0">
        <references count="2">
          <reference field="4294967294" count="1" selected="0">
            <x v="0"/>
          </reference>
          <reference field="4" count="1" selected="0">
            <x v="54"/>
          </reference>
        </references>
      </pivotArea>
    </chartFormat>
    <chartFormat chart="2" format="81" series="1">
      <pivotArea type="data" outline="0" fieldPosition="0">
        <references count="2">
          <reference field="4294967294" count="1" selected="0">
            <x v="0"/>
          </reference>
          <reference field="4" count="1" selected="0">
            <x v="48"/>
          </reference>
        </references>
      </pivotArea>
    </chartFormat>
    <chartFormat chart="3" format="82" series="1">
      <pivotArea type="data" outline="0" fieldPosition="0">
        <references count="2">
          <reference field="4294967294" count="1" selected="0">
            <x v="0"/>
          </reference>
          <reference field="4" count="1" selected="0">
            <x v="60"/>
          </reference>
        </references>
      </pivotArea>
    </chartFormat>
    <chartFormat chart="3" format="83" series="1">
      <pivotArea type="data" outline="0" fieldPosition="0">
        <references count="2">
          <reference field="4294967294" count="1" selected="0">
            <x v="0"/>
          </reference>
          <reference field="4" count="1" selected="0">
            <x v="96"/>
          </reference>
        </references>
      </pivotArea>
    </chartFormat>
    <chartFormat chart="3" format="84" series="1">
      <pivotArea type="data" outline="0" fieldPosition="0">
        <references count="2">
          <reference field="4294967294" count="1" selected="0">
            <x v="0"/>
          </reference>
          <reference field="4" count="1" selected="0">
            <x v="94"/>
          </reference>
        </references>
      </pivotArea>
    </chartFormat>
    <chartFormat chart="3" format="85" series="1">
      <pivotArea type="data" outline="0" fieldPosition="0">
        <references count="2">
          <reference field="4294967294" count="1" selected="0">
            <x v="0"/>
          </reference>
          <reference field="4" count="1" selected="0">
            <x v="54"/>
          </reference>
        </references>
      </pivotArea>
    </chartFormat>
    <chartFormat chart="3" format="86" series="1">
      <pivotArea type="data" outline="0" fieldPosition="0">
        <references count="2">
          <reference field="4294967294" count="1" selected="0">
            <x v="0"/>
          </reference>
          <reference field="4" count="1" selected="0">
            <x v="48"/>
          </reference>
        </references>
      </pivotArea>
    </chartFormat>
    <chartFormat chart="3" format="87" series="1">
      <pivotArea type="data" outline="0" fieldPosition="0">
        <references count="2">
          <reference field="4294967294" count="1" selected="0">
            <x v="0"/>
          </reference>
          <reference field="4" count="1" selected="0">
            <x v="5"/>
          </reference>
        </references>
      </pivotArea>
    </chartFormat>
    <chartFormat chart="3" format="88" series="1">
      <pivotArea type="data" outline="0" fieldPosition="0">
        <references count="2">
          <reference field="4294967294" count="1" selected="0">
            <x v="0"/>
          </reference>
          <reference field="4" count="1" selected="0">
            <x v="34"/>
          </reference>
        </references>
      </pivotArea>
    </chartFormat>
    <chartFormat chart="3" format="89" series="1">
      <pivotArea type="data" outline="0" fieldPosition="0">
        <references count="2">
          <reference field="4294967294" count="1" selected="0">
            <x v="0"/>
          </reference>
          <reference field="4" count="1" selected="0">
            <x v="47"/>
          </reference>
        </references>
      </pivotArea>
    </chartFormat>
    <chartFormat chart="3" format="90" series="1">
      <pivotArea type="data" outline="0" fieldPosition="0">
        <references count="3">
          <reference field="4294967294" count="1" selected="0">
            <x v="0"/>
          </reference>
          <reference field="0" count="1" selected="0">
            <x v="12"/>
          </reference>
          <reference field="4" count="1" selected="0">
            <x v="60"/>
          </reference>
        </references>
      </pivotArea>
    </chartFormat>
    <chartFormat chart="3" format="91" series="1">
      <pivotArea type="data" outline="0" fieldPosition="0">
        <references count="3">
          <reference field="4294967294" count="1" selected="0">
            <x v="0"/>
          </reference>
          <reference field="0" count="1" selected="0">
            <x v="13"/>
          </reference>
          <reference field="4" count="1" selected="0">
            <x v="60"/>
          </reference>
        </references>
      </pivotArea>
    </chartFormat>
    <chartFormat chart="3" format="92" series="1">
      <pivotArea type="data" outline="0" fieldPosition="0">
        <references count="3">
          <reference field="4294967294" count="1" selected="0">
            <x v="0"/>
          </reference>
          <reference field="0" count="1" selected="0">
            <x v="14"/>
          </reference>
          <reference field="4" count="1" selected="0">
            <x v="60"/>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60"/>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60"/>
          </reference>
        </references>
      </pivotArea>
    </chartFormat>
    <chartFormat chart="3" format="95" series="1">
      <pivotArea type="data" outline="0" fieldPosition="0">
        <references count="3">
          <reference field="4294967294" count="1" selected="0">
            <x v="0"/>
          </reference>
          <reference field="0" count="1" selected="0">
            <x v="3"/>
          </reference>
          <reference field="4" count="1" selected="0">
            <x v="60"/>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60"/>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60"/>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60"/>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96"/>
          </reference>
        </references>
      </pivotArea>
    </chartFormat>
    <chartFormat chart="3" format="100" series="1">
      <pivotArea type="data" outline="0" fieldPosition="0">
        <references count="3">
          <reference field="4294967294" count="1" selected="0">
            <x v="0"/>
          </reference>
          <reference field="0" count="1" selected="0">
            <x v="8"/>
          </reference>
          <reference field="4" count="1" selected="0">
            <x v="96"/>
          </reference>
        </references>
      </pivotArea>
    </chartFormat>
    <chartFormat chart="3" format="101" series="1">
      <pivotArea type="data" outline="0" fieldPosition="0">
        <references count="3">
          <reference field="4294967294" count="1" selected="0">
            <x v="0"/>
          </reference>
          <reference field="0" count="1" selected="0">
            <x v="6"/>
          </reference>
          <reference field="4" count="1" selected="0">
            <x v="96"/>
          </reference>
        </references>
      </pivotArea>
    </chartFormat>
    <chartFormat chart="3" format="102" series="1">
      <pivotArea type="data" outline="0" fieldPosition="0">
        <references count="3">
          <reference field="4294967294" count="1" selected="0">
            <x v="0"/>
          </reference>
          <reference field="0" count="1" selected="0">
            <x v="9"/>
          </reference>
          <reference field="4" count="1" selected="0">
            <x v="96"/>
          </reference>
        </references>
      </pivotArea>
    </chartFormat>
    <chartFormat chart="3" format="103" series="1">
      <pivotArea type="data" outline="0" fieldPosition="0">
        <references count="3">
          <reference field="4294967294" count="1" selected="0">
            <x v="0"/>
          </reference>
          <reference field="0" count="1" selected="0">
            <x v="7"/>
          </reference>
          <reference field="4" count="1" selected="0">
            <x v="96"/>
          </reference>
        </references>
      </pivotArea>
    </chartFormat>
    <chartFormat chart="3" format="104" series="1">
      <pivotArea type="data" outline="0" fieldPosition="0">
        <references count="3">
          <reference field="4294967294" count="1" selected="0">
            <x v="0"/>
          </reference>
          <reference field="0" count="1" selected="0">
            <x v="10"/>
          </reference>
          <reference field="4" count="1" selected="0">
            <x v="96"/>
          </reference>
        </references>
      </pivotArea>
    </chartFormat>
    <chartFormat chart="3" format="105" series="1">
      <pivotArea type="data" outline="0" fieldPosition="0">
        <references count="3">
          <reference field="4294967294" count="1" selected="0">
            <x v="0"/>
          </reference>
          <reference field="0" count="1" selected="0">
            <x v="4"/>
          </reference>
          <reference field="4" count="1" selected="0">
            <x v="96"/>
          </reference>
        </references>
      </pivotArea>
    </chartFormat>
    <chartFormat chart="3" format="106" series="1">
      <pivotArea type="data" outline="0" fieldPosition="0">
        <references count="3">
          <reference field="4294967294" count="1" selected="0">
            <x v="0"/>
          </reference>
          <reference field="0" count="1" selected="0">
            <x v="11"/>
          </reference>
          <reference field="4" count="1" selected="0">
            <x v="96"/>
          </reference>
        </references>
      </pivotArea>
    </chartFormat>
    <chartFormat chart="3" format="107" series="1">
      <pivotArea type="data" outline="0" fieldPosition="0">
        <references count="3">
          <reference field="4294967294" count="1" selected="0">
            <x v="0"/>
          </reference>
          <reference field="0" count="1" selected="0">
            <x v="12"/>
          </reference>
          <reference field="4" count="1" selected="0">
            <x v="96"/>
          </reference>
        </references>
      </pivotArea>
    </chartFormat>
    <chartFormat chart="3" format="108" series="1">
      <pivotArea type="data" outline="0" fieldPosition="0">
        <references count="3">
          <reference field="4294967294" count="1" selected="0">
            <x v="0"/>
          </reference>
          <reference field="0" count="1" selected="0">
            <x v="13"/>
          </reference>
          <reference field="4" count="1" selected="0">
            <x v="96"/>
          </reference>
        </references>
      </pivotArea>
    </chartFormat>
    <chartFormat chart="3" format="109" series="1">
      <pivotArea type="data" outline="0" fieldPosition="0">
        <references count="3">
          <reference field="4294967294" count="1" selected="0">
            <x v="0"/>
          </reference>
          <reference field="0" count="1" selected="0">
            <x v="14"/>
          </reference>
          <reference field="4" count="1" selected="0">
            <x v="96"/>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96"/>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96"/>
          </reference>
        </references>
      </pivotArea>
    </chartFormat>
    <chartFormat chart="3" format="112" series="1">
      <pivotArea type="data" outline="0" fieldPosition="0">
        <references count="3">
          <reference field="4294967294" count="1" selected="0">
            <x v="0"/>
          </reference>
          <reference field="0" count="1" selected="0">
            <x v="3"/>
          </reference>
          <reference field="4" count="1" selected="0">
            <x v="96"/>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96"/>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96"/>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96"/>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94"/>
          </reference>
        </references>
      </pivotArea>
    </chartFormat>
    <chartFormat chart="3" format="117" series="1">
      <pivotArea type="data" outline="0" fieldPosition="0">
        <references count="3">
          <reference field="4294967294" count="1" selected="0">
            <x v="0"/>
          </reference>
          <reference field="0" count="1" selected="0">
            <x v="8"/>
          </reference>
          <reference field="4" count="1" selected="0">
            <x v="94"/>
          </reference>
        </references>
      </pivotArea>
    </chartFormat>
    <chartFormat chart="3" format="118" series="1">
      <pivotArea type="data" outline="0" fieldPosition="0">
        <references count="3">
          <reference field="4294967294" count="1" selected="0">
            <x v="0"/>
          </reference>
          <reference field="0" count="1" selected="0">
            <x v="6"/>
          </reference>
          <reference field="4" count="1" selected="0">
            <x v="94"/>
          </reference>
        </references>
      </pivotArea>
    </chartFormat>
    <chartFormat chart="3" format="119" series="1">
      <pivotArea type="data" outline="0" fieldPosition="0">
        <references count="3">
          <reference field="4294967294" count="1" selected="0">
            <x v="0"/>
          </reference>
          <reference field="0" count="1" selected="0">
            <x v="9"/>
          </reference>
          <reference field="4" count="1" selected="0">
            <x v="94"/>
          </reference>
        </references>
      </pivotArea>
    </chartFormat>
    <chartFormat chart="3" format="120" series="1">
      <pivotArea type="data" outline="0" fieldPosition="0">
        <references count="3">
          <reference field="4294967294" count="1" selected="0">
            <x v="0"/>
          </reference>
          <reference field="0" count="1" selected="0">
            <x v="7"/>
          </reference>
          <reference field="4" count="1" selected="0">
            <x v="94"/>
          </reference>
        </references>
      </pivotArea>
    </chartFormat>
    <chartFormat chart="3" format="121" series="1">
      <pivotArea type="data" outline="0" fieldPosition="0">
        <references count="3">
          <reference field="4294967294" count="1" selected="0">
            <x v="0"/>
          </reference>
          <reference field="0" count="1" selected="0">
            <x v="10"/>
          </reference>
          <reference field="4" count="1" selected="0">
            <x v="94"/>
          </reference>
        </references>
      </pivotArea>
    </chartFormat>
    <chartFormat chart="3" format="122" series="1">
      <pivotArea type="data" outline="0" fieldPosition="0">
        <references count="3">
          <reference field="4294967294" count="1" selected="0">
            <x v="0"/>
          </reference>
          <reference field="0" count="1" selected="0">
            <x v="4"/>
          </reference>
          <reference field="4" count="1" selected="0">
            <x v="94"/>
          </reference>
        </references>
      </pivotArea>
    </chartFormat>
    <chartFormat chart="3" format="123" series="1">
      <pivotArea type="data" outline="0" fieldPosition="0">
        <references count="3">
          <reference field="4294967294" count="1" selected="0">
            <x v="0"/>
          </reference>
          <reference field="0" count="1" selected="0">
            <x v="11"/>
          </reference>
          <reference field="4" count="1" selected="0">
            <x v="94"/>
          </reference>
        </references>
      </pivotArea>
    </chartFormat>
    <chartFormat chart="3" format="124" series="1">
      <pivotArea type="data" outline="0" fieldPosition="0">
        <references count="3">
          <reference field="4294967294" count="1" selected="0">
            <x v="0"/>
          </reference>
          <reference field="0" count="1" selected="0">
            <x v="12"/>
          </reference>
          <reference field="4" count="1" selected="0">
            <x v="94"/>
          </reference>
        </references>
      </pivotArea>
    </chartFormat>
    <chartFormat chart="3" format="125" series="1">
      <pivotArea type="data" outline="0" fieldPosition="0">
        <references count="3">
          <reference field="4294967294" count="1" selected="0">
            <x v="0"/>
          </reference>
          <reference field="0" count="1" selected="0">
            <x v="13"/>
          </reference>
          <reference field="4" count="1" selected="0">
            <x v="94"/>
          </reference>
        </references>
      </pivotArea>
    </chartFormat>
    <chartFormat chart="3" format="126" series="1">
      <pivotArea type="data" outline="0" fieldPosition="0">
        <references count="3">
          <reference field="4294967294" count="1" selected="0">
            <x v="0"/>
          </reference>
          <reference field="0" count="1" selected="0">
            <x v="14"/>
          </reference>
          <reference field="4" count="1" selected="0">
            <x v="94"/>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94"/>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94"/>
          </reference>
        </references>
      </pivotArea>
    </chartFormat>
    <chartFormat chart="3" format="129" series="1">
      <pivotArea type="data" outline="0" fieldPosition="0">
        <references count="3">
          <reference field="4294967294" count="1" selected="0">
            <x v="0"/>
          </reference>
          <reference field="0" count="1" selected="0">
            <x v="3"/>
          </reference>
          <reference field="4" count="1" selected="0">
            <x v="94"/>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4"/>
          </reference>
        </references>
      </pivotArea>
    </chartFormat>
    <chartFormat chart="3" format="131" series="1">
      <pivotArea type="data" outline="0" fieldPosition="0">
        <references count="3">
          <reference field="4294967294" count="1" selected="0">
            <x v="0"/>
          </reference>
          <reference field="0" count="1" selected="0">
            <x v="8"/>
          </reference>
          <reference field="4" count="1" selected="0">
            <x v="54"/>
          </reference>
        </references>
      </pivotArea>
    </chartFormat>
    <chartFormat chart="3" format="132" series="1">
      <pivotArea type="data" outline="0" fieldPosition="0">
        <references count="3">
          <reference field="4294967294" count="1" selected="0">
            <x v="0"/>
          </reference>
          <reference field="0" count="1" selected="0">
            <x v="6"/>
          </reference>
          <reference field="4" count="1" selected="0">
            <x v="54"/>
          </reference>
        </references>
      </pivotArea>
    </chartFormat>
    <chartFormat chart="3" format="133" series="1">
      <pivotArea type="data" outline="0" fieldPosition="0">
        <references count="3">
          <reference field="4294967294" count="1" selected="0">
            <x v="0"/>
          </reference>
          <reference field="0" count="1" selected="0">
            <x v="9"/>
          </reference>
          <reference field="4" count="1" selected="0">
            <x v="54"/>
          </reference>
        </references>
      </pivotArea>
    </chartFormat>
    <chartFormat chart="3" format="134" series="1">
      <pivotArea type="data" outline="0" fieldPosition="0">
        <references count="3">
          <reference field="4294967294" count="1" selected="0">
            <x v="0"/>
          </reference>
          <reference field="0" count="1" selected="0">
            <x v="7"/>
          </reference>
          <reference field="4" count="1" selected="0">
            <x v="54"/>
          </reference>
        </references>
      </pivotArea>
    </chartFormat>
    <chartFormat chart="3" format="135" series="1">
      <pivotArea type="data" outline="0" fieldPosition="0">
        <references count="3">
          <reference field="4294967294" count="1" selected="0">
            <x v="0"/>
          </reference>
          <reference field="0" count="1" selected="0">
            <x v="10"/>
          </reference>
          <reference field="4" count="1" selected="0">
            <x v="54"/>
          </reference>
        </references>
      </pivotArea>
    </chartFormat>
    <chartFormat chart="3" format="136" series="1">
      <pivotArea type="data" outline="0" fieldPosition="0">
        <references count="3">
          <reference field="4294967294" count="1" selected="0">
            <x v="0"/>
          </reference>
          <reference field="0" count="1" selected="0">
            <x v="4"/>
          </reference>
          <reference field="4" count="1" selected="0">
            <x v="54"/>
          </reference>
        </references>
      </pivotArea>
    </chartFormat>
    <chartFormat chart="3" format="137" series="1">
      <pivotArea type="data" outline="0" fieldPosition="0">
        <references count="3">
          <reference field="4294967294" count="1" selected="0">
            <x v="0"/>
          </reference>
          <reference field="0" count="1" selected="0">
            <x v="11"/>
          </reference>
          <reference field="4" count="1" selected="0">
            <x v="54"/>
          </reference>
        </references>
      </pivotArea>
    </chartFormat>
    <chartFormat chart="3" format="138" series="1">
      <pivotArea type="data" outline="0" fieldPosition="0">
        <references count="3">
          <reference field="4294967294" count="1" selected="0">
            <x v="0"/>
          </reference>
          <reference field="0" count="1" selected="0">
            <x v="12"/>
          </reference>
          <reference field="4" count="1" selected="0">
            <x v="54"/>
          </reference>
        </references>
      </pivotArea>
    </chartFormat>
    <chartFormat chart="3" format="139" series="1">
      <pivotArea type="data" outline="0" fieldPosition="0">
        <references count="3">
          <reference field="4294967294" count="1" selected="0">
            <x v="0"/>
          </reference>
          <reference field="0" count="1" selected="0">
            <x v="13"/>
          </reference>
          <reference field="4" count="1" selected="0">
            <x v="54"/>
          </reference>
        </references>
      </pivotArea>
    </chartFormat>
    <chartFormat chart="3" format="140" series="1">
      <pivotArea type="data" outline="0" fieldPosition="0">
        <references count="3">
          <reference field="4294967294" count="1" selected="0">
            <x v="0"/>
          </reference>
          <reference field="0" count="1" selected="0">
            <x v="14"/>
          </reference>
          <reference field="4" count="1" selected="0">
            <x v="54"/>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54"/>
          </reference>
        </references>
      </pivotArea>
    </chartFormat>
    <chartFormat chart="3" format="142" series="1">
      <pivotArea type="data" outline="0" fieldPosition="0">
        <references count="3">
          <reference field="4294967294" count="1" selected="0">
            <x v="0"/>
          </reference>
          <reference field="0" count="1" selected="0">
            <x v="3"/>
          </reference>
          <reference field="4" count="1" selected="0">
            <x v="54"/>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4"/>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4"/>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48"/>
          </reference>
        </references>
      </pivotArea>
    </chartFormat>
    <chartFormat chart="3" format="146" series="1">
      <pivotArea type="data" outline="0" fieldPosition="0">
        <references count="3">
          <reference field="4294967294" count="1" selected="0">
            <x v="0"/>
          </reference>
          <reference field="0" count="1" selected="0">
            <x v="8"/>
          </reference>
          <reference field="4" count="1" selected="0">
            <x v="48"/>
          </reference>
        </references>
      </pivotArea>
    </chartFormat>
    <chartFormat chart="3" format="147" series="1">
      <pivotArea type="data" outline="0" fieldPosition="0">
        <references count="3">
          <reference field="4294967294" count="1" selected="0">
            <x v="0"/>
          </reference>
          <reference field="0" count="1" selected="0">
            <x v="6"/>
          </reference>
          <reference field="4" count="1" selected="0">
            <x v="48"/>
          </reference>
        </references>
      </pivotArea>
    </chartFormat>
    <chartFormat chart="3" format="148" series="1">
      <pivotArea type="data" outline="0" fieldPosition="0">
        <references count="3">
          <reference field="4294967294" count="1" selected="0">
            <x v="0"/>
          </reference>
          <reference field="0" count="1" selected="0">
            <x v="9"/>
          </reference>
          <reference field="4" count="1" selected="0">
            <x v="48"/>
          </reference>
        </references>
      </pivotArea>
    </chartFormat>
    <chartFormat chart="3" format="149" series="1">
      <pivotArea type="data" outline="0" fieldPosition="0">
        <references count="3">
          <reference field="4294967294" count="1" selected="0">
            <x v="0"/>
          </reference>
          <reference field="0" count="1" selected="0">
            <x v="7"/>
          </reference>
          <reference field="4" count="1" selected="0">
            <x v="48"/>
          </reference>
        </references>
      </pivotArea>
    </chartFormat>
    <chartFormat chart="3" format="150" series="1">
      <pivotArea type="data" outline="0" fieldPosition="0">
        <references count="3">
          <reference field="4294967294" count="1" selected="0">
            <x v="0"/>
          </reference>
          <reference field="0" count="1" selected="0">
            <x v="10"/>
          </reference>
          <reference field="4" count="1" selected="0">
            <x v="48"/>
          </reference>
        </references>
      </pivotArea>
    </chartFormat>
    <chartFormat chart="3" format="151" series="1">
      <pivotArea type="data" outline="0" fieldPosition="0">
        <references count="3">
          <reference field="4294967294" count="1" selected="0">
            <x v="0"/>
          </reference>
          <reference field="0" count="1" selected="0">
            <x v="4"/>
          </reference>
          <reference field="4" count="1" selected="0">
            <x v="48"/>
          </reference>
        </references>
      </pivotArea>
    </chartFormat>
    <chartFormat chart="3" format="152" series="1">
      <pivotArea type="data" outline="0" fieldPosition="0">
        <references count="3">
          <reference field="4294967294" count="1" selected="0">
            <x v="0"/>
          </reference>
          <reference field="0" count="1" selected="0">
            <x v="11"/>
          </reference>
          <reference field="4" count="1" selected="0">
            <x v="48"/>
          </reference>
        </references>
      </pivotArea>
    </chartFormat>
    <chartFormat chart="3" format="153" series="1">
      <pivotArea type="data" outline="0" fieldPosition="0">
        <references count="3">
          <reference field="4294967294" count="1" selected="0">
            <x v="0"/>
          </reference>
          <reference field="0" count="1" selected="0">
            <x v="12"/>
          </reference>
          <reference field="4" count="1" selected="0">
            <x v="48"/>
          </reference>
        </references>
      </pivotArea>
    </chartFormat>
    <chartFormat chart="3" format="154" series="1">
      <pivotArea type="data" outline="0" fieldPosition="0">
        <references count="3">
          <reference field="4294967294" count="1" selected="0">
            <x v="0"/>
          </reference>
          <reference field="0" count="1" selected="0">
            <x v="13"/>
          </reference>
          <reference field="4" count="1" selected="0">
            <x v="48"/>
          </reference>
        </references>
      </pivotArea>
    </chartFormat>
    <chartFormat chart="3" format="155" series="1">
      <pivotArea type="data" outline="0" fieldPosition="0">
        <references count="3">
          <reference field="4294967294" count="1" selected="0">
            <x v="0"/>
          </reference>
          <reference field="0" count="1" selected="0">
            <x v="14"/>
          </reference>
          <reference field="4" count="1" selected="0">
            <x v="48"/>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48"/>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48"/>
          </reference>
        </references>
      </pivotArea>
    </chartFormat>
    <chartFormat chart="3" format="158" series="1">
      <pivotArea type="data" outline="0" fieldPosition="0">
        <references count="3">
          <reference field="4294967294" count="1" selected="0">
            <x v="0"/>
          </reference>
          <reference field="0" count="1" selected="0">
            <x v="3"/>
          </reference>
          <reference field="4" count="1" selected="0">
            <x v="48"/>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5"/>
          </reference>
        </references>
      </pivotArea>
    </chartFormat>
    <chartFormat chart="3" format="160" series="1">
      <pivotArea type="data" outline="0" fieldPosition="0">
        <references count="3">
          <reference field="4294967294" count="1" selected="0">
            <x v="0"/>
          </reference>
          <reference field="0" count="1" selected="0">
            <x v="8"/>
          </reference>
          <reference field="4" count="1" selected="0">
            <x v="5"/>
          </reference>
        </references>
      </pivotArea>
    </chartFormat>
    <chartFormat chart="3" format="161" series="1">
      <pivotArea type="data" outline="0" fieldPosition="0">
        <references count="3">
          <reference field="4294967294" count="1" selected="0">
            <x v="0"/>
          </reference>
          <reference field="0" count="1" selected="0">
            <x v="6"/>
          </reference>
          <reference field="4" count="1" selected="0">
            <x v="5"/>
          </reference>
        </references>
      </pivotArea>
    </chartFormat>
    <chartFormat chart="3" format="162" series="1">
      <pivotArea type="data" outline="0" fieldPosition="0">
        <references count="3">
          <reference field="4294967294" count="1" selected="0">
            <x v="0"/>
          </reference>
          <reference field="0" count="1" selected="0">
            <x v="9"/>
          </reference>
          <reference field="4" count="1" selected="0">
            <x v="5"/>
          </reference>
        </references>
      </pivotArea>
    </chartFormat>
    <chartFormat chart="3" format="163" series="1">
      <pivotArea type="data" outline="0" fieldPosition="0">
        <references count="3">
          <reference field="4294967294" count="1" selected="0">
            <x v="0"/>
          </reference>
          <reference field="0" count="1" selected="0">
            <x v="7"/>
          </reference>
          <reference field="4" count="1" selected="0">
            <x v="5"/>
          </reference>
        </references>
      </pivotArea>
    </chartFormat>
    <chartFormat chart="3" format="164" series="1">
      <pivotArea type="data" outline="0" fieldPosition="0">
        <references count="3">
          <reference field="4294967294" count="1" selected="0">
            <x v="0"/>
          </reference>
          <reference field="0" count="1" selected="0">
            <x v="10"/>
          </reference>
          <reference field="4" count="1" selected="0">
            <x v="5"/>
          </reference>
        </references>
      </pivotArea>
    </chartFormat>
    <chartFormat chart="3" format="165" series="1">
      <pivotArea type="data" outline="0" fieldPosition="0">
        <references count="3">
          <reference field="4294967294" count="1" selected="0">
            <x v="0"/>
          </reference>
          <reference field="0" count="1" selected="0">
            <x v="4"/>
          </reference>
          <reference field="4" count="1" selected="0">
            <x v="5"/>
          </reference>
        </references>
      </pivotArea>
    </chartFormat>
    <chartFormat chart="3" format="166" series="1">
      <pivotArea type="data" outline="0" fieldPosition="0">
        <references count="3">
          <reference field="4294967294" count="1" selected="0">
            <x v="0"/>
          </reference>
          <reference field="0" count="1" selected="0">
            <x v="11"/>
          </reference>
          <reference field="4" count="1" selected="0">
            <x v="5"/>
          </reference>
        </references>
      </pivotArea>
    </chartFormat>
    <chartFormat chart="3" format="167" series="1">
      <pivotArea type="data" outline="0" fieldPosition="0">
        <references count="3">
          <reference field="4294967294" count="1" selected="0">
            <x v="0"/>
          </reference>
          <reference field="0" count="1" selected="0">
            <x v="12"/>
          </reference>
          <reference field="4" count="1" selected="0">
            <x v="5"/>
          </reference>
        </references>
      </pivotArea>
    </chartFormat>
    <chartFormat chart="3" format="168" series="1">
      <pivotArea type="data" outline="0" fieldPosition="0">
        <references count="3">
          <reference field="4294967294" count="1" selected="0">
            <x v="0"/>
          </reference>
          <reference field="0" count="1" selected="0">
            <x v="13"/>
          </reference>
          <reference field="4" count="1" selected="0">
            <x v="5"/>
          </reference>
        </references>
      </pivotArea>
    </chartFormat>
    <chartFormat chart="3" format="169" series="1">
      <pivotArea type="data" outline="0" fieldPosition="0">
        <references count="3">
          <reference field="4294967294" count="1" selected="0">
            <x v="0"/>
          </reference>
          <reference field="0" count="1" selected="0">
            <x v="14"/>
          </reference>
          <reference field="4" count="1" selected="0">
            <x v="5"/>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5"/>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5"/>
          </reference>
        </references>
      </pivotArea>
    </chartFormat>
    <chartFormat chart="3" format="172" series="1">
      <pivotArea type="data" outline="0" fieldPosition="0">
        <references count="3">
          <reference field="4294967294" count="1" selected="0">
            <x v="0"/>
          </reference>
          <reference field="0" count="1" selected="0">
            <x v="3"/>
          </reference>
          <reference field="4" count="1" selected="0">
            <x v="5"/>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5"/>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5"/>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5"/>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34"/>
          </reference>
        </references>
      </pivotArea>
    </chartFormat>
    <chartFormat chart="3" format="177" series="1">
      <pivotArea type="data" outline="0" fieldPosition="0">
        <references count="3">
          <reference field="4294967294" count="1" selected="0">
            <x v="0"/>
          </reference>
          <reference field="0" count="1" selected="0">
            <x v="8"/>
          </reference>
          <reference field="4" count="1" selected="0">
            <x v="34"/>
          </reference>
        </references>
      </pivotArea>
    </chartFormat>
    <chartFormat chart="3" format="178" series="1">
      <pivotArea type="data" outline="0" fieldPosition="0">
        <references count="3">
          <reference field="4294967294" count="1" selected="0">
            <x v="0"/>
          </reference>
          <reference field="0" count="1" selected="0">
            <x v="6"/>
          </reference>
          <reference field="4" count="1" selected="0">
            <x v="34"/>
          </reference>
        </references>
      </pivotArea>
    </chartFormat>
    <chartFormat chart="3" format="179" series="1">
      <pivotArea type="data" outline="0" fieldPosition="0">
        <references count="3">
          <reference field="4294967294" count="1" selected="0">
            <x v="0"/>
          </reference>
          <reference field="0" count="1" selected="0">
            <x v="9"/>
          </reference>
          <reference field="4" count="1" selected="0">
            <x v="34"/>
          </reference>
        </references>
      </pivotArea>
    </chartFormat>
    <chartFormat chart="3" format="180" series="1">
      <pivotArea type="data" outline="0" fieldPosition="0">
        <references count="3">
          <reference field="4294967294" count="1" selected="0">
            <x v="0"/>
          </reference>
          <reference field="0" count="1" selected="0">
            <x v="7"/>
          </reference>
          <reference field="4" count="1" selected="0">
            <x v="34"/>
          </reference>
        </references>
      </pivotArea>
    </chartFormat>
    <chartFormat chart="3" format="181" series="1">
      <pivotArea type="data" outline="0" fieldPosition="0">
        <references count="3">
          <reference field="4294967294" count="1" selected="0">
            <x v="0"/>
          </reference>
          <reference field="0" count="1" selected="0">
            <x v="10"/>
          </reference>
          <reference field="4" count="1" selected="0">
            <x v="34"/>
          </reference>
        </references>
      </pivotArea>
    </chartFormat>
    <chartFormat chart="3" format="182" series="1">
      <pivotArea type="data" outline="0" fieldPosition="0">
        <references count="3">
          <reference field="4294967294" count="1" selected="0">
            <x v="0"/>
          </reference>
          <reference field="0" count="1" selected="0">
            <x v="4"/>
          </reference>
          <reference field="4" count="1" selected="0">
            <x v="34"/>
          </reference>
        </references>
      </pivotArea>
    </chartFormat>
    <chartFormat chart="3" format="183" series="1">
      <pivotArea type="data" outline="0" fieldPosition="0">
        <references count="3">
          <reference field="4294967294" count="1" selected="0">
            <x v="0"/>
          </reference>
          <reference field="0" count="1" selected="0">
            <x v="11"/>
          </reference>
          <reference field="4" count="1" selected="0">
            <x v="34"/>
          </reference>
        </references>
      </pivotArea>
    </chartFormat>
    <chartFormat chart="3" format="184" series="1">
      <pivotArea type="data" outline="0" fieldPosition="0">
        <references count="3">
          <reference field="4294967294" count="1" selected="0">
            <x v="0"/>
          </reference>
          <reference field="0" count="1" selected="0">
            <x v="12"/>
          </reference>
          <reference field="4" count="1" selected="0">
            <x v="34"/>
          </reference>
        </references>
      </pivotArea>
    </chartFormat>
    <chartFormat chart="3" format="185" series="1">
      <pivotArea type="data" outline="0" fieldPosition="0">
        <references count="3">
          <reference field="4294967294" count="1" selected="0">
            <x v="0"/>
          </reference>
          <reference field="0" count="1" selected="0">
            <x v="13"/>
          </reference>
          <reference field="4" count="1" selected="0">
            <x v="34"/>
          </reference>
        </references>
      </pivotArea>
    </chartFormat>
    <chartFormat chart="3" format="186" series="1">
      <pivotArea type="data" outline="0" fieldPosition="0">
        <references count="3">
          <reference field="4294967294" count="1" selected="0">
            <x v="0"/>
          </reference>
          <reference field="0" count="1" selected="0">
            <x v="14"/>
          </reference>
          <reference field="4" count="1" selected="0">
            <x v="34"/>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34"/>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34"/>
          </reference>
        </references>
      </pivotArea>
    </chartFormat>
    <chartFormat chart="3" format="189" series="1">
      <pivotArea type="data" outline="0" fieldPosition="0">
        <references count="3">
          <reference field="4294967294" count="1" selected="0">
            <x v="0"/>
          </reference>
          <reference field="0" count="1" selected="0">
            <x v="3"/>
          </reference>
          <reference field="4" count="1" selected="0">
            <x v="34"/>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34"/>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34"/>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34"/>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47"/>
          </reference>
        </references>
      </pivotArea>
    </chartFormat>
    <chartFormat chart="3" format="194" series="1">
      <pivotArea type="data" outline="0" fieldPosition="0">
        <references count="3">
          <reference field="4294967294" count="1" selected="0">
            <x v="0"/>
          </reference>
          <reference field="0" count="1" selected="0">
            <x v="8"/>
          </reference>
          <reference field="4" count="1" selected="0">
            <x v="47"/>
          </reference>
        </references>
      </pivotArea>
    </chartFormat>
    <chartFormat chart="3" format="195" series="1">
      <pivotArea type="data" outline="0" fieldPosition="0">
        <references count="3">
          <reference field="4294967294" count="1" selected="0">
            <x v="0"/>
          </reference>
          <reference field="0" count="1" selected="0">
            <x v="6"/>
          </reference>
          <reference field="4" count="1" selected="0">
            <x v="47"/>
          </reference>
        </references>
      </pivotArea>
    </chartFormat>
    <chartFormat chart="3" format="196" series="1">
      <pivotArea type="data" outline="0" fieldPosition="0">
        <references count="3">
          <reference field="4294967294" count="1" selected="0">
            <x v="0"/>
          </reference>
          <reference field="0" count="1" selected="0">
            <x v="9"/>
          </reference>
          <reference field="4" count="1" selected="0">
            <x v="47"/>
          </reference>
        </references>
      </pivotArea>
    </chartFormat>
    <chartFormat chart="3" format="197" series="1">
      <pivotArea type="data" outline="0" fieldPosition="0">
        <references count="3">
          <reference field="4294967294" count="1" selected="0">
            <x v="0"/>
          </reference>
          <reference field="0" count="1" selected="0">
            <x v="7"/>
          </reference>
          <reference field="4" count="1" selected="0">
            <x v="47"/>
          </reference>
        </references>
      </pivotArea>
    </chartFormat>
    <chartFormat chart="3" format="198" series="1">
      <pivotArea type="data" outline="0" fieldPosition="0">
        <references count="3">
          <reference field="4294967294" count="1" selected="0">
            <x v="0"/>
          </reference>
          <reference field="0" count="1" selected="0">
            <x v="10"/>
          </reference>
          <reference field="4" count="1" selected="0">
            <x v="47"/>
          </reference>
        </references>
      </pivotArea>
    </chartFormat>
    <chartFormat chart="3" format="199" series="1">
      <pivotArea type="data" outline="0" fieldPosition="0">
        <references count="3">
          <reference field="4294967294" count="1" selected="0">
            <x v="0"/>
          </reference>
          <reference field="0" count="1" selected="0">
            <x v="4"/>
          </reference>
          <reference field="4" count="1" selected="0">
            <x v="47"/>
          </reference>
        </references>
      </pivotArea>
    </chartFormat>
    <chartFormat chart="3" format="200" series="1">
      <pivotArea type="data" outline="0" fieldPosition="0">
        <references count="3">
          <reference field="4294967294" count="1" selected="0">
            <x v="0"/>
          </reference>
          <reference field="0" count="1" selected="0">
            <x v="11"/>
          </reference>
          <reference field="4" count="1" selected="0">
            <x v="47"/>
          </reference>
        </references>
      </pivotArea>
    </chartFormat>
    <chartFormat chart="3" format="201" series="1">
      <pivotArea type="data" outline="0" fieldPosition="0">
        <references count="3">
          <reference field="4294967294" count="1" selected="0">
            <x v="0"/>
          </reference>
          <reference field="0" count="1" selected="0">
            <x v="12"/>
          </reference>
          <reference field="4" count="1" selected="0">
            <x v="47"/>
          </reference>
        </references>
      </pivotArea>
    </chartFormat>
    <chartFormat chart="3" format="202" series="1">
      <pivotArea type="data" outline="0" fieldPosition="0">
        <references count="3">
          <reference field="4294967294" count="1" selected="0">
            <x v="0"/>
          </reference>
          <reference field="0" count="1" selected="0">
            <x v="13"/>
          </reference>
          <reference field="4" count="1" selected="0">
            <x v="47"/>
          </reference>
        </references>
      </pivotArea>
    </chartFormat>
    <chartFormat chart="3" format="203" series="1">
      <pivotArea type="data" outline="0" fieldPosition="0">
        <references count="3">
          <reference field="4294967294" count="1" selected="0">
            <x v="0"/>
          </reference>
          <reference field="0" count="1" selected="0">
            <x v="14"/>
          </reference>
          <reference field="4" count="1" selected="0">
            <x v="47"/>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47"/>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47"/>
          </reference>
        </references>
      </pivotArea>
    </chartFormat>
    <chartFormat chart="3" format="206" series="1">
      <pivotArea type="data" outline="0" fieldPosition="0">
        <references count="3">
          <reference field="4294967294" count="1" selected="0">
            <x v="0"/>
          </reference>
          <reference field="0" count="1" selected="0">
            <x v="3"/>
          </reference>
          <reference field="4" count="1" selected="0">
            <x v="47"/>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47"/>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47"/>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47"/>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8"/>
          </reference>
        </references>
      </pivotArea>
    </chartFormat>
    <chartFormat chart="3" format="212" series="1">
      <pivotArea type="data" outline="0" fieldPosition="0">
        <references count="2">
          <reference field="4294967294" count="1" selected="0">
            <x v="0"/>
          </reference>
          <reference field="0" count="1" selected="0">
            <x v="6"/>
          </reference>
        </references>
      </pivotArea>
    </chartFormat>
    <chartFormat chart="3" format="213" series="1">
      <pivotArea type="data" outline="0" fieldPosition="0">
        <references count="2">
          <reference field="4294967294" count="1" selected="0">
            <x v="0"/>
          </reference>
          <reference field="0" count="1" selected="0">
            <x v="9"/>
          </reference>
        </references>
      </pivotArea>
    </chartFormat>
    <chartFormat chart="3" format="214" series="1">
      <pivotArea type="data" outline="0" fieldPosition="0">
        <references count="2">
          <reference field="4294967294" count="1" selected="0">
            <x v="0"/>
          </reference>
          <reference field="0" count="1" selected="0">
            <x v="7"/>
          </reference>
        </references>
      </pivotArea>
    </chartFormat>
    <chartFormat chart="3" format="215" series="1">
      <pivotArea type="data" outline="0" fieldPosition="0">
        <references count="2">
          <reference field="4294967294" count="1" selected="0">
            <x v="0"/>
          </reference>
          <reference field="0" count="1" selected="0">
            <x v="10"/>
          </reference>
        </references>
      </pivotArea>
    </chartFormat>
    <chartFormat chart="3" format="216" series="1">
      <pivotArea type="data" outline="0" fieldPosition="0">
        <references count="2">
          <reference field="4294967294" count="1" selected="0">
            <x v="0"/>
          </reference>
          <reference field="0" count="1" selected="0">
            <x v="4"/>
          </reference>
        </references>
      </pivotArea>
    </chartFormat>
    <chartFormat chart="3" format="217" series="1">
      <pivotArea type="data" outline="0" fieldPosition="0">
        <references count="2">
          <reference field="4294967294" count="1" selected="0">
            <x v="0"/>
          </reference>
          <reference field="0" count="1" selected="0">
            <x v="11"/>
          </reference>
        </references>
      </pivotArea>
    </chartFormat>
    <chartFormat chart="3" format="218" series="1">
      <pivotArea type="data" outline="0" fieldPosition="0">
        <references count="2">
          <reference field="4294967294" count="1" selected="0">
            <x v="0"/>
          </reference>
          <reference field="0" count="1" selected="0">
            <x v="12"/>
          </reference>
        </references>
      </pivotArea>
    </chartFormat>
    <chartFormat chart="3" format="219" series="1">
      <pivotArea type="data" outline="0" fieldPosition="0">
        <references count="2">
          <reference field="4294967294" count="1" selected="0">
            <x v="0"/>
          </reference>
          <reference field="0" count="1" selected="0">
            <x v="13"/>
          </reference>
        </references>
      </pivotArea>
    </chartFormat>
    <chartFormat chart="3" format="220" series="1">
      <pivotArea type="data" outline="0" fieldPosition="0">
        <references count="2">
          <reference field="4294967294" count="1" selected="0">
            <x v="0"/>
          </reference>
          <reference field="0" count="1" selected="0">
            <x v="14"/>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3"/>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s>
  <pivotHierarchies count="27">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22CD815-749E-4B47-8E6C-5B7B9D21489D}" name="Pivottabell1" cacheId="42"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6">
  <location ref="H7:J47"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13">
        <item x="61"/>
        <item x="48"/>
        <item x="77"/>
        <item x="78"/>
        <item x="97"/>
        <item x="49"/>
        <item x="50"/>
        <item x="79"/>
        <item x="95"/>
        <item x="38"/>
        <item x="80"/>
        <item x="81"/>
        <item x="62"/>
        <item x="82"/>
        <item x="51"/>
        <item x="83"/>
        <item x="84"/>
        <item x="98"/>
        <item x="85"/>
        <item x="86"/>
        <item x="99"/>
        <item x="0"/>
        <item x="1"/>
        <item x="2"/>
        <item x="96"/>
        <item x="100"/>
        <item x="101"/>
        <item x="39"/>
        <item x="87"/>
        <item x="52"/>
        <item x="3"/>
        <item x="88"/>
        <item x="53"/>
        <item x="102"/>
        <item x="54"/>
        <item x="4"/>
        <item x="5"/>
        <item x="69"/>
        <item x="6"/>
        <item x="103"/>
        <item x="89"/>
        <item x="7"/>
        <item x="40"/>
        <item x="8"/>
        <item x="9"/>
        <item x="41"/>
        <item x="90"/>
        <item x="55"/>
        <item x="56"/>
        <item x="70"/>
        <item x="63"/>
        <item x="10"/>
        <item x="11"/>
        <item x="12"/>
        <item x="57"/>
        <item x="13"/>
        <item x="14"/>
        <item x="15"/>
        <item x="16"/>
        <item x="104"/>
        <item x="58"/>
        <item x="17"/>
        <item x="18"/>
        <item x="71"/>
        <item x="19"/>
        <item x="20"/>
        <item x="21"/>
        <item x="22"/>
        <item x="23"/>
        <item x="64"/>
        <item x="42"/>
        <item x="105"/>
        <item x="24"/>
        <item x="25"/>
        <item x="26"/>
        <item x="27"/>
        <item x="72"/>
        <item x="43"/>
        <item x="28"/>
        <item x="73"/>
        <item x="74"/>
        <item x="29"/>
        <item x="75"/>
        <item x="30"/>
        <item x="44"/>
        <item x="91"/>
        <item x="45"/>
        <item x="31"/>
        <item x="32"/>
        <item x="106"/>
        <item x="92"/>
        <item x="93"/>
        <item x="107"/>
        <item x="65"/>
        <item x="59"/>
        <item x="46"/>
        <item x="60"/>
        <item x="33"/>
        <item x="34"/>
        <item x="76"/>
        <item x="108"/>
        <item x="66"/>
        <item x="67"/>
        <item x="35"/>
        <item x="109"/>
        <item x="68"/>
        <item x="47"/>
        <item x="110"/>
        <item x="94"/>
        <item x="36"/>
        <item x="111"/>
        <item x="37"/>
        <item x="112"/>
      </items>
    </pivotField>
    <pivotField axis="axisPage" allDrilled="1" subtotalTop="0" showAll="0" dataSourceSort="1" defaultSubtotal="0" defaultAttributeDrillState="1"/>
  </pivotFields>
  <rowFields count="1">
    <field x="4"/>
  </rowFields>
  <rowItems count="39">
    <i>
      <x v="21"/>
    </i>
    <i>
      <x v="22"/>
    </i>
    <i>
      <x v="23"/>
    </i>
    <i>
      <x v="30"/>
    </i>
    <i>
      <x v="35"/>
    </i>
    <i>
      <x v="36"/>
    </i>
    <i>
      <x v="38"/>
    </i>
    <i>
      <x v="41"/>
    </i>
    <i>
      <x v="43"/>
    </i>
    <i>
      <x v="44"/>
    </i>
    <i>
      <x v="51"/>
    </i>
    <i>
      <x v="52"/>
    </i>
    <i>
      <x v="53"/>
    </i>
    <i>
      <x v="55"/>
    </i>
    <i>
      <x v="56"/>
    </i>
    <i>
      <x v="57"/>
    </i>
    <i>
      <x v="58"/>
    </i>
    <i>
      <x v="61"/>
    </i>
    <i>
      <x v="62"/>
    </i>
    <i>
      <x v="64"/>
    </i>
    <i>
      <x v="65"/>
    </i>
    <i>
      <x v="66"/>
    </i>
    <i>
      <x v="67"/>
    </i>
    <i>
      <x v="68"/>
    </i>
    <i>
      <x v="72"/>
    </i>
    <i>
      <x v="73"/>
    </i>
    <i>
      <x v="74"/>
    </i>
    <i>
      <x v="75"/>
    </i>
    <i>
      <x v="78"/>
    </i>
    <i>
      <x v="81"/>
    </i>
    <i>
      <x v="83"/>
    </i>
    <i>
      <x v="87"/>
    </i>
    <i>
      <x v="88"/>
    </i>
    <i>
      <x v="97"/>
    </i>
    <i>
      <x v="98"/>
    </i>
    <i>
      <x v="103"/>
    </i>
    <i>
      <x v="109"/>
    </i>
    <i>
      <x v="111"/>
    </i>
    <i t="grand">
      <x/>
    </i>
  </rowItems>
  <colFields count="1">
    <field x="0"/>
  </colFields>
  <colItems count="2">
    <i>
      <x/>
    </i>
    <i>
      <x v="1"/>
    </i>
  </colItems>
  <pageFields count="3">
    <pageField fld="3" hier="4" name="[T_kjøttkoder].[hovedgrupper].[All]" cap="All"/>
    <pageField fld="2" hier="13" name="[T_kommune].[fylke].&amp;[Trøndelag]" cap="Trøndelag"/>
    <pageField fld="5" hier="2" name="[T_kjøttkoder].[dyreslag].[All]" cap="All"/>
  </pageFields>
  <dataFields count="1">
    <dataField name="Sum av Verdi" fld="1" showDataAs="percentDiff" baseField="0" baseItem="1048828" numFmtId="10"/>
  </dataFields>
  <formats count="5">
    <format dxfId="113">
      <pivotArea collapsedLevelsAreSubtotals="1" fieldPosition="0">
        <references count="2">
          <reference field="0" count="1" selected="0">
            <x v="4"/>
          </reference>
          <reference field="4" count="13">
            <x v="3"/>
            <x v="7"/>
            <x v="10"/>
            <x v="11"/>
            <x v="13"/>
            <x v="15"/>
            <x v="16"/>
            <x v="17"/>
            <x v="18"/>
            <x v="19"/>
            <x v="28"/>
            <x v="31"/>
            <x v="40"/>
          </reference>
        </references>
      </pivotArea>
    </format>
    <format dxfId="112">
      <pivotArea outline="0" collapsedLevelsAreSubtotals="1" fieldPosition="0"/>
    </format>
    <format dxfId="111">
      <pivotArea outline="0" collapsedLevelsAreSubtotals="1" fieldPosition="0">
        <references count="1">
          <reference field="0" count="16" selected="0">
            <x v="1"/>
            <x v="2"/>
            <x v="3"/>
            <x v="4"/>
            <x v="5"/>
            <x v="6"/>
            <x v="7"/>
            <x v="8"/>
            <x v="9"/>
            <x v="10"/>
            <x v="11"/>
            <x v="12"/>
            <x v="13"/>
            <x v="14"/>
            <x v="15"/>
            <x v="16"/>
          </reference>
        </references>
      </pivotArea>
    </format>
    <format dxfId="110">
      <pivotArea outline="0" fieldPosition="0">
        <references count="1">
          <reference field="4294967294" count="1">
            <x v="0"/>
          </reference>
        </references>
      </pivotArea>
    </format>
    <format dxfId="109">
      <pivotArea outline="0" collapsedLevelsAreSubtotals="1" fieldPosition="0">
        <references count="1">
          <reference field="0" count="1" selected="0">
            <x v="1"/>
          </reference>
        </references>
      </pivotArea>
    </format>
  </formats>
  <chartFormats count="247">
    <chartFormat chart="2" format="0" series="1">
      <pivotArea type="data" outline="0" fieldPosition="0">
        <references count="2">
          <reference field="4294967294" count="1" selected="0">
            <x v="0"/>
          </reference>
          <reference field="4" count="1" selected="0">
            <x v="22"/>
          </reference>
        </references>
      </pivotArea>
    </chartFormat>
    <chartFormat chart="2" format="1" series="1">
      <pivotArea type="data" outline="0" fieldPosition="0">
        <references count="2">
          <reference field="4294967294" count="1" selected="0">
            <x v="0"/>
          </reference>
          <reference field="4" count="1" selected="0">
            <x v="66"/>
          </reference>
        </references>
      </pivotArea>
    </chartFormat>
    <chartFormat chart="2" format="2" series="1">
      <pivotArea type="data" outline="0" fieldPosition="0">
        <references count="2">
          <reference field="4294967294" count="1" selected="0">
            <x v="0"/>
          </reference>
          <reference field="4" count="1" selected="0">
            <x v="56"/>
          </reference>
        </references>
      </pivotArea>
    </chartFormat>
    <chartFormat chart="2" format="3" series="1">
      <pivotArea type="data" outline="0" fieldPosition="0">
        <references count="2">
          <reference field="4294967294" count="1" selected="0">
            <x v="0"/>
          </reference>
          <reference field="4" count="1" selected="0">
            <x v="43"/>
          </reference>
        </references>
      </pivotArea>
    </chartFormat>
    <chartFormat chart="2" format="4" series="1">
      <pivotArea type="data" outline="0" fieldPosition="0">
        <references count="2">
          <reference field="4294967294" count="1" selected="0">
            <x v="0"/>
          </reference>
          <reference field="4" count="1" selected="0">
            <x v="58"/>
          </reference>
        </references>
      </pivotArea>
    </chartFormat>
    <chartFormat chart="2" format="5" series="1">
      <pivotArea type="data" outline="0" fieldPosition="0">
        <references count="2">
          <reference field="4294967294" count="1" selected="0">
            <x v="0"/>
          </reference>
          <reference field="4" count="1" selected="0">
            <x v="103"/>
          </reference>
        </references>
      </pivotArea>
    </chartFormat>
    <chartFormat chart="2" format="6" series="1">
      <pivotArea type="data" outline="0" fieldPosition="0">
        <references count="2">
          <reference field="4294967294" count="1" selected="0">
            <x v="0"/>
          </reference>
          <reference field="4" count="1" selected="0">
            <x v="87"/>
          </reference>
        </references>
      </pivotArea>
    </chartFormat>
    <chartFormat chart="2" format="7" series="1">
      <pivotArea type="data" outline="0" fieldPosition="0">
        <references count="2">
          <reference field="4294967294" count="1" selected="0">
            <x v="0"/>
          </reference>
          <reference field="4" count="1" selected="0">
            <x v="52"/>
          </reference>
        </references>
      </pivotArea>
    </chartFormat>
    <chartFormat chart="2" format="8" series="1">
      <pivotArea type="data" outline="0" fieldPosition="0">
        <references count="2">
          <reference field="4294967294" count="1" selected="0">
            <x v="0"/>
          </reference>
          <reference field="4" count="1" selected="0">
            <x v="9"/>
          </reference>
        </references>
      </pivotArea>
    </chartFormat>
    <chartFormat chart="2" format="9" series="1">
      <pivotArea type="data" outline="0" fieldPosition="0">
        <references count="2">
          <reference field="4294967294" count="1" selected="0">
            <x v="0"/>
          </reference>
          <reference field="4" count="1" selected="0">
            <x v="84"/>
          </reference>
        </references>
      </pivotArea>
    </chartFormat>
    <chartFormat chart="2" format="10" series="1">
      <pivotArea type="data" outline="0" fieldPosition="0">
        <references count="2">
          <reference field="4294967294" count="1" selected="0">
            <x v="0"/>
          </reference>
          <reference field="4" count="1" selected="0">
            <x v="106"/>
          </reference>
        </references>
      </pivotArea>
    </chartFormat>
    <chartFormat chart="2" format="11" series="1">
      <pivotArea type="data" outline="0" fieldPosition="0">
        <references count="2">
          <reference field="4294967294" count="1" selected="0">
            <x v="0"/>
          </reference>
          <reference field="4" count="1" selected="0">
            <x v="77"/>
          </reference>
        </references>
      </pivotArea>
    </chartFormat>
    <chartFormat chart="2" format="12" series="1">
      <pivotArea type="data" outline="0" fieldPosition="0">
        <references count="2">
          <reference field="4294967294" count="1" selected="0">
            <x v="0"/>
          </reference>
          <reference field="4" count="1" selected="0">
            <x v="86"/>
          </reference>
        </references>
      </pivotArea>
    </chartFormat>
    <chartFormat chart="2" format="13" series="1">
      <pivotArea type="data" outline="0" fieldPosition="0">
        <references count="2">
          <reference field="4294967294" count="1" selected="0">
            <x v="0"/>
          </reference>
          <reference field="4" count="1" selected="0">
            <x v="95"/>
          </reference>
        </references>
      </pivotArea>
    </chartFormat>
    <chartFormat chart="2" format="14" series="1">
      <pivotArea type="data" outline="0" fieldPosition="0">
        <references count="2">
          <reference field="4294967294" count="1" selected="0">
            <x v="0"/>
          </reference>
          <reference field="4" count="1" selected="0">
            <x v="45"/>
          </reference>
        </references>
      </pivotArea>
    </chartFormat>
    <chartFormat chart="2" format="15" series="1">
      <pivotArea type="data" outline="0" fieldPosition="0">
        <references count="2">
          <reference field="4294967294" count="1" selected="0">
            <x v="0"/>
          </reference>
          <reference field="4" count="1" selected="0">
            <x v="42"/>
          </reference>
        </references>
      </pivotArea>
    </chartFormat>
    <chartFormat chart="2" format="16" series="1">
      <pivotArea type="data" outline="0" fieldPosition="0">
        <references count="2">
          <reference field="4294967294" count="1" selected="0">
            <x v="0"/>
          </reference>
          <reference field="4" count="1" selected="0">
            <x v="70"/>
          </reference>
        </references>
      </pivotArea>
    </chartFormat>
    <chartFormat chart="2" format="17" series="1">
      <pivotArea type="data" outline="0" fieldPosition="0">
        <references count="2">
          <reference field="4294967294" count="1" selected="0">
            <x v="0"/>
          </reference>
          <reference field="4" count="1" selected="0">
            <x v="27"/>
          </reference>
        </references>
      </pivotArea>
    </chartFormat>
    <chartFormat chart="2" format="18" series="1">
      <pivotArea type="data" outline="0" fieldPosition="0">
        <references count="2">
          <reference field="4294967294" count="1" selected="0">
            <x v="0"/>
          </reference>
          <reference field="4" count="1" selected="0">
            <x v="61"/>
          </reference>
        </references>
      </pivotArea>
    </chartFormat>
    <chartFormat chart="2" format="19" series="1">
      <pivotArea type="data" outline="0" fieldPosition="0">
        <references count="2">
          <reference field="4294967294" count="1" selected="0">
            <x v="0"/>
          </reference>
          <reference field="4" count="1" selected="0">
            <x v="44"/>
          </reference>
        </references>
      </pivotArea>
    </chartFormat>
    <chartFormat chart="2" format="20" series="1">
      <pivotArea type="data" outline="0" fieldPosition="0">
        <references count="2">
          <reference field="4294967294" count="1" selected="0">
            <x v="0"/>
          </reference>
          <reference field="4" count="1" selected="0">
            <x v="8"/>
          </reference>
        </references>
      </pivotArea>
    </chartFormat>
    <chartFormat chart="2" format="21" series="1">
      <pivotArea type="data" outline="0" fieldPosition="0">
        <references count="2">
          <reference field="4294967294" count="1" selected="0">
            <x v="0"/>
          </reference>
          <reference field="4" count="1" selected="0">
            <x v="14"/>
          </reference>
        </references>
      </pivotArea>
    </chartFormat>
    <chartFormat chart="2" format="22" series="1">
      <pivotArea type="data" outline="0" fieldPosition="0">
        <references count="2">
          <reference field="4294967294" count="1" selected="0">
            <x v="0"/>
          </reference>
          <reference field="4" count="1" selected="0">
            <x v="5"/>
          </reference>
        </references>
      </pivotArea>
    </chartFormat>
    <chartFormat chart="2" format="23" series="1">
      <pivotArea type="data" outline="0" fieldPosition="0">
        <references count="2">
          <reference field="4294967294" count="1" selected="0">
            <x v="0"/>
          </reference>
          <reference field="4" count="1" selected="0">
            <x v="24"/>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9"/>
          </reference>
        </references>
      </pivotArea>
    </chartFormat>
    <chartFormat chart="2" format="26" series="1">
      <pivotArea type="data" outline="0" fieldPosition="0">
        <references count="2">
          <reference field="4294967294" count="1" selected="0">
            <x v="0"/>
          </reference>
          <reference field="4" count="1" selected="0">
            <x v="6"/>
          </reference>
        </references>
      </pivotArea>
    </chartFormat>
    <chartFormat chart="2" format="27" series="1">
      <pivotArea type="data" outline="0" fieldPosition="0">
        <references count="2">
          <reference field="4294967294" count="1" selected="0">
            <x v="0"/>
          </reference>
          <reference field="4" count="1" selected="0">
            <x v="32"/>
          </reference>
        </references>
      </pivotArea>
    </chartFormat>
    <chartFormat chart="2" format="28" series="1">
      <pivotArea type="data" outline="0" fieldPosition="0">
        <references count="2">
          <reference field="4294967294" count="1" selected="0">
            <x v="0"/>
          </reference>
          <reference field="4" count="1" selected="0">
            <x v="96"/>
          </reference>
        </references>
      </pivotArea>
    </chartFormat>
    <chartFormat chart="2" format="29" series="1">
      <pivotArea type="data" outline="0" fieldPosition="0">
        <references count="2">
          <reference field="4294967294" count="1" selected="0">
            <x v="0"/>
          </reference>
          <reference field="4" count="1" selected="0">
            <x v="47"/>
          </reference>
        </references>
      </pivotArea>
    </chartFormat>
    <chartFormat chart="2" format="30" series="1">
      <pivotArea type="data" outline="0" fieldPosition="0">
        <references count="2">
          <reference field="4294967294" count="1" selected="0">
            <x v="0"/>
          </reference>
          <reference field="4" count="1" selected="0">
            <x v="34"/>
          </reference>
        </references>
      </pivotArea>
    </chartFormat>
    <chartFormat chart="2" format="31" series="1">
      <pivotArea type="data" outline="0" fieldPosition="0">
        <references count="2">
          <reference field="4294967294" count="1" selected="0">
            <x v="0"/>
          </reference>
          <reference field="4" count="1" selected="0">
            <x v="94"/>
          </reference>
        </references>
      </pivotArea>
    </chartFormat>
    <chartFormat chart="2" format="32" series="1">
      <pivotArea type="data" outline="0" fieldPosition="0">
        <references count="2">
          <reference field="4294967294" count="1" selected="0">
            <x v="0"/>
          </reference>
          <reference field="4" count="1" selected="0">
            <x v="60"/>
          </reference>
        </references>
      </pivotArea>
    </chartFormat>
    <chartFormat chart="2" format="33" series="1">
      <pivotArea type="data" outline="0" fieldPosition="0">
        <references count="2">
          <reference field="4294967294" count="1" selected="0">
            <x v="0"/>
          </reference>
          <reference field="4" count="1" selected="0">
            <x v="64"/>
          </reference>
        </references>
      </pivotArea>
    </chartFormat>
    <chartFormat chart="2" format="34" series="1">
      <pivotArea type="data" outline="0" fieldPosition="0">
        <references count="2">
          <reference field="4294967294" count="1" selected="0">
            <x v="0"/>
          </reference>
          <reference field="4" count="1" selected="0">
            <x v="109"/>
          </reference>
        </references>
      </pivotArea>
    </chartFormat>
    <chartFormat chart="2" format="35" series="1">
      <pivotArea type="data" outline="0" fieldPosition="0">
        <references count="2">
          <reference field="4294967294" count="1" selected="0">
            <x v="0"/>
          </reference>
          <reference field="4" count="1" selected="0">
            <x v="80"/>
          </reference>
        </references>
      </pivotArea>
    </chartFormat>
    <chartFormat chart="2" format="36" series="1">
      <pivotArea type="data" outline="0" fieldPosition="0">
        <references count="2">
          <reference field="4294967294" count="1" selected="0">
            <x v="0"/>
          </reference>
          <reference field="4" count="1" selected="0">
            <x v="63"/>
          </reference>
        </references>
      </pivotArea>
    </chartFormat>
    <chartFormat chart="2" format="37" series="1">
      <pivotArea type="data" outline="0" fieldPosition="0">
        <references count="2">
          <reference field="4294967294" count="1" selected="0">
            <x v="0"/>
          </reference>
          <reference field="4" count="1" selected="0">
            <x v="79"/>
          </reference>
        </references>
      </pivotArea>
    </chartFormat>
    <chartFormat chart="2" format="38" series="1">
      <pivotArea type="data" outline="0" fieldPosition="0">
        <references count="2">
          <reference field="4294967294" count="1" selected="0">
            <x v="0"/>
          </reference>
          <reference field="4" count="1" selected="0">
            <x v="37"/>
          </reference>
        </references>
      </pivotArea>
    </chartFormat>
    <chartFormat chart="2" format="39" series="1">
      <pivotArea type="data" outline="0" fieldPosition="0">
        <references count="2">
          <reference field="4294967294" count="1" selected="0">
            <x v="0"/>
          </reference>
          <reference field="4" count="1" selected="0">
            <x v="49"/>
          </reference>
        </references>
      </pivotArea>
    </chartFormat>
    <chartFormat chart="2" format="40" series="1">
      <pivotArea type="data" outline="0" fieldPosition="0">
        <references count="2">
          <reference field="4294967294" count="1" selected="0">
            <x v="0"/>
          </reference>
          <reference field="4" count="1" selected="0">
            <x v="82"/>
          </reference>
        </references>
      </pivotArea>
    </chartFormat>
    <chartFormat chart="2" format="41" series="1">
      <pivotArea type="data" outline="0" fieldPosition="0">
        <references count="2">
          <reference field="4294967294" count="1" selected="0">
            <x v="0"/>
          </reference>
          <reference field="4" count="1" selected="0">
            <x v="76"/>
          </reference>
        </references>
      </pivotArea>
    </chartFormat>
    <chartFormat chart="2" format="42" series="1">
      <pivotArea type="data" outline="0" fieldPosition="0">
        <references count="2">
          <reference field="4294967294" count="1" selected="0">
            <x v="0"/>
          </reference>
          <reference field="4" count="1" selected="0">
            <x v="99"/>
          </reference>
        </references>
      </pivotArea>
    </chartFormat>
    <chartFormat chart="2" format="43" series="1">
      <pivotArea type="data" outline="0" fieldPosition="0">
        <references count="2">
          <reference field="4294967294" count="1" selected="0">
            <x v="0"/>
          </reference>
          <reference field="4" count="1" selected="0">
            <x v="16"/>
          </reference>
        </references>
      </pivotArea>
    </chartFormat>
    <chartFormat chart="2" format="44" series="1">
      <pivotArea type="data" outline="0" fieldPosition="0">
        <references count="2">
          <reference field="4294967294" count="1" selected="0">
            <x v="0"/>
          </reference>
          <reference field="4" count="1" selected="0">
            <x v="85"/>
          </reference>
        </references>
      </pivotArea>
    </chartFormat>
    <chartFormat chart="2" format="45" series="1">
      <pivotArea type="data" outline="0" fieldPosition="0">
        <references count="2">
          <reference field="4294967294" count="1" selected="0">
            <x v="0"/>
          </reference>
          <reference field="4" count="1" selected="0">
            <x v="90"/>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46"/>
          </reference>
        </references>
      </pivotArea>
    </chartFormat>
    <chartFormat chart="2" format="48" series="1">
      <pivotArea type="data" outline="0" fieldPosition="0">
        <references count="2">
          <reference field="4294967294" count="1" selected="0">
            <x v="0"/>
          </reference>
          <reference field="4" count="1" selected="0">
            <x v="28"/>
          </reference>
        </references>
      </pivotArea>
    </chartFormat>
    <chartFormat chart="2" format="49" series="1">
      <pivotArea type="data" outline="0" fieldPosition="0">
        <references count="2">
          <reference field="4294967294" count="1" selected="0">
            <x v="0"/>
          </reference>
          <reference field="4" count="1" selected="0">
            <x v="108"/>
          </reference>
        </references>
      </pivotArea>
    </chartFormat>
    <chartFormat chart="2" format="50" series="1">
      <pivotArea type="data" outline="0" fieldPosition="0">
        <references count="2">
          <reference field="4294967294" count="1" selected="0">
            <x v="0"/>
          </reference>
          <reference field="4" count="1" selected="0">
            <x v="91"/>
          </reference>
        </references>
      </pivotArea>
    </chartFormat>
    <chartFormat chart="2" format="51" series="1">
      <pivotArea type="data" outline="0" fieldPosition="0">
        <references count="2">
          <reference field="4294967294" count="1" selected="0">
            <x v="0"/>
          </reference>
          <reference field="4" count="1" selected="0">
            <x v="69"/>
          </reference>
        </references>
      </pivotArea>
    </chartFormat>
    <chartFormat chart="2" format="52" series="1">
      <pivotArea type="data" outline="0" fieldPosition="0">
        <references count="2">
          <reference field="4294967294" count="1" selected="0">
            <x v="0"/>
          </reference>
          <reference field="4" count="1" selected="0">
            <x v="50"/>
          </reference>
        </references>
      </pivotArea>
    </chartFormat>
    <chartFormat chart="2" format="53" series="1">
      <pivotArea type="data" outline="0" fieldPosition="0">
        <references count="2">
          <reference field="4294967294" count="1" selected="0">
            <x v="0"/>
          </reference>
          <reference field="4" count="1" selected="0">
            <x v="102"/>
          </reference>
        </references>
      </pivotArea>
    </chartFormat>
    <chartFormat chart="2" format="54" series="1">
      <pivotArea type="data" outline="0" fieldPosition="0">
        <references count="2">
          <reference field="4294967294" count="1" selected="0">
            <x v="0"/>
          </reference>
          <reference field="4" count="1" selected="0">
            <x v="105"/>
          </reference>
        </references>
      </pivotArea>
    </chartFormat>
    <chartFormat chart="2" format="55" series="1">
      <pivotArea type="data" outline="0" fieldPosition="0">
        <references count="2">
          <reference field="4294967294" count="1" selected="0">
            <x v="0"/>
          </reference>
          <reference field="4" count="1" selected="0">
            <x v="101"/>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12"/>
          </reference>
        </references>
      </pivotArea>
    </chartFormat>
    <chartFormat chart="2" format="58" series="1">
      <pivotArea type="data" outline="0" fieldPosition="0">
        <references count="2">
          <reference field="4294967294" count="1" selected="0">
            <x v="0"/>
          </reference>
          <reference field="4" count="1" selected="0">
            <x v="93"/>
          </reference>
        </references>
      </pivotArea>
    </chartFormat>
    <chartFormat chart="2" format="59" series="1">
      <pivotArea type="data" outline="0" fieldPosition="0">
        <references count="2">
          <reference field="4294967294" count="1" selected="0">
            <x v="0"/>
          </reference>
          <reference field="4" count="1" selected="0">
            <x v="71"/>
          </reference>
        </references>
      </pivotArea>
    </chartFormat>
    <chartFormat chart="2" format="60" series="1">
      <pivotArea type="data" outline="0" fieldPosition="0">
        <references count="2">
          <reference field="4294967294" count="1" selected="0">
            <x v="0"/>
          </reference>
          <reference field="4" count="1" selected="0">
            <x v="26"/>
          </reference>
        </references>
      </pivotArea>
    </chartFormat>
    <chartFormat chart="2" format="61" series="1">
      <pivotArea type="data" outline="0" fieldPosition="0">
        <references count="2">
          <reference field="4294967294" count="1" selected="0">
            <x v="0"/>
          </reference>
          <reference field="4" count="1" selected="0">
            <x v="107"/>
          </reference>
        </references>
      </pivotArea>
    </chartFormat>
    <chartFormat chart="2" format="62" series="1">
      <pivotArea type="data" outline="0" fieldPosition="0">
        <references count="2">
          <reference field="4294967294" count="1" selected="0">
            <x v="0"/>
          </reference>
          <reference field="4" count="1" selected="0">
            <x v="110"/>
          </reference>
        </references>
      </pivotArea>
    </chartFormat>
    <chartFormat chart="2" format="63" series="1">
      <pivotArea type="data" outline="0" fieldPosition="0">
        <references count="2">
          <reference field="4294967294" count="1" selected="0">
            <x v="0"/>
          </reference>
          <reference field="4" count="1" selected="0">
            <x v="112"/>
          </reference>
        </references>
      </pivotArea>
    </chartFormat>
    <chartFormat chart="2" format="64" series="1">
      <pivotArea type="data" outline="0" fieldPosition="0">
        <references count="2">
          <reference field="4294967294" count="1" selected="0">
            <x v="0"/>
          </reference>
          <reference field="4" count="1" selected="0">
            <x v="59"/>
          </reference>
        </references>
      </pivotArea>
    </chartFormat>
    <chartFormat chart="2" format="65" series="1">
      <pivotArea type="data" outline="0" fieldPosition="0">
        <references count="2">
          <reference field="4294967294" count="1" selected="0">
            <x v="0"/>
          </reference>
          <reference field="4" count="1" selected="0">
            <x v="92"/>
          </reference>
        </references>
      </pivotArea>
    </chartFormat>
    <chartFormat chart="2" format="66" series="1">
      <pivotArea type="data" outline="0" fieldPosition="0">
        <references count="2">
          <reference field="4294967294" count="1" selected="0">
            <x v="0"/>
          </reference>
          <reference field="4" count="1" selected="0">
            <x v="39"/>
          </reference>
        </references>
      </pivotArea>
    </chartFormat>
    <chartFormat chart="2" format="67" series="1">
      <pivotArea type="data" outline="0" fieldPosition="0">
        <references count="2">
          <reference field="4294967294" count="1" selected="0">
            <x v="0"/>
          </reference>
          <reference field="4" count="1" selected="0">
            <x v="4"/>
          </reference>
        </references>
      </pivotArea>
    </chartFormat>
    <chartFormat chart="2" format="68" series="1">
      <pivotArea type="data" outline="0" fieldPosition="0">
        <references count="2">
          <reference field="4294967294" count="1" selected="0">
            <x v="0"/>
          </reference>
          <reference field="4" count="1" selected="0">
            <x v="33"/>
          </reference>
        </references>
      </pivotArea>
    </chartFormat>
    <chartFormat chart="2" format="69" series="1">
      <pivotArea type="data" outline="0" fieldPosition="0">
        <references count="2">
          <reference field="4294967294" count="1" selected="0">
            <x v="0"/>
          </reference>
          <reference field="4" count="1" selected="0">
            <x v="25"/>
          </reference>
        </references>
      </pivotArea>
    </chartFormat>
    <chartFormat chart="2" format="70" series="1">
      <pivotArea type="data" outline="0" fieldPosition="0">
        <references count="2">
          <reference field="4294967294" count="1" selected="0">
            <x v="0"/>
          </reference>
          <reference field="4" count="1" selected="0">
            <x v="100"/>
          </reference>
        </references>
      </pivotArea>
    </chartFormat>
    <chartFormat chart="2" format="71" series="1">
      <pivotArea type="data" outline="0" fieldPosition="0">
        <references count="2">
          <reference field="4294967294" count="1" selected="0">
            <x v="0"/>
          </reference>
          <reference field="4" count="1" selected="0">
            <x v="104"/>
          </reference>
        </references>
      </pivotArea>
    </chartFormat>
    <chartFormat chart="2" format="72" series="1">
      <pivotArea type="data" outline="0" fieldPosition="0">
        <references count="2">
          <reference field="4294967294" count="1" selected="0">
            <x v="0"/>
          </reference>
          <reference field="4" count="1" selected="0">
            <x v="20"/>
          </reference>
        </references>
      </pivotArea>
    </chartFormat>
    <chartFormat chart="2" format="73" series="1">
      <pivotArea type="data" outline="0" fieldPosition="0">
        <references count="2">
          <reference field="4294967294" count="1" selected="0">
            <x v="0"/>
          </reference>
          <reference field="4" count="1" selected="0">
            <x v="89"/>
          </reference>
        </references>
      </pivotArea>
    </chartFormat>
    <chartFormat chart="2" format="74" series="1">
      <pivotArea type="data" outline="0" fieldPosition="0">
        <references count="2">
          <reference field="4294967294" count="1" selected="0">
            <x v="0"/>
          </reference>
          <reference field="4" count="1" selected="0">
            <x v="38"/>
          </reference>
        </references>
      </pivotArea>
    </chartFormat>
    <chartFormat chart="2" format="75" series="1">
      <pivotArea type="data" outline="0" fieldPosition="0">
        <references count="2">
          <reference field="4294967294" count="1" selected="0">
            <x v="0"/>
          </reference>
          <reference field="4" count="1" selected="0">
            <x v="72"/>
          </reference>
        </references>
      </pivotArea>
    </chartFormat>
    <chartFormat chart="2" format="76" series="1">
      <pivotArea type="data" outline="0" fieldPosition="0">
        <references count="2">
          <reference field="4294967294" count="1" selected="0">
            <x v="0"/>
          </reference>
          <reference field="4" count="1" selected="0">
            <x v="65"/>
          </reference>
        </references>
      </pivotArea>
    </chartFormat>
    <chartFormat chart="2" format="77" series="1">
      <pivotArea type="data" outline="0" fieldPosition="0">
        <references count="2">
          <reference field="4294967294" count="1" selected="0">
            <x v="0"/>
          </reference>
          <reference field="4" count="1" selected="0">
            <x v="83"/>
          </reference>
        </references>
      </pivotArea>
    </chartFormat>
    <chartFormat chart="2" format="78" series="1">
      <pivotArea type="data" outline="0" fieldPosition="0">
        <references count="2">
          <reference field="4294967294" count="1" selected="0">
            <x v="0"/>
          </reference>
          <reference field="4" count="1" selected="0">
            <x v="88"/>
          </reference>
        </references>
      </pivotArea>
    </chartFormat>
    <chartFormat chart="2" format="79" series="1">
      <pivotArea type="data" outline="0" fieldPosition="0">
        <references count="2">
          <reference field="4294967294" count="1" selected="0">
            <x v="0"/>
          </reference>
          <reference field="4" count="1" selected="0">
            <x v="68"/>
          </reference>
        </references>
      </pivotArea>
    </chartFormat>
    <chartFormat chart="2" format="80" series="1">
      <pivotArea type="data" outline="0" fieldPosition="0">
        <references count="2">
          <reference field="4294967294" count="1" selected="0">
            <x v="0"/>
          </reference>
          <reference field="4" count="1" selected="0">
            <x v="54"/>
          </reference>
        </references>
      </pivotArea>
    </chartFormat>
    <chartFormat chart="2" format="81" series="1">
      <pivotArea type="data" outline="0" fieldPosition="0">
        <references count="2">
          <reference field="4294967294" count="1" selected="0">
            <x v="0"/>
          </reference>
          <reference field="4" count="1" selected="0">
            <x v="48"/>
          </reference>
        </references>
      </pivotArea>
    </chartFormat>
    <chartFormat chart="3" format="82" series="1">
      <pivotArea type="data" outline="0" fieldPosition="0">
        <references count="2">
          <reference field="4294967294" count="1" selected="0">
            <x v="0"/>
          </reference>
          <reference field="4" count="1" selected="0">
            <x v="60"/>
          </reference>
        </references>
      </pivotArea>
    </chartFormat>
    <chartFormat chart="3" format="83" series="1">
      <pivotArea type="data" outline="0" fieldPosition="0">
        <references count="2">
          <reference field="4294967294" count="1" selected="0">
            <x v="0"/>
          </reference>
          <reference field="4" count="1" selected="0">
            <x v="96"/>
          </reference>
        </references>
      </pivotArea>
    </chartFormat>
    <chartFormat chart="3" format="84" series="1">
      <pivotArea type="data" outline="0" fieldPosition="0">
        <references count="2">
          <reference field="4294967294" count="1" selected="0">
            <x v="0"/>
          </reference>
          <reference field="4" count="1" selected="0">
            <x v="94"/>
          </reference>
        </references>
      </pivotArea>
    </chartFormat>
    <chartFormat chart="3" format="85" series="1">
      <pivotArea type="data" outline="0" fieldPosition="0">
        <references count="2">
          <reference field="4294967294" count="1" selected="0">
            <x v="0"/>
          </reference>
          <reference field="4" count="1" selected="0">
            <x v="54"/>
          </reference>
        </references>
      </pivotArea>
    </chartFormat>
    <chartFormat chart="3" format="86" series="1">
      <pivotArea type="data" outline="0" fieldPosition="0">
        <references count="2">
          <reference field="4294967294" count="1" selected="0">
            <x v="0"/>
          </reference>
          <reference field="4" count="1" selected="0">
            <x v="48"/>
          </reference>
        </references>
      </pivotArea>
    </chartFormat>
    <chartFormat chart="3" format="87" series="1">
      <pivotArea type="data" outline="0" fieldPosition="0">
        <references count="2">
          <reference field="4294967294" count="1" selected="0">
            <x v="0"/>
          </reference>
          <reference field="4" count="1" selected="0">
            <x v="5"/>
          </reference>
        </references>
      </pivotArea>
    </chartFormat>
    <chartFormat chart="3" format="88" series="1">
      <pivotArea type="data" outline="0" fieldPosition="0">
        <references count="2">
          <reference field="4294967294" count="1" selected="0">
            <x v="0"/>
          </reference>
          <reference field="4" count="1" selected="0">
            <x v="34"/>
          </reference>
        </references>
      </pivotArea>
    </chartFormat>
    <chartFormat chart="3" format="89" series="1">
      <pivotArea type="data" outline="0" fieldPosition="0">
        <references count="2">
          <reference field="4294967294" count="1" selected="0">
            <x v="0"/>
          </reference>
          <reference field="4" count="1" selected="0">
            <x v="47"/>
          </reference>
        </references>
      </pivotArea>
    </chartFormat>
    <chartFormat chart="3" format="90" series="1">
      <pivotArea type="data" outline="0" fieldPosition="0">
        <references count="3">
          <reference field="4294967294" count="1" selected="0">
            <x v="0"/>
          </reference>
          <reference field="0" count="1" selected="0">
            <x v="12"/>
          </reference>
          <reference field="4" count="1" selected="0">
            <x v="60"/>
          </reference>
        </references>
      </pivotArea>
    </chartFormat>
    <chartFormat chart="3" format="91" series="1">
      <pivotArea type="data" outline="0" fieldPosition="0">
        <references count="3">
          <reference field="4294967294" count="1" selected="0">
            <x v="0"/>
          </reference>
          <reference field="0" count="1" selected="0">
            <x v="13"/>
          </reference>
          <reference field="4" count="1" selected="0">
            <x v="60"/>
          </reference>
        </references>
      </pivotArea>
    </chartFormat>
    <chartFormat chart="3" format="92" series="1">
      <pivotArea type="data" outline="0" fieldPosition="0">
        <references count="3">
          <reference field="4294967294" count="1" selected="0">
            <x v="0"/>
          </reference>
          <reference field="0" count="1" selected="0">
            <x v="14"/>
          </reference>
          <reference field="4" count="1" selected="0">
            <x v="60"/>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60"/>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60"/>
          </reference>
        </references>
      </pivotArea>
    </chartFormat>
    <chartFormat chart="3" format="95" series="1">
      <pivotArea type="data" outline="0" fieldPosition="0">
        <references count="3">
          <reference field="4294967294" count="1" selected="0">
            <x v="0"/>
          </reference>
          <reference field="0" count="1" selected="0">
            <x v="3"/>
          </reference>
          <reference field="4" count="1" selected="0">
            <x v="60"/>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60"/>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60"/>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60"/>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96"/>
          </reference>
        </references>
      </pivotArea>
    </chartFormat>
    <chartFormat chart="3" format="100" series="1">
      <pivotArea type="data" outline="0" fieldPosition="0">
        <references count="3">
          <reference field="4294967294" count="1" selected="0">
            <x v="0"/>
          </reference>
          <reference field="0" count="1" selected="0">
            <x v="7"/>
          </reference>
          <reference field="4" count="1" selected="0">
            <x v="96"/>
          </reference>
        </references>
      </pivotArea>
    </chartFormat>
    <chartFormat chart="3" format="101" series="1">
      <pivotArea type="data" outline="0" fieldPosition="0">
        <references count="3">
          <reference field="4294967294" count="1" selected="0">
            <x v="0"/>
          </reference>
          <reference field="0" count="1" selected="0">
            <x v="6"/>
          </reference>
          <reference field="4" count="1" selected="0">
            <x v="96"/>
          </reference>
        </references>
      </pivotArea>
    </chartFormat>
    <chartFormat chart="3" format="102" series="1">
      <pivotArea type="data" outline="0" fieldPosition="0">
        <references count="3">
          <reference field="4294967294" count="1" selected="0">
            <x v="0"/>
          </reference>
          <reference field="0" count="1" selected="0">
            <x v="8"/>
          </reference>
          <reference field="4" count="1" selected="0">
            <x v="96"/>
          </reference>
        </references>
      </pivotArea>
    </chartFormat>
    <chartFormat chart="3" format="103" series="1">
      <pivotArea type="data" outline="0" fieldPosition="0">
        <references count="3">
          <reference field="4294967294" count="1" selected="0">
            <x v="0"/>
          </reference>
          <reference field="0" count="1" selected="0">
            <x v="9"/>
          </reference>
          <reference field="4" count="1" selected="0">
            <x v="96"/>
          </reference>
        </references>
      </pivotArea>
    </chartFormat>
    <chartFormat chart="3" format="104" series="1">
      <pivotArea type="data" outline="0" fieldPosition="0">
        <references count="3">
          <reference field="4294967294" count="1" selected="0">
            <x v="0"/>
          </reference>
          <reference field="0" count="1" selected="0">
            <x v="10"/>
          </reference>
          <reference field="4" count="1" selected="0">
            <x v="96"/>
          </reference>
        </references>
      </pivotArea>
    </chartFormat>
    <chartFormat chart="3" format="105" series="1">
      <pivotArea type="data" outline="0" fieldPosition="0">
        <references count="3">
          <reference field="4294967294" count="1" selected="0">
            <x v="0"/>
          </reference>
          <reference field="0" count="1" selected="0">
            <x v="4"/>
          </reference>
          <reference field="4" count="1" selected="0">
            <x v="96"/>
          </reference>
        </references>
      </pivotArea>
    </chartFormat>
    <chartFormat chart="3" format="106" series="1">
      <pivotArea type="data" outline="0" fieldPosition="0">
        <references count="3">
          <reference field="4294967294" count="1" selected="0">
            <x v="0"/>
          </reference>
          <reference field="0" count="1" selected="0">
            <x v="11"/>
          </reference>
          <reference field="4" count="1" selected="0">
            <x v="96"/>
          </reference>
        </references>
      </pivotArea>
    </chartFormat>
    <chartFormat chart="3" format="107" series="1">
      <pivotArea type="data" outline="0" fieldPosition="0">
        <references count="3">
          <reference field="4294967294" count="1" selected="0">
            <x v="0"/>
          </reference>
          <reference field="0" count="1" selected="0">
            <x v="12"/>
          </reference>
          <reference field="4" count="1" selected="0">
            <x v="96"/>
          </reference>
        </references>
      </pivotArea>
    </chartFormat>
    <chartFormat chart="3" format="108" series="1">
      <pivotArea type="data" outline="0" fieldPosition="0">
        <references count="3">
          <reference field="4294967294" count="1" selected="0">
            <x v="0"/>
          </reference>
          <reference field="0" count="1" selected="0">
            <x v="13"/>
          </reference>
          <reference field="4" count="1" selected="0">
            <x v="96"/>
          </reference>
        </references>
      </pivotArea>
    </chartFormat>
    <chartFormat chart="3" format="109" series="1">
      <pivotArea type="data" outline="0" fieldPosition="0">
        <references count="3">
          <reference field="4294967294" count="1" selected="0">
            <x v="0"/>
          </reference>
          <reference field="0" count="1" selected="0">
            <x v="14"/>
          </reference>
          <reference field="4" count="1" selected="0">
            <x v="96"/>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96"/>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96"/>
          </reference>
        </references>
      </pivotArea>
    </chartFormat>
    <chartFormat chart="3" format="112" series="1">
      <pivotArea type="data" outline="0" fieldPosition="0">
        <references count="3">
          <reference field="4294967294" count="1" selected="0">
            <x v="0"/>
          </reference>
          <reference field="0" count="1" selected="0">
            <x v="3"/>
          </reference>
          <reference field="4" count="1" selected="0">
            <x v="96"/>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96"/>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96"/>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96"/>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94"/>
          </reference>
        </references>
      </pivotArea>
    </chartFormat>
    <chartFormat chart="3" format="117" series="1">
      <pivotArea type="data" outline="0" fieldPosition="0">
        <references count="3">
          <reference field="4294967294" count="1" selected="0">
            <x v="0"/>
          </reference>
          <reference field="0" count="1" selected="0">
            <x v="7"/>
          </reference>
          <reference field="4" count="1" selected="0">
            <x v="94"/>
          </reference>
        </references>
      </pivotArea>
    </chartFormat>
    <chartFormat chart="3" format="118" series="1">
      <pivotArea type="data" outline="0" fieldPosition="0">
        <references count="3">
          <reference field="4294967294" count="1" selected="0">
            <x v="0"/>
          </reference>
          <reference field="0" count="1" selected="0">
            <x v="6"/>
          </reference>
          <reference field="4" count="1" selected="0">
            <x v="94"/>
          </reference>
        </references>
      </pivotArea>
    </chartFormat>
    <chartFormat chart="3" format="119" series="1">
      <pivotArea type="data" outline="0" fieldPosition="0">
        <references count="3">
          <reference field="4294967294" count="1" selected="0">
            <x v="0"/>
          </reference>
          <reference field="0" count="1" selected="0">
            <x v="8"/>
          </reference>
          <reference field="4" count="1" selected="0">
            <x v="94"/>
          </reference>
        </references>
      </pivotArea>
    </chartFormat>
    <chartFormat chart="3" format="120" series="1">
      <pivotArea type="data" outline="0" fieldPosition="0">
        <references count="3">
          <reference field="4294967294" count="1" selected="0">
            <x v="0"/>
          </reference>
          <reference field="0" count="1" selected="0">
            <x v="9"/>
          </reference>
          <reference field="4" count="1" selected="0">
            <x v="94"/>
          </reference>
        </references>
      </pivotArea>
    </chartFormat>
    <chartFormat chart="3" format="121" series="1">
      <pivotArea type="data" outline="0" fieldPosition="0">
        <references count="3">
          <reference field="4294967294" count="1" selected="0">
            <x v="0"/>
          </reference>
          <reference field="0" count="1" selected="0">
            <x v="10"/>
          </reference>
          <reference field="4" count="1" selected="0">
            <x v="94"/>
          </reference>
        </references>
      </pivotArea>
    </chartFormat>
    <chartFormat chart="3" format="122" series="1">
      <pivotArea type="data" outline="0" fieldPosition="0">
        <references count="3">
          <reference field="4294967294" count="1" selected="0">
            <x v="0"/>
          </reference>
          <reference field="0" count="1" selected="0">
            <x v="4"/>
          </reference>
          <reference field="4" count="1" selected="0">
            <x v="94"/>
          </reference>
        </references>
      </pivotArea>
    </chartFormat>
    <chartFormat chart="3" format="123" series="1">
      <pivotArea type="data" outline="0" fieldPosition="0">
        <references count="3">
          <reference field="4294967294" count="1" selected="0">
            <x v="0"/>
          </reference>
          <reference field="0" count="1" selected="0">
            <x v="11"/>
          </reference>
          <reference field="4" count="1" selected="0">
            <x v="94"/>
          </reference>
        </references>
      </pivotArea>
    </chartFormat>
    <chartFormat chart="3" format="124" series="1">
      <pivotArea type="data" outline="0" fieldPosition="0">
        <references count="3">
          <reference field="4294967294" count="1" selected="0">
            <x v="0"/>
          </reference>
          <reference field="0" count="1" selected="0">
            <x v="12"/>
          </reference>
          <reference field="4" count="1" selected="0">
            <x v="94"/>
          </reference>
        </references>
      </pivotArea>
    </chartFormat>
    <chartFormat chart="3" format="125" series="1">
      <pivotArea type="data" outline="0" fieldPosition="0">
        <references count="3">
          <reference field="4294967294" count="1" selected="0">
            <x v="0"/>
          </reference>
          <reference field="0" count="1" selected="0">
            <x v="13"/>
          </reference>
          <reference field="4" count="1" selected="0">
            <x v="94"/>
          </reference>
        </references>
      </pivotArea>
    </chartFormat>
    <chartFormat chart="3" format="126" series="1">
      <pivotArea type="data" outline="0" fieldPosition="0">
        <references count="3">
          <reference field="4294967294" count="1" selected="0">
            <x v="0"/>
          </reference>
          <reference field="0" count="1" selected="0">
            <x v="14"/>
          </reference>
          <reference field="4" count="1" selected="0">
            <x v="94"/>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94"/>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94"/>
          </reference>
        </references>
      </pivotArea>
    </chartFormat>
    <chartFormat chart="3" format="129" series="1">
      <pivotArea type="data" outline="0" fieldPosition="0">
        <references count="3">
          <reference field="4294967294" count="1" selected="0">
            <x v="0"/>
          </reference>
          <reference field="0" count="1" selected="0">
            <x v="3"/>
          </reference>
          <reference field="4" count="1" selected="0">
            <x v="94"/>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4"/>
          </reference>
        </references>
      </pivotArea>
    </chartFormat>
    <chartFormat chart="3" format="131" series="1">
      <pivotArea type="data" outline="0" fieldPosition="0">
        <references count="3">
          <reference field="4294967294" count="1" selected="0">
            <x v="0"/>
          </reference>
          <reference field="0" count="1" selected="0">
            <x v="7"/>
          </reference>
          <reference field="4" count="1" selected="0">
            <x v="54"/>
          </reference>
        </references>
      </pivotArea>
    </chartFormat>
    <chartFormat chart="3" format="132" series="1">
      <pivotArea type="data" outline="0" fieldPosition="0">
        <references count="3">
          <reference field="4294967294" count="1" selected="0">
            <x v="0"/>
          </reference>
          <reference field="0" count="1" selected="0">
            <x v="6"/>
          </reference>
          <reference field="4" count="1" selected="0">
            <x v="54"/>
          </reference>
        </references>
      </pivotArea>
    </chartFormat>
    <chartFormat chart="3" format="133" series="1">
      <pivotArea type="data" outline="0" fieldPosition="0">
        <references count="3">
          <reference field="4294967294" count="1" selected="0">
            <x v="0"/>
          </reference>
          <reference field="0" count="1" selected="0">
            <x v="8"/>
          </reference>
          <reference field="4" count="1" selected="0">
            <x v="54"/>
          </reference>
        </references>
      </pivotArea>
    </chartFormat>
    <chartFormat chart="3" format="134" series="1">
      <pivotArea type="data" outline="0" fieldPosition="0">
        <references count="3">
          <reference field="4294967294" count="1" selected="0">
            <x v="0"/>
          </reference>
          <reference field="0" count="1" selected="0">
            <x v="9"/>
          </reference>
          <reference field="4" count="1" selected="0">
            <x v="54"/>
          </reference>
        </references>
      </pivotArea>
    </chartFormat>
    <chartFormat chart="3" format="135" series="1">
      <pivotArea type="data" outline="0" fieldPosition="0">
        <references count="3">
          <reference field="4294967294" count="1" selected="0">
            <x v="0"/>
          </reference>
          <reference field="0" count="1" selected="0">
            <x v="10"/>
          </reference>
          <reference field="4" count="1" selected="0">
            <x v="54"/>
          </reference>
        </references>
      </pivotArea>
    </chartFormat>
    <chartFormat chart="3" format="136" series="1">
      <pivotArea type="data" outline="0" fieldPosition="0">
        <references count="3">
          <reference field="4294967294" count="1" selected="0">
            <x v="0"/>
          </reference>
          <reference field="0" count="1" selected="0">
            <x v="4"/>
          </reference>
          <reference field="4" count="1" selected="0">
            <x v="54"/>
          </reference>
        </references>
      </pivotArea>
    </chartFormat>
    <chartFormat chart="3" format="137" series="1">
      <pivotArea type="data" outline="0" fieldPosition="0">
        <references count="3">
          <reference field="4294967294" count="1" selected="0">
            <x v="0"/>
          </reference>
          <reference field="0" count="1" selected="0">
            <x v="11"/>
          </reference>
          <reference field="4" count="1" selected="0">
            <x v="54"/>
          </reference>
        </references>
      </pivotArea>
    </chartFormat>
    <chartFormat chart="3" format="138" series="1">
      <pivotArea type="data" outline="0" fieldPosition="0">
        <references count="3">
          <reference field="4294967294" count="1" selected="0">
            <x v="0"/>
          </reference>
          <reference field="0" count="1" selected="0">
            <x v="12"/>
          </reference>
          <reference field="4" count="1" selected="0">
            <x v="54"/>
          </reference>
        </references>
      </pivotArea>
    </chartFormat>
    <chartFormat chart="3" format="139" series="1">
      <pivotArea type="data" outline="0" fieldPosition="0">
        <references count="3">
          <reference field="4294967294" count="1" selected="0">
            <x v="0"/>
          </reference>
          <reference field="0" count="1" selected="0">
            <x v="13"/>
          </reference>
          <reference field="4" count="1" selected="0">
            <x v="54"/>
          </reference>
        </references>
      </pivotArea>
    </chartFormat>
    <chartFormat chart="3" format="140" series="1">
      <pivotArea type="data" outline="0" fieldPosition="0">
        <references count="3">
          <reference field="4294967294" count="1" selected="0">
            <x v="0"/>
          </reference>
          <reference field="0" count="1" selected="0">
            <x v="14"/>
          </reference>
          <reference field="4" count="1" selected="0">
            <x v="54"/>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54"/>
          </reference>
        </references>
      </pivotArea>
    </chartFormat>
    <chartFormat chart="3" format="142" series="1">
      <pivotArea type="data" outline="0" fieldPosition="0">
        <references count="3">
          <reference field="4294967294" count="1" selected="0">
            <x v="0"/>
          </reference>
          <reference field="0" count="1" selected="0">
            <x v="3"/>
          </reference>
          <reference field="4" count="1" selected="0">
            <x v="54"/>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4"/>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4"/>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48"/>
          </reference>
        </references>
      </pivotArea>
    </chartFormat>
    <chartFormat chart="3" format="146" series="1">
      <pivotArea type="data" outline="0" fieldPosition="0">
        <references count="3">
          <reference field="4294967294" count="1" selected="0">
            <x v="0"/>
          </reference>
          <reference field="0" count="1" selected="0">
            <x v="7"/>
          </reference>
          <reference field="4" count="1" selected="0">
            <x v="48"/>
          </reference>
        </references>
      </pivotArea>
    </chartFormat>
    <chartFormat chart="3" format="147" series="1">
      <pivotArea type="data" outline="0" fieldPosition="0">
        <references count="3">
          <reference field="4294967294" count="1" selected="0">
            <x v="0"/>
          </reference>
          <reference field="0" count="1" selected="0">
            <x v="6"/>
          </reference>
          <reference field="4" count="1" selected="0">
            <x v="48"/>
          </reference>
        </references>
      </pivotArea>
    </chartFormat>
    <chartFormat chart="3" format="148" series="1">
      <pivotArea type="data" outline="0" fieldPosition="0">
        <references count="3">
          <reference field="4294967294" count="1" selected="0">
            <x v="0"/>
          </reference>
          <reference field="0" count="1" selected="0">
            <x v="8"/>
          </reference>
          <reference field="4" count="1" selected="0">
            <x v="48"/>
          </reference>
        </references>
      </pivotArea>
    </chartFormat>
    <chartFormat chart="3" format="149" series="1">
      <pivotArea type="data" outline="0" fieldPosition="0">
        <references count="3">
          <reference field="4294967294" count="1" selected="0">
            <x v="0"/>
          </reference>
          <reference field="0" count="1" selected="0">
            <x v="9"/>
          </reference>
          <reference field="4" count="1" selected="0">
            <x v="48"/>
          </reference>
        </references>
      </pivotArea>
    </chartFormat>
    <chartFormat chart="3" format="150" series="1">
      <pivotArea type="data" outline="0" fieldPosition="0">
        <references count="3">
          <reference field="4294967294" count="1" selected="0">
            <x v="0"/>
          </reference>
          <reference field="0" count="1" selected="0">
            <x v="10"/>
          </reference>
          <reference field="4" count="1" selected="0">
            <x v="48"/>
          </reference>
        </references>
      </pivotArea>
    </chartFormat>
    <chartFormat chart="3" format="151" series="1">
      <pivotArea type="data" outline="0" fieldPosition="0">
        <references count="3">
          <reference field="4294967294" count="1" selected="0">
            <x v="0"/>
          </reference>
          <reference field="0" count="1" selected="0">
            <x v="4"/>
          </reference>
          <reference field="4" count="1" selected="0">
            <x v="48"/>
          </reference>
        </references>
      </pivotArea>
    </chartFormat>
    <chartFormat chart="3" format="152" series="1">
      <pivotArea type="data" outline="0" fieldPosition="0">
        <references count="3">
          <reference field="4294967294" count="1" selected="0">
            <x v="0"/>
          </reference>
          <reference field="0" count="1" selected="0">
            <x v="11"/>
          </reference>
          <reference field="4" count="1" selected="0">
            <x v="48"/>
          </reference>
        </references>
      </pivotArea>
    </chartFormat>
    <chartFormat chart="3" format="153" series="1">
      <pivotArea type="data" outline="0" fieldPosition="0">
        <references count="3">
          <reference field="4294967294" count="1" selected="0">
            <x v="0"/>
          </reference>
          <reference field="0" count="1" selected="0">
            <x v="12"/>
          </reference>
          <reference field="4" count="1" selected="0">
            <x v="48"/>
          </reference>
        </references>
      </pivotArea>
    </chartFormat>
    <chartFormat chart="3" format="154" series="1">
      <pivotArea type="data" outline="0" fieldPosition="0">
        <references count="3">
          <reference field="4294967294" count="1" selected="0">
            <x v="0"/>
          </reference>
          <reference field="0" count="1" selected="0">
            <x v="13"/>
          </reference>
          <reference field="4" count="1" selected="0">
            <x v="48"/>
          </reference>
        </references>
      </pivotArea>
    </chartFormat>
    <chartFormat chart="3" format="155" series="1">
      <pivotArea type="data" outline="0" fieldPosition="0">
        <references count="3">
          <reference field="4294967294" count="1" selected="0">
            <x v="0"/>
          </reference>
          <reference field="0" count="1" selected="0">
            <x v="14"/>
          </reference>
          <reference field="4" count="1" selected="0">
            <x v="48"/>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48"/>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48"/>
          </reference>
        </references>
      </pivotArea>
    </chartFormat>
    <chartFormat chart="3" format="158" series="1">
      <pivotArea type="data" outline="0" fieldPosition="0">
        <references count="3">
          <reference field="4294967294" count="1" selected="0">
            <x v="0"/>
          </reference>
          <reference field="0" count="1" selected="0">
            <x v="3"/>
          </reference>
          <reference field="4" count="1" selected="0">
            <x v="48"/>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5"/>
          </reference>
        </references>
      </pivotArea>
    </chartFormat>
    <chartFormat chart="3" format="160" series="1">
      <pivotArea type="data" outline="0" fieldPosition="0">
        <references count="3">
          <reference field="4294967294" count="1" selected="0">
            <x v="0"/>
          </reference>
          <reference field="0" count="1" selected="0">
            <x v="7"/>
          </reference>
          <reference field="4" count="1" selected="0">
            <x v="5"/>
          </reference>
        </references>
      </pivotArea>
    </chartFormat>
    <chartFormat chart="3" format="161" series="1">
      <pivotArea type="data" outline="0" fieldPosition="0">
        <references count="3">
          <reference field="4294967294" count="1" selected="0">
            <x v="0"/>
          </reference>
          <reference field="0" count="1" selected="0">
            <x v="6"/>
          </reference>
          <reference field="4" count="1" selected="0">
            <x v="5"/>
          </reference>
        </references>
      </pivotArea>
    </chartFormat>
    <chartFormat chart="3" format="162" series="1">
      <pivotArea type="data" outline="0" fieldPosition="0">
        <references count="3">
          <reference field="4294967294" count="1" selected="0">
            <x v="0"/>
          </reference>
          <reference field="0" count="1" selected="0">
            <x v="8"/>
          </reference>
          <reference field="4" count="1" selected="0">
            <x v="5"/>
          </reference>
        </references>
      </pivotArea>
    </chartFormat>
    <chartFormat chart="3" format="163" series="1">
      <pivotArea type="data" outline="0" fieldPosition="0">
        <references count="3">
          <reference field="4294967294" count="1" selected="0">
            <x v="0"/>
          </reference>
          <reference field="0" count="1" selected="0">
            <x v="9"/>
          </reference>
          <reference field="4" count="1" selected="0">
            <x v="5"/>
          </reference>
        </references>
      </pivotArea>
    </chartFormat>
    <chartFormat chart="3" format="164" series="1">
      <pivotArea type="data" outline="0" fieldPosition="0">
        <references count="3">
          <reference field="4294967294" count="1" selected="0">
            <x v="0"/>
          </reference>
          <reference field="0" count="1" selected="0">
            <x v="10"/>
          </reference>
          <reference field="4" count="1" selected="0">
            <x v="5"/>
          </reference>
        </references>
      </pivotArea>
    </chartFormat>
    <chartFormat chart="3" format="165" series="1">
      <pivotArea type="data" outline="0" fieldPosition="0">
        <references count="3">
          <reference field="4294967294" count="1" selected="0">
            <x v="0"/>
          </reference>
          <reference field="0" count="1" selected="0">
            <x v="4"/>
          </reference>
          <reference field="4" count="1" selected="0">
            <x v="5"/>
          </reference>
        </references>
      </pivotArea>
    </chartFormat>
    <chartFormat chart="3" format="166" series="1">
      <pivotArea type="data" outline="0" fieldPosition="0">
        <references count="3">
          <reference field="4294967294" count="1" selected="0">
            <x v="0"/>
          </reference>
          <reference field="0" count="1" selected="0">
            <x v="11"/>
          </reference>
          <reference field="4" count="1" selected="0">
            <x v="5"/>
          </reference>
        </references>
      </pivotArea>
    </chartFormat>
    <chartFormat chart="3" format="167" series="1">
      <pivotArea type="data" outline="0" fieldPosition="0">
        <references count="3">
          <reference field="4294967294" count="1" selected="0">
            <x v="0"/>
          </reference>
          <reference field="0" count="1" selected="0">
            <x v="12"/>
          </reference>
          <reference field="4" count="1" selected="0">
            <x v="5"/>
          </reference>
        </references>
      </pivotArea>
    </chartFormat>
    <chartFormat chart="3" format="168" series="1">
      <pivotArea type="data" outline="0" fieldPosition="0">
        <references count="3">
          <reference field="4294967294" count="1" selected="0">
            <x v="0"/>
          </reference>
          <reference field="0" count="1" selected="0">
            <x v="13"/>
          </reference>
          <reference field="4" count="1" selected="0">
            <x v="5"/>
          </reference>
        </references>
      </pivotArea>
    </chartFormat>
    <chartFormat chart="3" format="169" series="1">
      <pivotArea type="data" outline="0" fieldPosition="0">
        <references count="3">
          <reference field="4294967294" count="1" selected="0">
            <x v="0"/>
          </reference>
          <reference field="0" count="1" selected="0">
            <x v="14"/>
          </reference>
          <reference field="4" count="1" selected="0">
            <x v="5"/>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5"/>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5"/>
          </reference>
        </references>
      </pivotArea>
    </chartFormat>
    <chartFormat chart="3" format="172" series="1">
      <pivotArea type="data" outline="0" fieldPosition="0">
        <references count="3">
          <reference field="4294967294" count="1" selected="0">
            <x v="0"/>
          </reference>
          <reference field="0" count="1" selected="0">
            <x v="3"/>
          </reference>
          <reference field="4" count="1" selected="0">
            <x v="5"/>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5"/>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5"/>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5"/>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34"/>
          </reference>
        </references>
      </pivotArea>
    </chartFormat>
    <chartFormat chart="3" format="177" series="1">
      <pivotArea type="data" outline="0" fieldPosition="0">
        <references count="3">
          <reference field="4294967294" count="1" selected="0">
            <x v="0"/>
          </reference>
          <reference field="0" count="1" selected="0">
            <x v="7"/>
          </reference>
          <reference field="4" count="1" selected="0">
            <x v="34"/>
          </reference>
        </references>
      </pivotArea>
    </chartFormat>
    <chartFormat chart="3" format="178" series="1">
      <pivotArea type="data" outline="0" fieldPosition="0">
        <references count="3">
          <reference field="4294967294" count="1" selected="0">
            <x v="0"/>
          </reference>
          <reference field="0" count="1" selected="0">
            <x v="6"/>
          </reference>
          <reference field="4" count="1" selected="0">
            <x v="34"/>
          </reference>
        </references>
      </pivotArea>
    </chartFormat>
    <chartFormat chart="3" format="179" series="1">
      <pivotArea type="data" outline="0" fieldPosition="0">
        <references count="3">
          <reference field="4294967294" count="1" selected="0">
            <x v="0"/>
          </reference>
          <reference field="0" count="1" selected="0">
            <x v="8"/>
          </reference>
          <reference field="4" count="1" selected="0">
            <x v="34"/>
          </reference>
        </references>
      </pivotArea>
    </chartFormat>
    <chartFormat chart="3" format="180" series="1">
      <pivotArea type="data" outline="0" fieldPosition="0">
        <references count="3">
          <reference field="4294967294" count="1" selected="0">
            <x v="0"/>
          </reference>
          <reference field="0" count="1" selected="0">
            <x v="9"/>
          </reference>
          <reference field="4" count="1" selected="0">
            <x v="34"/>
          </reference>
        </references>
      </pivotArea>
    </chartFormat>
    <chartFormat chart="3" format="181" series="1">
      <pivotArea type="data" outline="0" fieldPosition="0">
        <references count="3">
          <reference field="4294967294" count="1" selected="0">
            <x v="0"/>
          </reference>
          <reference field="0" count="1" selected="0">
            <x v="10"/>
          </reference>
          <reference field="4" count="1" selected="0">
            <x v="34"/>
          </reference>
        </references>
      </pivotArea>
    </chartFormat>
    <chartFormat chart="3" format="182" series="1">
      <pivotArea type="data" outline="0" fieldPosition="0">
        <references count="3">
          <reference field="4294967294" count="1" selected="0">
            <x v="0"/>
          </reference>
          <reference field="0" count="1" selected="0">
            <x v="4"/>
          </reference>
          <reference field="4" count="1" selected="0">
            <x v="34"/>
          </reference>
        </references>
      </pivotArea>
    </chartFormat>
    <chartFormat chart="3" format="183" series="1">
      <pivotArea type="data" outline="0" fieldPosition="0">
        <references count="3">
          <reference field="4294967294" count="1" selected="0">
            <x v="0"/>
          </reference>
          <reference field="0" count="1" selected="0">
            <x v="11"/>
          </reference>
          <reference field="4" count="1" selected="0">
            <x v="34"/>
          </reference>
        </references>
      </pivotArea>
    </chartFormat>
    <chartFormat chart="3" format="184" series="1">
      <pivotArea type="data" outline="0" fieldPosition="0">
        <references count="3">
          <reference field="4294967294" count="1" selected="0">
            <x v="0"/>
          </reference>
          <reference field="0" count="1" selected="0">
            <x v="12"/>
          </reference>
          <reference field="4" count="1" selected="0">
            <x v="34"/>
          </reference>
        </references>
      </pivotArea>
    </chartFormat>
    <chartFormat chart="3" format="185" series="1">
      <pivotArea type="data" outline="0" fieldPosition="0">
        <references count="3">
          <reference field="4294967294" count="1" selected="0">
            <x v="0"/>
          </reference>
          <reference field="0" count="1" selected="0">
            <x v="13"/>
          </reference>
          <reference field="4" count="1" selected="0">
            <x v="34"/>
          </reference>
        </references>
      </pivotArea>
    </chartFormat>
    <chartFormat chart="3" format="186" series="1">
      <pivotArea type="data" outline="0" fieldPosition="0">
        <references count="3">
          <reference field="4294967294" count="1" selected="0">
            <x v="0"/>
          </reference>
          <reference field="0" count="1" selected="0">
            <x v="14"/>
          </reference>
          <reference field="4" count="1" selected="0">
            <x v="34"/>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34"/>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34"/>
          </reference>
        </references>
      </pivotArea>
    </chartFormat>
    <chartFormat chart="3" format="189" series="1">
      <pivotArea type="data" outline="0" fieldPosition="0">
        <references count="3">
          <reference field="4294967294" count="1" selected="0">
            <x v="0"/>
          </reference>
          <reference field="0" count="1" selected="0">
            <x v="3"/>
          </reference>
          <reference field="4" count="1" selected="0">
            <x v="34"/>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34"/>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34"/>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34"/>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47"/>
          </reference>
        </references>
      </pivotArea>
    </chartFormat>
    <chartFormat chart="3" format="194" series="1">
      <pivotArea type="data" outline="0" fieldPosition="0">
        <references count="3">
          <reference field="4294967294" count="1" selected="0">
            <x v="0"/>
          </reference>
          <reference field="0" count="1" selected="0">
            <x v="7"/>
          </reference>
          <reference field="4" count="1" selected="0">
            <x v="47"/>
          </reference>
        </references>
      </pivotArea>
    </chartFormat>
    <chartFormat chart="3" format="195" series="1">
      <pivotArea type="data" outline="0" fieldPosition="0">
        <references count="3">
          <reference field="4294967294" count="1" selected="0">
            <x v="0"/>
          </reference>
          <reference field="0" count="1" selected="0">
            <x v="6"/>
          </reference>
          <reference field="4" count="1" selected="0">
            <x v="47"/>
          </reference>
        </references>
      </pivotArea>
    </chartFormat>
    <chartFormat chart="3" format="196" series="1">
      <pivotArea type="data" outline="0" fieldPosition="0">
        <references count="3">
          <reference field="4294967294" count="1" selected="0">
            <x v="0"/>
          </reference>
          <reference field="0" count="1" selected="0">
            <x v="8"/>
          </reference>
          <reference field="4" count="1" selected="0">
            <x v="47"/>
          </reference>
        </references>
      </pivotArea>
    </chartFormat>
    <chartFormat chart="3" format="197" series="1">
      <pivotArea type="data" outline="0" fieldPosition="0">
        <references count="3">
          <reference field="4294967294" count="1" selected="0">
            <x v="0"/>
          </reference>
          <reference field="0" count="1" selected="0">
            <x v="9"/>
          </reference>
          <reference field="4" count="1" selected="0">
            <x v="47"/>
          </reference>
        </references>
      </pivotArea>
    </chartFormat>
    <chartFormat chart="3" format="198" series="1">
      <pivotArea type="data" outline="0" fieldPosition="0">
        <references count="3">
          <reference field="4294967294" count="1" selected="0">
            <x v="0"/>
          </reference>
          <reference field="0" count="1" selected="0">
            <x v="10"/>
          </reference>
          <reference field="4" count="1" selected="0">
            <x v="47"/>
          </reference>
        </references>
      </pivotArea>
    </chartFormat>
    <chartFormat chart="3" format="199" series="1">
      <pivotArea type="data" outline="0" fieldPosition="0">
        <references count="3">
          <reference field="4294967294" count="1" selected="0">
            <x v="0"/>
          </reference>
          <reference field="0" count="1" selected="0">
            <x v="4"/>
          </reference>
          <reference field="4" count="1" selected="0">
            <x v="47"/>
          </reference>
        </references>
      </pivotArea>
    </chartFormat>
    <chartFormat chart="3" format="200" series="1">
      <pivotArea type="data" outline="0" fieldPosition="0">
        <references count="3">
          <reference field="4294967294" count="1" selected="0">
            <x v="0"/>
          </reference>
          <reference field="0" count="1" selected="0">
            <x v="11"/>
          </reference>
          <reference field="4" count="1" selected="0">
            <x v="47"/>
          </reference>
        </references>
      </pivotArea>
    </chartFormat>
    <chartFormat chart="3" format="201" series="1">
      <pivotArea type="data" outline="0" fieldPosition="0">
        <references count="3">
          <reference field="4294967294" count="1" selected="0">
            <x v="0"/>
          </reference>
          <reference field="0" count="1" selected="0">
            <x v="12"/>
          </reference>
          <reference field="4" count="1" selected="0">
            <x v="47"/>
          </reference>
        </references>
      </pivotArea>
    </chartFormat>
    <chartFormat chart="3" format="202" series="1">
      <pivotArea type="data" outline="0" fieldPosition="0">
        <references count="3">
          <reference field="4294967294" count="1" selected="0">
            <x v="0"/>
          </reference>
          <reference field="0" count="1" selected="0">
            <x v="13"/>
          </reference>
          <reference field="4" count="1" selected="0">
            <x v="47"/>
          </reference>
        </references>
      </pivotArea>
    </chartFormat>
    <chartFormat chart="3" format="203" series="1">
      <pivotArea type="data" outline="0" fieldPosition="0">
        <references count="3">
          <reference field="4294967294" count="1" selected="0">
            <x v="0"/>
          </reference>
          <reference field="0" count="1" selected="0">
            <x v="14"/>
          </reference>
          <reference field="4" count="1" selected="0">
            <x v="47"/>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47"/>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47"/>
          </reference>
        </references>
      </pivotArea>
    </chartFormat>
    <chartFormat chart="3" format="206" series="1">
      <pivotArea type="data" outline="0" fieldPosition="0">
        <references count="3">
          <reference field="4294967294" count="1" selected="0">
            <x v="0"/>
          </reference>
          <reference field="0" count="1" selected="0">
            <x v="3"/>
          </reference>
          <reference field="4" count="1" selected="0">
            <x v="47"/>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47"/>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47"/>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47"/>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7"/>
          </reference>
        </references>
      </pivotArea>
    </chartFormat>
    <chartFormat chart="3" format="212" series="1">
      <pivotArea type="data" outline="0" fieldPosition="0">
        <references count="2">
          <reference field="4294967294" count="1" selected="0">
            <x v="0"/>
          </reference>
          <reference field="0" count="1" selected="0">
            <x v="6"/>
          </reference>
        </references>
      </pivotArea>
    </chartFormat>
    <chartFormat chart="3" format="213" series="1">
      <pivotArea type="data" outline="0" fieldPosition="0">
        <references count="2">
          <reference field="4294967294" count="1" selected="0">
            <x v="0"/>
          </reference>
          <reference field="0" count="1" selected="0">
            <x v="8"/>
          </reference>
        </references>
      </pivotArea>
    </chartFormat>
    <chartFormat chart="3" format="214" series="1">
      <pivotArea type="data" outline="0" fieldPosition="0">
        <references count="2">
          <reference field="4294967294" count="1" selected="0">
            <x v="0"/>
          </reference>
          <reference field="0" count="1" selected="0">
            <x v="9"/>
          </reference>
        </references>
      </pivotArea>
    </chartFormat>
    <chartFormat chart="3" format="215" series="1">
      <pivotArea type="data" outline="0" fieldPosition="0">
        <references count="2">
          <reference field="4294967294" count="1" selected="0">
            <x v="0"/>
          </reference>
          <reference field="0" count="1" selected="0">
            <x v="10"/>
          </reference>
        </references>
      </pivotArea>
    </chartFormat>
    <chartFormat chart="3" format="216" series="1">
      <pivotArea type="data" outline="0" fieldPosition="0">
        <references count="2">
          <reference field="4294967294" count="1" selected="0">
            <x v="0"/>
          </reference>
          <reference field="0" count="1" selected="0">
            <x v="4"/>
          </reference>
        </references>
      </pivotArea>
    </chartFormat>
    <chartFormat chart="3" format="217" series="1">
      <pivotArea type="data" outline="0" fieldPosition="0">
        <references count="2">
          <reference field="4294967294" count="1" selected="0">
            <x v="0"/>
          </reference>
          <reference field="0" count="1" selected="0">
            <x v="11"/>
          </reference>
        </references>
      </pivotArea>
    </chartFormat>
    <chartFormat chart="3" format="218" series="1">
      <pivotArea type="data" outline="0" fieldPosition="0">
        <references count="2">
          <reference field="4294967294" count="1" selected="0">
            <x v="0"/>
          </reference>
          <reference field="0" count="1" selected="0">
            <x v="12"/>
          </reference>
        </references>
      </pivotArea>
    </chartFormat>
    <chartFormat chart="3" format="219" series="1">
      <pivotArea type="data" outline="0" fieldPosition="0">
        <references count="2">
          <reference field="4294967294" count="1" selected="0">
            <x v="0"/>
          </reference>
          <reference field="0" count="1" selected="0">
            <x v="13"/>
          </reference>
        </references>
      </pivotArea>
    </chartFormat>
    <chartFormat chart="3" format="220" series="1">
      <pivotArea type="data" outline="0" fieldPosition="0">
        <references count="2">
          <reference field="4294967294" count="1" selected="0">
            <x v="0"/>
          </reference>
          <reference field="0" count="1" selected="0">
            <x v="14"/>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3"/>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4" format="0" series="1">
      <pivotArea type="data" outline="0" fieldPosition="0">
        <references count="2">
          <reference field="4294967294" count="1" selected="0">
            <x v="0"/>
          </reference>
          <reference field="0" count="1" selected="0">
            <x v="0"/>
          </reference>
        </references>
      </pivotArea>
    </chartFormat>
    <chartFormat chart="4" format="1" series="1">
      <pivotArea type="data" outline="0" fieldPosition="0">
        <references count="2">
          <reference field="4294967294" count="1" selected="0">
            <x v="0"/>
          </reference>
          <reference field="0" count="1" selected="0">
            <x v="1"/>
          </reference>
        </references>
      </pivotArea>
    </chartFormat>
    <chartFormat chart="4" format="2" series="1">
      <pivotArea type="data" outline="0" fieldPosition="0">
        <references count="2">
          <reference field="4294967294" count="1" selected="0">
            <x v="0"/>
          </reference>
          <reference field="0" count="1" selected="0">
            <x v="6"/>
          </reference>
        </references>
      </pivotArea>
    </chartFormat>
    <chartFormat chart="4" format="3" series="1">
      <pivotArea type="data" outline="0" fieldPosition="0">
        <references count="2">
          <reference field="4294967294" count="1" selected="0">
            <x v="0"/>
          </reference>
          <reference field="0" count="1" selected="0">
            <x v="8"/>
          </reference>
        </references>
      </pivotArea>
    </chartFormat>
    <chartFormat chart="4" format="4" series="1">
      <pivotArea type="data" outline="0" fieldPosition="0">
        <references count="2">
          <reference field="4294967294" count="1" selected="0">
            <x v="0"/>
          </reference>
          <reference field="0" count="1" selected="0">
            <x v="9"/>
          </reference>
        </references>
      </pivotArea>
    </chartFormat>
    <chartFormat chart="4" format="5" series="1">
      <pivotArea type="data" outline="0" fieldPosition="0">
        <references count="2">
          <reference field="4294967294" count="1" selected="0">
            <x v="0"/>
          </reference>
          <reference field="0" count="1" selected="0">
            <x v="10"/>
          </reference>
        </references>
      </pivotArea>
    </chartFormat>
    <chartFormat chart="4" format="6" series="1">
      <pivotArea type="data" outline="0" fieldPosition="0">
        <references count="2">
          <reference field="4294967294" count="1" selected="0">
            <x v="0"/>
          </reference>
          <reference field="0" count="1" selected="0">
            <x v="4"/>
          </reference>
        </references>
      </pivotArea>
    </chartFormat>
    <chartFormat chart="4" format="7" series="1">
      <pivotArea type="data" outline="0" fieldPosition="0">
        <references count="2">
          <reference field="4294967294" count="1" selected="0">
            <x v="0"/>
          </reference>
          <reference field="0" count="1" selected="0">
            <x v="11"/>
          </reference>
        </references>
      </pivotArea>
    </chartFormat>
    <chartFormat chart="4" format="8" series="1">
      <pivotArea type="data" outline="0" fieldPosition="0">
        <references count="2">
          <reference field="4294967294" count="1" selected="0">
            <x v="0"/>
          </reference>
          <reference field="0" count="1" selected="0">
            <x v="12"/>
          </reference>
        </references>
      </pivotArea>
    </chartFormat>
    <chartFormat chart="4" format="9" series="1">
      <pivotArea type="data" outline="0" fieldPosition="0">
        <references count="2">
          <reference field="4294967294" count="1" selected="0">
            <x v="0"/>
          </reference>
          <reference field="0" count="1" selected="0">
            <x v="13"/>
          </reference>
        </references>
      </pivotArea>
    </chartFormat>
    <chartFormat chart="4" format="10" series="1">
      <pivotArea type="data" outline="0" fieldPosition="0">
        <references count="2">
          <reference field="4294967294" count="1" selected="0">
            <x v="0"/>
          </reference>
          <reference field="0" count="1" selected="0">
            <x v="14"/>
          </reference>
        </references>
      </pivotArea>
    </chartFormat>
    <chartFormat chart="4" format="11" series="1">
      <pivotArea type="data" outline="0" fieldPosition="0">
        <references count="2">
          <reference field="4294967294" count="1" selected="0">
            <x v="0"/>
          </reference>
          <reference field="0" count="1" selected="0">
            <x v="2"/>
          </reference>
        </references>
      </pivotArea>
    </chartFormat>
    <chartFormat chart="4" format="12" series="1">
      <pivotArea type="data" outline="0" fieldPosition="0">
        <references count="2">
          <reference field="4294967294" count="1" selected="0">
            <x v="0"/>
          </reference>
          <reference field="0" count="1" selected="0">
            <x v="5"/>
          </reference>
        </references>
      </pivotArea>
    </chartFormat>
    <chartFormat chart="4" format="13" series="1">
      <pivotArea type="data" outline="0" fieldPosition="0">
        <references count="2">
          <reference field="4294967294" count="1" selected="0">
            <x v="0"/>
          </reference>
          <reference field="0" count="1" selected="0">
            <x v="3"/>
          </reference>
        </references>
      </pivotArea>
    </chartFormat>
    <chartFormat chart="4" format="14" series="1">
      <pivotArea type="data" outline="0" fieldPosition="0">
        <references count="2">
          <reference field="4294967294" count="1" selected="0">
            <x v="0"/>
          </reference>
          <reference field="0" count="1" selected="0">
            <x v="15"/>
          </reference>
        </references>
      </pivotArea>
    </chartFormat>
    <chartFormat chart="4" format="15" series="1">
      <pivotArea type="data" outline="0" fieldPosition="0">
        <references count="2">
          <reference field="4294967294" count="1" selected="0">
            <x v="0"/>
          </reference>
          <reference field="0" count="1" selected="0">
            <x v="16"/>
          </reference>
        </references>
      </pivotArea>
    </chartFormat>
    <chartFormat chart="4" format="16" series="1">
      <pivotArea type="data" outline="0" fieldPosition="0">
        <references count="2">
          <reference field="4294967294" count="1" selected="0">
            <x v="0"/>
          </reference>
          <reference field="0" count="1" selected="0">
            <x v="7"/>
          </reference>
        </references>
      </pivotArea>
    </chartFormat>
    <chartFormat chart="5" format="0" series="1">
      <pivotArea type="data" outline="0" fieldPosition="0">
        <references count="2">
          <reference field="4294967294" count="1" selected="0">
            <x v="0"/>
          </reference>
          <reference field="0" count="1" selected="0">
            <x v="0"/>
          </reference>
        </references>
      </pivotArea>
    </chartFormat>
    <chartFormat chart="5" format="1" series="1">
      <pivotArea type="data" outline="0" fieldPosition="0">
        <references count="2">
          <reference field="4294967294" count="1" selected="0">
            <x v="0"/>
          </reference>
          <reference field="0" count="1" selected="0">
            <x v="1"/>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FD9F8F4-7B01-4570-8DC9-780219EF8440}" name="Pivottabell6" cacheId="44"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13">
  <location ref="K7:M47"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113">
        <item x="112"/>
        <item x="37"/>
        <item x="111"/>
        <item x="36"/>
        <item x="94"/>
        <item x="110"/>
        <item x="47"/>
        <item x="68"/>
        <item x="109"/>
        <item x="35"/>
        <item x="67"/>
        <item x="66"/>
        <item x="108"/>
        <item x="76"/>
        <item x="34"/>
        <item x="33"/>
        <item x="60"/>
        <item x="46"/>
        <item x="59"/>
        <item x="65"/>
        <item x="107"/>
        <item x="93"/>
        <item x="92"/>
        <item x="106"/>
        <item x="32"/>
        <item x="31"/>
        <item x="45"/>
        <item x="91"/>
        <item x="44"/>
        <item x="30"/>
        <item x="75"/>
        <item x="29"/>
        <item x="74"/>
        <item x="73"/>
        <item x="28"/>
        <item x="43"/>
        <item x="72"/>
        <item x="27"/>
        <item x="26"/>
        <item x="25"/>
        <item x="24"/>
        <item x="105"/>
        <item x="42"/>
        <item x="64"/>
        <item x="23"/>
        <item x="22"/>
        <item x="21"/>
        <item x="20"/>
        <item x="19"/>
        <item x="71"/>
        <item x="18"/>
        <item x="17"/>
        <item x="58"/>
        <item x="104"/>
        <item x="16"/>
        <item x="15"/>
        <item x="14"/>
        <item x="13"/>
        <item x="57"/>
        <item x="12"/>
        <item x="11"/>
        <item x="10"/>
        <item x="63"/>
        <item x="70"/>
        <item x="56"/>
        <item x="55"/>
        <item x="90"/>
        <item x="41"/>
        <item x="9"/>
        <item x="8"/>
        <item x="40"/>
        <item x="7"/>
        <item x="89"/>
        <item x="103"/>
        <item x="6"/>
        <item x="69"/>
        <item x="5"/>
        <item x="4"/>
        <item x="54"/>
        <item x="102"/>
        <item x="53"/>
        <item x="88"/>
        <item x="3"/>
        <item x="52"/>
        <item x="87"/>
        <item x="39"/>
        <item x="101"/>
        <item x="100"/>
        <item x="96"/>
        <item x="2"/>
        <item x="1"/>
        <item x="0"/>
        <item x="99"/>
        <item x="86"/>
        <item x="85"/>
        <item x="98"/>
        <item x="84"/>
        <item x="83"/>
        <item x="51"/>
        <item x="82"/>
        <item x="62"/>
        <item x="81"/>
        <item x="80"/>
        <item x="38"/>
        <item x="95"/>
        <item x="79"/>
        <item x="50"/>
        <item x="49"/>
        <item x="97"/>
        <item x="78"/>
        <item x="77"/>
        <item x="48"/>
        <item x="61"/>
      </items>
    </pivotField>
    <pivotField axis="axisPage" allDrilled="1" subtotalTop="0" showAll="0" dataSourceSort="1" defaultSubtotal="0" defaultAttributeDrillState="1"/>
  </pivotFields>
  <rowFields count="1">
    <field x="4"/>
  </rowFields>
  <rowItems count="39">
    <i>
      <x v="1"/>
    </i>
    <i>
      <x v="3"/>
    </i>
    <i>
      <x v="9"/>
    </i>
    <i>
      <x v="14"/>
    </i>
    <i>
      <x v="15"/>
    </i>
    <i>
      <x v="24"/>
    </i>
    <i>
      <x v="25"/>
    </i>
    <i>
      <x v="29"/>
    </i>
    <i>
      <x v="31"/>
    </i>
    <i>
      <x v="34"/>
    </i>
    <i>
      <x v="37"/>
    </i>
    <i>
      <x v="38"/>
    </i>
    <i>
      <x v="39"/>
    </i>
    <i>
      <x v="40"/>
    </i>
    <i>
      <x v="44"/>
    </i>
    <i>
      <x v="45"/>
    </i>
    <i>
      <x v="46"/>
    </i>
    <i>
      <x v="47"/>
    </i>
    <i>
      <x v="48"/>
    </i>
    <i>
      <x v="50"/>
    </i>
    <i>
      <x v="51"/>
    </i>
    <i>
      <x v="54"/>
    </i>
    <i>
      <x v="55"/>
    </i>
    <i>
      <x v="56"/>
    </i>
    <i>
      <x v="57"/>
    </i>
    <i>
      <x v="59"/>
    </i>
    <i>
      <x v="60"/>
    </i>
    <i>
      <x v="61"/>
    </i>
    <i>
      <x v="68"/>
    </i>
    <i>
      <x v="69"/>
    </i>
    <i>
      <x v="71"/>
    </i>
    <i>
      <x v="74"/>
    </i>
    <i>
      <x v="76"/>
    </i>
    <i>
      <x v="77"/>
    </i>
    <i>
      <x v="82"/>
    </i>
    <i>
      <x v="89"/>
    </i>
    <i>
      <x v="90"/>
    </i>
    <i>
      <x v="91"/>
    </i>
    <i t="grand">
      <x/>
    </i>
  </rowItems>
  <colFields count="1">
    <field x="0"/>
  </colFields>
  <colItems count="2">
    <i>
      <x/>
    </i>
    <i>
      <x v="1"/>
    </i>
  </colItems>
  <pageFields count="3">
    <pageField fld="3" hier="4" name="[T_kjøttkoder].[hovedgrupper].[All]" cap="All"/>
    <pageField fld="2" hier="13" name="[T_kommune].[fylke].&amp;[Trøndelag]" cap="Trøndelag"/>
    <pageField fld="5" hier="2" name="[T_kjøttkoder].[dyreslag].[All]" cap="All"/>
  </pageFields>
  <dataFields count="1">
    <dataField name="Sum av Verdi" fld="1" baseField="0" baseItem="1048828" numFmtId="164"/>
  </dataFields>
  <formats count="4">
    <format dxfId="117">
      <pivotArea collapsedLevelsAreSubtotals="1" fieldPosition="0">
        <references count="2">
          <reference field="0" count="1" selected="0">
            <x v="4"/>
          </reference>
          <reference field="4" count="13">
            <x v="72"/>
            <x v="81"/>
            <x v="84"/>
            <x v="93"/>
            <x v="94"/>
            <x v="95"/>
            <x v="96"/>
            <x v="97"/>
            <x v="99"/>
            <x v="101"/>
            <x v="102"/>
            <x v="105"/>
            <x v="109"/>
          </reference>
        </references>
      </pivotArea>
    </format>
    <format dxfId="116">
      <pivotArea outline="0" collapsedLevelsAreSubtotals="1" fieldPosition="0"/>
    </format>
    <format dxfId="115">
      <pivotArea outline="0" fieldPosition="0">
        <references count="1">
          <reference field="4294967294" count="1">
            <x v="0"/>
          </reference>
        </references>
      </pivotArea>
    </format>
    <format dxfId="114">
      <pivotArea outline="0" fieldPosition="0">
        <references count="1">
          <reference field="4294967294" count="1">
            <x v="0"/>
          </reference>
        </references>
      </pivotArea>
    </format>
  </formats>
  <chartFormats count="232">
    <chartFormat chart="2" format="0" series="1">
      <pivotArea type="data" outline="0" fieldPosition="0">
        <references count="2">
          <reference field="4294967294" count="1" selected="0">
            <x v="0"/>
          </reference>
          <reference field="4" count="1" selected="0">
            <x v="90"/>
          </reference>
        </references>
      </pivotArea>
    </chartFormat>
    <chartFormat chart="2" format="1" series="1">
      <pivotArea type="data" outline="0" fieldPosition="0">
        <references count="2">
          <reference field="4294967294" count="1" selected="0">
            <x v="0"/>
          </reference>
          <reference field="4" count="1" selected="0">
            <x v="46"/>
          </reference>
        </references>
      </pivotArea>
    </chartFormat>
    <chartFormat chart="2" format="2" series="1">
      <pivotArea type="data" outline="0" fieldPosition="0">
        <references count="2">
          <reference field="4294967294" count="1" selected="0">
            <x v="0"/>
          </reference>
          <reference field="4" count="1" selected="0">
            <x v="56"/>
          </reference>
        </references>
      </pivotArea>
    </chartFormat>
    <chartFormat chart="2" format="3" series="1">
      <pivotArea type="data" outline="0" fieldPosition="0">
        <references count="2">
          <reference field="4294967294" count="1" selected="0">
            <x v="0"/>
          </reference>
          <reference field="4" count="1" selected="0">
            <x v="69"/>
          </reference>
        </references>
      </pivotArea>
    </chartFormat>
    <chartFormat chart="2" format="4" series="1">
      <pivotArea type="data" outline="0" fieldPosition="0">
        <references count="2">
          <reference field="4294967294" count="1" selected="0">
            <x v="0"/>
          </reference>
          <reference field="4" count="1" selected="0">
            <x v="54"/>
          </reference>
        </references>
      </pivotArea>
    </chartFormat>
    <chartFormat chart="2" format="5" series="1">
      <pivotArea type="data" outline="0" fieldPosition="0">
        <references count="2">
          <reference field="4294967294" count="1" selected="0">
            <x v="0"/>
          </reference>
          <reference field="4" count="1" selected="0">
            <x v="9"/>
          </reference>
        </references>
      </pivotArea>
    </chartFormat>
    <chartFormat chart="2" format="6" series="1">
      <pivotArea type="data" outline="0" fieldPosition="0">
        <references count="2">
          <reference field="4294967294" count="1" selected="0">
            <x v="0"/>
          </reference>
          <reference field="4" count="1" selected="0">
            <x v="25"/>
          </reference>
        </references>
      </pivotArea>
    </chartFormat>
    <chartFormat chart="2" format="7" series="1">
      <pivotArea type="data" outline="0" fieldPosition="0">
        <references count="2">
          <reference field="4294967294" count="1" selected="0">
            <x v="0"/>
          </reference>
          <reference field="4" count="1" selected="0">
            <x v="60"/>
          </reference>
        </references>
      </pivotArea>
    </chartFormat>
    <chartFormat chart="2" format="8" series="1">
      <pivotArea type="data" outline="0" fieldPosition="0">
        <references count="2">
          <reference field="4294967294" count="1" selected="0">
            <x v="0"/>
          </reference>
          <reference field="4" count="1" selected="0">
            <x v="103"/>
          </reference>
        </references>
      </pivotArea>
    </chartFormat>
    <chartFormat chart="2" format="9" series="1">
      <pivotArea type="data" outline="0" fieldPosition="0">
        <references count="2">
          <reference field="4294967294" count="1" selected="0">
            <x v="0"/>
          </reference>
          <reference field="4" count="1" selected="0">
            <x v="28"/>
          </reference>
        </references>
      </pivotArea>
    </chartFormat>
    <chartFormat chart="2" format="10" series="1">
      <pivotArea type="data" outline="0" fieldPosition="0">
        <references count="2">
          <reference field="4294967294" count="1" selected="0">
            <x v="0"/>
          </reference>
          <reference field="4" count="1" selected="0">
            <x v="6"/>
          </reference>
        </references>
      </pivotArea>
    </chartFormat>
    <chartFormat chart="2" format="11" series="1">
      <pivotArea type="data" outline="0" fieldPosition="0">
        <references count="2">
          <reference field="4294967294" count="1" selected="0">
            <x v="0"/>
          </reference>
          <reference field="4" count="1" selected="0">
            <x v="35"/>
          </reference>
        </references>
      </pivotArea>
    </chartFormat>
    <chartFormat chart="2" format="12" series="1">
      <pivotArea type="data" outline="0" fieldPosition="0">
        <references count="2">
          <reference field="4294967294" count="1" selected="0">
            <x v="0"/>
          </reference>
          <reference field="4" count="1" selected="0">
            <x v="26"/>
          </reference>
        </references>
      </pivotArea>
    </chartFormat>
    <chartFormat chart="2" format="13" series="1">
      <pivotArea type="data" outline="0" fieldPosition="0">
        <references count="2">
          <reference field="4294967294" count="1" selected="0">
            <x v="0"/>
          </reference>
          <reference field="4" count="1" selected="0">
            <x v="17"/>
          </reference>
        </references>
      </pivotArea>
    </chartFormat>
    <chartFormat chart="2" format="14" series="1">
      <pivotArea type="data" outline="0" fieldPosition="0">
        <references count="2">
          <reference field="4294967294" count="1" selected="0">
            <x v="0"/>
          </reference>
          <reference field="4" count="1" selected="0">
            <x v="67"/>
          </reference>
        </references>
      </pivotArea>
    </chartFormat>
    <chartFormat chart="2" format="15" series="1">
      <pivotArea type="data" outline="0" fieldPosition="0">
        <references count="2">
          <reference field="4294967294" count="1" selected="0">
            <x v="0"/>
          </reference>
          <reference field="4" count="1" selected="0">
            <x v="70"/>
          </reference>
        </references>
      </pivotArea>
    </chartFormat>
    <chartFormat chart="2" format="16" series="1">
      <pivotArea type="data" outline="0" fieldPosition="0">
        <references count="2">
          <reference field="4294967294" count="1" selected="0">
            <x v="0"/>
          </reference>
          <reference field="4" count="1" selected="0">
            <x v="42"/>
          </reference>
        </references>
      </pivotArea>
    </chartFormat>
    <chartFormat chart="2" format="17" series="1">
      <pivotArea type="data" outline="0" fieldPosition="0">
        <references count="2">
          <reference field="4294967294" count="1" selected="0">
            <x v="0"/>
          </reference>
          <reference field="4" count="1" selected="0">
            <x v="85"/>
          </reference>
        </references>
      </pivotArea>
    </chartFormat>
    <chartFormat chart="2" format="18" series="1">
      <pivotArea type="data" outline="0" fieldPosition="0">
        <references count="2">
          <reference field="4294967294" count="1" selected="0">
            <x v="0"/>
          </reference>
          <reference field="4" count="1" selected="0">
            <x v="51"/>
          </reference>
        </references>
      </pivotArea>
    </chartFormat>
    <chartFormat chart="2" format="19" series="1">
      <pivotArea type="data" outline="0" fieldPosition="0">
        <references count="2">
          <reference field="4294967294" count="1" selected="0">
            <x v="0"/>
          </reference>
          <reference field="4" count="1" selected="0">
            <x v="68"/>
          </reference>
        </references>
      </pivotArea>
    </chartFormat>
    <chartFormat chart="2" format="20" series="1">
      <pivotArea type="data" outline="0" fieldPosition="0">
        <references count="2">
          <reference field="4294967294" count="1" selected="0">
            <x v="0"/>
          </reference>
          <reference field="4" count="1" selected="0">
            <x v="104"/>
          </reference>
        </references>
      </pivotArea>
    </chartFormat>
    <chartFormat chart="2" format="21" series="1">
      <pivotArea type="data" outline="0" fieldPosition="0">
        <references count="2">
          <reference field="4294967294" count="1" selected="0">
            <x v="0"/>
          </reference>
          <reference field="4" count="1" selected="0">
            <x v="98"/>
          </reference>
        </references>
      </pivotArea>
    </chartFormat>
    <chartFormat chart="2" format="22" series="1">
      <pivotArea type="data" outline="0" fieldPosition="0">
        <references count="2">
          <reference field="4294967294" count="1" selected="0">
            <x v="0"/>
          </reference>
          <reference field="4" count="1" selected="0">
            <x v="107"/>
          </reference>
        </references>
      </pivotArea>
    </chartFormat>
    <chartFormat chart="2" format="23" series="1">
      <pivotArea type="data" outline="0" fieldPosition="0">
        <references count="2">
          <reference field="4294967294" count="1" selected="0">
            <x v="0"/>
          </reference>
          <reference field="4" count="1" selected="0">
            <x v="88"/>
          </reference>
        </references>
      </pivotArea>
    </chartFormat>
    <chartFormat chart="2" format="24" series="1">
      <pivotArea type="data" outline="0" fieldPosition="0">
        <references count="2">
          <reference field="4294967294" count="1" selected="0">
            <x v="0"/>
          </reference>
          <reference field="4" count="1" selected="0">
            <x v="111"/>
          </reference>
        </references>
      </pivotArea>
    </chartFormat>
    <chartFormat chart="2" format="25" series="1">
      <pivotArea type="data" outline="0" fieldPosition="0">
        <references count="2">
          <reference field="4294967294" count="1" selected="0">
            <x v="0"/>
          </reference>
          <reference field="4" count="1" selected="0">
            <x v="83"/>
          </reference>
        </references>
      </pivotArea>
    </chartFormat>
    <chartFormat chart="2" format="26" series="1">
      <pivotArea type="data" outline="0" fieldPosition="0">
        <references count="2">
          <reference field="4294967294" count="1" selected="0">
            <x v="0"/>
          </reference>
          <reference field="4" count="1" selected="0">
            <x v="106"/>
          </reference>
        </references>
      </pivotArea>
    </chartFormat>
    <chartFormat chart="2" format="27" series="1">
      <pivotArea type="data" outline="0" fieldPosition="0">
        <references count="2">
          <reference field="4294967294" count="1" selected="0">
            <x v="0"/>
          </reference>
          <reference field="4" count="1" selected="0">
            <x v="80"/>
          </reference>
        </references>
      </pivotArea>
    </chartFormat>
    <chartFormat chart="2" format="28" series="1">
      <pivotArea type="data" outline="0" fieldPosition="0">
        <references count="2">
          <reference field="4294967294" count="1" selected="0">
            <x v="0"/>
          </reference>
          <reference field="4" count="1" selected="0">
            <x v="16"/>
          </reference>
        </references>
      </pivotArea>
    </chartFormat>
    <chartFormat chart="2" format="29" series="1">
      <pivotArea type="data" outline="0" fieldPosition="0">
        <references count="2">
          <reference field="4294967294" count="1" selected="0">
            <x v="0"/>
          </reference>
          <reference field="4" count="1" selected="0">
            <x v="65"/>
          </reference>
        </references>
      </pivotArea>
    </chartFormat>
    <chartFormat chart="2" format="30" series="1">
      <pivotArea type="data" outline="0" fieldPosition="0">
        <references count="2">
          <reference field="4294967294" count="1" selected="0">
            <x v="0"/>
          </reference>
          <reference field="4" count="1" selected="0">
            <x v="78"/>
          </reference>
        </references>
      </pivotArea>
    </chartFormat>
    <chartFormat chart="2" format="31" series="1">
      <pivotArea type="data" outline="0" fieldPosition="0">
        <references count="2">
          <reference field="4294967294" count="1" selected="0">
            <x v="0"/>
          </reference>
          <reference field="4" count="1" selected="0">
            <x v="18"/>
          </reference>
        </references>
      </pivotArea>
    </chartFormat>
    <chartFormat chart="2" format="32" series="1">
      <pivotArea type="data" outline="0" fieldPosition="0">
        <references count="2">
          <reference field="4294967294" count="1" selected="0">
            <x v="0"/>
          </reference>
          <reference field="4" count="1" selected="0">
            <x v="52"/>
          </reference>
        </references>
      </pivotArea>
    </chartFormat>
    <chartFormat chart="2" format="33" series="1">
      <pivotArea type="data" outline="0" fieldPosition="0">
        <references count="2">
          <reference field="4294967294" count="1" selected="0">
            <x v="0"/>
          </reference>
          <reference field="4" count="1" selected="0">
            <x v="48"/>
          </reference>
        </references>
      </pivotArea>
    </chartFormat>
    <chartFormat chart="2" format="34" series="1">
      <pivotArea type="data" outline="0" fieldPosition="0">
        <references count="2">
          <reference field="4294967294" count="1" selected="0">
            <x v="0"/>
          </reference>
          <reference field="4" count="1" selected="0">
            <x v="3"/>
          </reference>
        </references>
      </pivotArea>
    </chartFormat>
    <chartFormat chart="2" format="35" series="1">
      <pivotArea type="data" outline="0" fieldPosition="0">
        <references count="2">
          <reference field="4294967294" count="1" selected="0">
            <x v="0"/>
          </reference>
          <reference field="4" count="1" selected="0">
            <x v="32"/>
          </reference>
        </references>
      </pivotArea>
    </chartFormat>
    <chartFormat chart="2" format="36" series="1">
      <pivotArea type="data" outline="0" fieldPosition="0">
        <references count="2">
          <reference field="4294967294" count="1" selected="0">
            <x v="0"/>
          </reference>
          <reference field="4" count="1" selected="0">
            <x v="49"/>
          </reference>
        </references>
      </pivotArea>
    </chartFormat>
    <chartFormat chart="2" format="37" series="1">
      <pivotArea type="data" outline="0" fieldPosition="0">
        <references count="2">
          <reference field="4294967294" count="1" selected="0">
            <x v="0"/>
          </reference>
          <reference field="4" count="1" selected="0">
            <x v="33"/>
          </reference>
        </references>
      </pivotArea>
    </chartFormat>
    <chartFormat chart="2" format="38" series="1">
      <pivotArea type="data" outline="0" fieldPosition="0">
        <references count="2">
          <reference field="4294967294" count="1" selected="0">
            <x v="0"/>
          </reference>
          <reference field="4" count="1" selected="0">
            <x v="75"/>
          </reference>
        </references>
      </pivotArea>
    </chartFormat>
    <chartFormat chart="2" format="39" series="1">
      <pivotArea type="data" outline="0" fieldPosition="0">
        <references count="2">
          <reference field="4294967294" count="1" selected="0">
            <x v="0"/>
          </reference>
          <reference field="4" count="1" selected="0">
            <x v="63"/>
          </reference>
        </references>
      </pivotArea>
    </chartFormat>
    <chartFormat chart="2" format="40" series="1">
      <pivotArea type="data" outline="0" fieldPosition="0">
        <references count="2">
          <reference field="4294967294" count="1" selected="0">
            <x v="0"/>
          </reference>
          <reference field="4" count="1" selected="0">
            <x v="30"/>
          </reference>
        </references>
      </pivotArea>
    </chartFormat>
    <chartFormat chart="2" format="41" series="1">
      <pivotArea type="data" outline="0" fieldPosition="0">
        <references count="2">
          <reference field="4294967294" count="1" selected="0">
            <x v="0"/>
          </reference>
          <reference field="4" count="1" selected="0">
            <x v="36"/>
          </reference>
        </references>
      </pivotArea>
    </chartFormat>
    <chartFormat chart="2" format="42" series="1">
      <pivotArea type="data" outline="0" fieldPosition="0">
        <references count="2">
          <reference field="4294967294" count="1" selected="0">
            <x v="0"/>
          </reference>
          <reference field="4" count="1" selected="0">
            <x v="13"/>
          </reference>
        </references>
      </pivotArea>
    </chartFormat>
    <chartFormat chart="2" format="43" series="1">
      <pivotArea type="data" outline="0" fieldPosition="0">
        <references count="2">
          <reference field="4294967294" count="1" selected="0">
            <x v="0"/>
          </reference>
          <reference field="4" count="1" selected="0">
            <x v="96"/>
          </reference>
        </references>
      </pivotArea>
    </chartFormat>
    <chartFormat chart="2" format="44" series="1">
      <pivotArea type="data" outline="0" fieldPosition="0">
        <references count="2">
          <reference field="4294967294" count="1" selected="0">
            <x v="0"/>
          </reference>
          <reference field="4" count="1" selected="0">
            <x v="27"/>
          </reference>
        </references>
      </pivotArea>
    </chartFormat>
    <chartFormat chart="2" format="45" series="1">
      <pivotArea type="data" outline="0" fieldPosition="0">
        <references count="2">
          <reference field="4294967294" count="1" selected="0">
            <x v="0"/>
          </reference>
          <reference field="4" count="1" selected="0">
            <x v="22"/>
          </reference>
        </references>
      </pivotArea>
    </chartFormat>
    <chartFormat chart="2" format="46" series="1">
      <pivotArea type="data" outline="0" fieldPosition="0">
        <references count="2">
          <reference field="4294967294" count="1" selected="0">
            <x v="0"/>
          </reference>
          <reference field="4" count="1" selected="0">
            <x v="110"/>
          </reference>
        </references>
      </pivotArea>
    </chartFormat>
    <chartFormat chart="2" format="47" series="1">
      <pivotArea type="data" outline="0" fieldPosition="0">
        <references count="2">
          <reference field="4294967294" count="1" selected="0">
            <x v="0"/>
          </reference>
          <reference field="4" count="1" selected="0">
            <x v="66"/>
          </reference>
        </references>
      </pivotArea>
    </chartFormat>
    <chartFormat chart="2" format="48" series="1">
      <pivotArea type="data" outline="0" fieldPosition="0">
        <references count="2">
          <reference field="4294967294" count="1" selected="0">
            <x v="0"/>
          </reference>
          <reference field="4" count="1" selected="0">
            <x v="84"/>
          </reference>
        </references>
      </pivotArea>
    </chartFormat>
    <chartFormat chart="2" format="49" series="1">
      <pivotArea type="data" outline="0" fieldPosition="0">
        <references count="2">
          <reference field="4294967294" count="1" selected="0">
            <x v="0"/>
          </reference>
          <reference field="4" count="1" selected="0">
            <x v="4"/>
          </reference>
        </references>
      </pivotArea>
    </chartFormat>
    <chartFormat chart="2" format="50" series="1">
      <pivotArea type="data" outline="0" fieldPosition="0">
        <references count="2">
          <reference field="4294967294" count="1" selected="0">
            <x v="0"/>
          </reference>
          <reference field="4" count="1" selected="0">
            <x v="21"/>
          </reference>
        </references>
      </pivotArea>
    </chartFormat>
    <chartFormat chart="2" format="51" series="1">
      <pivotArea type="data" outline="0" fieldPosition="0">
        <references count="2">
          <reference field="4294967294" count="1" selected="0">
            <x v="0"/>
          </reference>
          <reference field="4" count="1" selected="0">
            <x v="43"/>
          </reference>
        </references>
      </pivotArea>
    </chartFormat>
    <chartFormat chart="2" format="52" series="1">
      <pivotArea type="data" outline="0" fieldPosition="0">
        <references count="2">
          <reference field="4294967294" count="1" selected="0">
            <x v="0"/>
          </reference>
          <reference field="4" count="1" selected="0">
            <x v="62"/>
          </reference>
        </references>
      </pivotArea>
    </chartFormat>
    <chartFormat chart="2" format="53" series="1">
      <pivotArea type="data" outline="0" fieldPosition="0">
        <references count="2">
          <reference field="4294967294" count="1" selected="0">
            <x v="0"/>
          </reference>
          <reference field="4" count="1" selected="0">
            <x v="10"/>
          </reference>
        </references>
      </pivotArea>
    </chartFormat>
    <chartFormat chart="2" format="54" series="1">
      <pivotArea type="data" outline="0" fieldPosition="0">
        <references count="2">
          <reference field="4294967294" count="1" selected="0">
            <x v="0"/>
          </reference>
          <reference field="4" count="1" selected="0">
            <x v="7"/>
          </reference>
        </references>
      </pivotArea>
    </chartFormat>
    <chartFormat chart="2" format="55" series="1">
      <pivotArea type="data" outline="0" fieldPosition="0">
        <references count="2">
          <reference field="4294967294" count="1" selected="0">
            <x v="0"/>
          </reference>
          <reference field="4" count="1" selected="0">
            <x v="11"/>
          </reference>
        </references>
      </pivotArea>
    </chartFormat>
    <chartFormat chart="2" format="56" series="1">
      <pivotArea type="data" outline="0" fieldPosition="0">
        <references count="2">
          <reference field="4294967294" count="1" selected="0">
            <x v="0"/>
          </reference>
          <reference field="4" count="1" selected="0">
            <x v="112"/>
          </reference>
        </references>
      </pivotArea>
    </chartFormat>
    <chartFormat chart="2" format="57" series="1">
      <pivotArea type="data" outline="0" fieldPosition="0">
        <references count="2">
          <reference field="4294967294" count="1" selected="0">
            <x v="0"/>
          </reference>
          <reference field="4" count="1" selected="0">
            <x v="100"/>
          </reference>
        </references>
      </pivotArea>
    </chartFormat>
    <chartFormat chart="2" format="58" series="1">
      <pivotArea type="data" outline="0" fieldPosition="0">
        <references count="2">
          <reference field="4294967294" count="1" selected="0">
            <x v="0"/>
          </reference>
          <reference field="4" count="1" selected="0">
            <x v="19"/>
          </reference>
        </references>
      </pivotArea>
    </chartFormat>
    <chartFormat chart="2" format="59" series="1">
      <pivotArea type="data" outline="0" fieldPosition="0">
        <references count="2">
          <reference field="4294967294" count="1" selected="0">
            <x v="0"/>
          </reference>
          <reference field="4" count="1" selected="0">
            <x v="41"/>
          </reference>
        </references>
      </pivotArea>
    </chartFormat>
    <chartFormat chart="2" format="60" series="1">
      <pivotArea type="data" outline="0" fieldPosition="0">
        <references count="2">
          <reference field="4294967294" count="1" selected="0">
            <x v="0"/>
          </reference>
          <reference field="4" count="1" selected="0">
            <x v="86"/>
          </reference>
        </references>
      </pivotArea>
    </chartFormat>
    <chartFormat chart="2" format="61" series="1">
      <pivotArea type="data" outline="0" fieldPosition="0">
        <references count="2">
          <reference field="4294967294" count="1" selected="0">
            <x v="0"/>
          </reference>
          <reference field="4" count="1" selected="0">
            <x v="5"/>
          </reference>
        </references>
      </pivotArea>
    </chartFormat>
    <chartFormat chart="2" format="62" series="1">
      <pivotArea type="data" outline="0" fieldPosition="0">
        <references count="2">
          <reference field="4294967294" count="1" selected="0">
            <x v="0"/>
          </reference>
          <reference field="4" count="1" selected="0">
            <x v="2"/>
          </reference>
        </references>
      </pivotArea>
    </chartFormat>
    <chartFormat chart="2" format="63" series="1">
      <pivotArea type="data" outline="0" fieldPosition="0">
        <references count="2">
          <reference field="4294967294" count="1" selected="0">
            <x v="0"/>
          </reference>
          <reference field="4" count="1" selected="0">
            <x v="0"/>
          </reference>
        </references>
      </pivotArea>
    </chartFormat>
    <chartFormat chart="2" format="64" series="1">
      <pivotArea type="data" outline="0" fieldPosition="0">
        <references count="2">
          <reference field="4294967294" count="1" selected="0">
            <x v="0"/>
          </reference>
          <reference field="4" count="1" selected="0">
            <x v="53"/>
          </reference>
        </references>
      </pivotArea>
    </chartFormat>
    <chartFormat chart="2" format="65" series="1">
      <pivotArea type="data" outline="0" fieldPosition="0">
        <references count="2">
          <reference field="4294967294" count="1" selected="0">
            <x v="0"/>
          </reference>
          <reference field="4" count="1" selected="0">
            <x v="20"/>
          </reference>
        </references>
      </pivotArea>
    </chartFormat>
    <chartFormat chart="2" format="66" series="1">
      <pivotArea type="data" outline="0" fieldPosition="0">
        <references count="2">
          <reference field="4294967294" count="1" selected="0">
            <x v="0"/>
          </reference>
          <reference field="4" count="1" selected="0">
            <x v="73"/>
          </reference>
        </references>
      </pivotArea>
    </chartFormat>
    <chartFormat chart="2" format="67" series="1">
      <pivotArea type="data" outline="0" fieldPosition="0">
        <references count="2">
          <reference field="4294967294" count="1" selected="0">
            <x v="0"/>
          </reference>
          <reference field="4" count="1" selected="0">
            <x v="108"/>
          </reference>
        </references>
      </pivotArea>
    </chartFormat>
    <chartFormat chart="2" format="68" series="1">
      <pivotArea type="data" outline="0" fieldPosition="0">
        <references count="2">
          <reference field="4294967294" count="1" selected="0">
            <x v="0"/>
          </reference>
          <reference field="4" count="1" selected="0">
            <x v="79"/>
          </reference>
        </references>
      </pivotArea>
    </chartFormat>
    <chartFormat chart="2" format="69" series="1">
      <pivotArea type="data" outline="0" fieldPosition="0">
        <references count="2">
          <reference field="4294967294" count="1" selected="0">
            <x v="0"/>
          </reference>
          <reference field="4" count="1" selected="0">
            <x v="87"/>
          </reference>
        </references>
      </pivotArea>
    </chartFormat>
    <chartFormat chart="2" format="70" series="1">
      <pivotArea type="data" outline="0" fieldPosition="0">
        <references count="2">
          <reference field="4294967294" count="1" selected="0">
            <x v="0"/>
          </reference>
          <reference field="4" count="1" selected="0">
            <x v="12"/>
          </reference>
        </references>
      </pivotArea>
    </chartFormat>
    <chartFormat chart="2" format="71" series="1">
      <pivotArea type="data" outline="0" fieldPosition="0">
        <references count="2">
          <reference field="4294967294" count="1" selected="0">
            <x v="0"/>
          </reference>
          <reference field="4" count="1" selected="0">
            <x v="8"/>
          </reference>
        </references>
      </pivotArea>
    </chartFormat>
    <chartFormat chart="2" format="72" series="1">
      <pivotArea type="data" outline="0" fieldPosition="0">
        <references count="2">
          <reference field="4294967294" count="1" selected="0">
            <x v="0"/>
          </reference>
          <reference field="4" count="1" selected="0">
            <x v="92"/>
          </reference>
        </references>
      </pivotArea>
    </chartFormat>
    <chartFormat chart="2" format="73" series="1">
      <pivotArea type="data" outline="0" fieldPosition="0">
        <references count="2">
          <reference field="4294967294" count="1" selected="0">
            <x v="0"/>
          </reference>
          <reference field="4" count="1" selected="0">
            <x v="23"/>
          </reference>
        </references>
      </pivotArea>
    </chartFormat>
    <chartFormat chart="2" format="74" series="1">
      <pivotArea type="data" outline="0" fieldPosition="0">
        <references count="2">
          <reference field="4294967294" count="1" selected="0">
            <x v="0"/>
          </reference>
          <reference field="4" count="1" selected="0">
            <x v="74"/>
          </reference>
        </references>
      </pivotArea>
    </chartFormat>
    <chartFormat chart="2" format="75" series="1">
      <pivotArea type="data" outline="0" fieldPosition="0">
        <references count="2">
          <reference field="4294967294" count="1" selected="0">
            <x v="0"/>
          </reference>
          <reference field="4" count="1" selected="0">
            <x v="40"/>
          </reference>
        </references>
      </pivotArea>
    </chartFormat>
    <chartFormat chart="2" format="76" series="1">
      <pivotArea type="data" outline="0" fieldPosition="0">
        <references count="2">
          <reference field="4294967294" count="1" selected="0">
            <x v="0"/>
          </reference>
          <reference field="4" count="1" selected="0">
            <x v="47"/>
          </reference>
        </references>
      </pivotArea>
    </chartFormat>
    <chartFormat chart="2" format="77" series="1">
      <pivotArea type="data" outline="0" fieldPosition="0">
        <references count="2">
          <reference field="4294967294" count="1" selected="0">
            <x v="0"/>
          </reference>
          <reference field="4" count="1" selected="0">
            <x v="29"/>
          </reference>
        </references>
      </pivotArea>
    </chartFormat>
    <chartFormat chart="2" format="78" series="1">
      <pivotArea type="data" outline="0" fieldPosition="0">
        <references count="2">
          <reference field="4294967294" count="1" selected="0">
            <x v="0"/>
          </reference>
          <reference field="4" count="1" selected="0">
            <x v="24"/>
          </reference>
        </references>
      </pivotArea>
    </chartFormat>
    <chartFormat chart="2" format="79" series="1">
      <pivotArea type="data" outline="0" fieldPosition="0">
        <references count="2">
          <reference field="4294967294" count="1" selected="0">
            <x v="0"/>
          </reference>
          <reference field="4" count="1" selected="0">
            <x v="44"/>
          </reference>
        </references>
      </pivotArea>
    </chartFormat>
    <chartFormat chart="2" format="80" series="1">
      <pivotArea type="data" outline="0" fieldPosition="0">
        <references count="2">
          <reference field="4294967294" count="1" selected="0">
            <x v="0"/>
          </reference>
          <reference field="4" count="1" selected="0">
            <x v="58"/>
          </reference>
        </references>
      </pivotArea>
    </chartFormat>
    <chartFormat chart="2" format="81" series="1">
      <pivotArea type="data" outline="0" fieldPosition="0">
        <references count="2">
          <reference field="4294967294" count="1" selected="0">
            <x v="0"/>
          </reference>
          <reference field="4" count="1" selected="0">
            <x v="64"/>
          </reference>
        </references>
      </pivotArea>
    </chartFormat>
    <chartFormat chart="3" format="82" series="1">
      <pivotArea type="data" outline="0" fieldPosition="0">
        <references count="2">
          <reference field="4294967294" count="1" selected="0">
            <x v="0"/>
          </reference>
          <reference field="4" count="1" selected="0">
            <x v="52"/>
          </reference>
        </references>
      </pivotArea>
    </chartFormat>
    <chartFormat chart="3" format="83" series="1">
      <pivotArea type="data" outline="0" fieldPosition="0">
        <references count="2">
          <reference field="4294967294" count="1" selected="0">
            <x v="0"/>
          </reference>
          <reference field="4" count="1" selected="0">
            <x v="16"/>
          </reference>
        </references>
      </pivotArea>
    </chartFormat>
    <chartFormat chart="3" format="84" series="1">
      <pivotArea type="data" outline="0" fieldPosition="0">
        <references count="2">
          <reference field="4294967294" count="1" selected="0">
            <x v="0"/>
          </reference>
          <reference field="4" count="1" selected="0">
            <x v="18"/>
          </reference>
        </references>
      </pivotArea>
    </chartFormat>
    <chartFormat chart="3" format="85" series="1">
      <pivotArea type="data" outline="0" fieldPosition="0">
        <references count="2">
          <reference field="4294967294" count="1" selected="0">
            <x v="0"/>
          </reference>
          <reference field="4" count="1" selected="0">
            <x v="58"/>
          </reference>
        </references>
      </pivotArea>
    </chartFormat>
    <chartFormat chart="3" format="86" series="1">
      <pivotArea type="data" outline="0" fieldPosition="0">
        <references count="2">
          <reference field="4294967294" count="1" selected="0">
            <x v="0"/>
          </reference>
          <reference field="4" count="1" selected="0">
            <x v="64"/>
          </reference>
        </references>
      </pivotArea>
    </chartFormat>
    <chartFormat chart="3" format="87" series="1">
      <pivotArea type="data" outline="0" fieldPosition="0">
        <references count="2">
          <reference field="4294967294" count="1" selected="0">
            <x v="0"/>
          </reference>
          <reference field="4" count="1" selected="0">
            <x v="107"/>
          </reference>
        </references>
      </pivotArea>
    </chartFormat>
    <chartFormat chart="3" format="88" series="1">
      <pivotArea type="data" outline="0" fieldPosition="0">
        <references count="2">
          <reference field="4294967294" count="1" selected="0">
            <x v="0"/>
          </reference>
          <reference field="4" count="1" selected="0">
            <x v="78"/>
          </reference>
        </references>
      </pivotArea>
    </chartFormat>
    <chartFormat chart="3" format="89" series="1">
      <pivotArea type="data" outline="0" fieldPosition="0">
        <references count="2">
          <reference field="4294967294" count="1" selected="0">
            <x v="0"/>
          </reference>
          <reference field="4" count="1" selected="0">
            <x v="65"/>
          </reference>
        </references>
      </pivotArea>
    </chartFormat>
    <chartFormat chart="3" format="90" series="1">
      <pivotArea type="data" outline="0" fieldPosition="0">
        <references count="3">
          <reference field="4294967294" count="1" selected="0">
            <x v="0"/>
          </reference>
          <reference field="0" count="1" selected="0">
            <x v="12"/>
          </reference>
          <reference field="4" count="1" selected="0">
            <x v="52"/>
          </reference>
        </references>
      </pivotArea>
    </chartFormat>
    <chartFormat chart="3" format="91" series="1">
      <pivotArea type="data" outline="0" fieldPosition="0">
        <references count="3">
          <reference field="4294967294" count="1" selected="0">
            <x v="0"/>
          </reference>
          <reference field="0" count="1" selected="0">
            <x v="13"/>
          </reference>
          <reference field="4" count="1" selected="0">
            <x v="52"/>
          </reference>
        </references>
      </pivotArea>
    </chartFormat>
    <chartFormat chart="3" format="92" series="1">
      <pivotArea type="data" outline="0" fieldPosition="0">
        <references count="3">
          <reference field="4294967294" count="1" selected="0">
            <x v="0"/>
          </reference>
          <reference field="0" count="1" selected="0">
            <x v="14"/>
          </reference>
          <reference field="4" count="1" selected="0">
            <x v="52"/>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52"/>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52"/>
          </reference>
        </references>
      </pivotArea>
    </chartFormat>
    <chartFormat chart="3" format="95" series="1">
      <pivotArea type="data" outline="0" fieldPosition="0">
        <references count="3">
          <reference field="4294967294" count="1" selected="0">
            <x v="0"/>
          </reference>
          <reference field="0" count="1" selected="0">
            <x v="3"/>
          </reference>
          <reference field="4" count="1" selected="0">
            <x v="52"/>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52"/>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52"/>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52"/>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16"/>
          </reference>
        </references>
      </pivotArea>
    </chartFormat>
    <chartFormat chart="3" format="100" series="1">
      <pivotArea type="data" outline="0" fieldPosition="0">
        <references count="3">
          <reference field="4294967294" count="1" selected="0">
            <x v="0"/>
          </reference>
          <reference field="0" count="1" selected="0">
            <x v="7"/>
          </reference>
          <reference field="4" count="1" selected="0">
            <x v="16"/>
          </reference>
        </references>
      </pivotArea>
    </chartFormat>
    <chartFormat chart="3" format="101" series="1">
      <pivotArea type="data" outline="0" fieldPosition="0">
        <references count="3">
          <reference field="4294967294" count="1" selected="0">
            <x v="0"/>
          </reference>
          <reference field="0" count="1" selected="0">
            <x v="6"/>
          </reference>
          <reference field="4" count="1" selected="0">
            <x v="16"/>
          </reference>
        </references>
      </pivotArea>
    </chartFormat>
    <chartFormat chart="3" format="102" series="1">
      <pivotArea type="data" outline="0" fieldPosition="0">
        <references count="3">
          <reference field="4294967294" count="1" selected="0">
            <x v="0"/>
          </reference>
          <reference field="0" count="1" selected="0">
            <x v="8"/>
          </reference>
          <reference field="4" count="1" selected="0">
            <x v="16"/>
          </reference>
        </references>
      </pivotArea>
    </chartFormat>
    <chartFormat chart="3" format="103" series="1">
      <pivotArea type="data" outline="0" fieldPosition="0">
        <references count="3">
          <reference field="4294967294" count="1" selected="0">
            <x v="0"/>
          </reference>
          <reference field="0" count="1" selected="0">
            <x v="9"/>
          </reference>
          <reference field="4" count="1" selected="0">
            <x v="16"/>
          </reference>
        </references>
      </pivotArea>
    </chartFormat>
    <chartFormat chart="3" format="104" series="1">
      <pivotArea type="data" outline="0" fieldPosition="0">
        <references count="3">
          <reference field="4294967294" count="1" selected="0">
            <x v="0"/>
          </reference>
          <reference field="0" count="1" selected="0">
            <x v="10"/>
          </reference>
          <reference field="4" count="1" selected="0">
            <x v="16"/>
          </reference>
        </references>
      </pivotArea>
    </chartFormat>
    <chartFormat chart="3" format="105" series="1">
      <pivotArea type="data" outline="0" fieldPosition="0">
        <references count="3">
          <reference field="4294967294" count="1" selected="0">
            <x v="0"/>
          </reference>
          <reference field="0" count="1" selected="0">
            <x v="4"/>
          </reference>
          <reference field="4" count="1" selected="0">
            <x v="16"/>
          </reference>
        </references>
      </pivotArea>
    </chartFormat>
    <chartFormat chart="3" format="106" series="1">
      <pivotArea type="data" outline="0" fieldPosition="0">
        <references count="3">
          <reference field="4294967294" count="1" selected="0">
            <x v="0"/>
          </reference>
          <reference field="0" count="1" selected="0">
            <x v="11"/>
          </reference>
          <reference field="4" count="1" selected="0">
            <x v="16"/>
          </reference>
        </references>
      </pivotArea>
    </chartFormat>
    <chartFormat chart="3" format="107" series="1">
      <pivotArea type="data" outline="0" fieldPosition="0">
        <references count="3">
          <reference field="4294967294" count="1" selected="0">
            <x v="0"/>
          </reference>
          <reference field="0" count="1" selected="0">
            <x v="12"/>
          </reference>
          <reference field="4" count="1" selected="0">
            <x v="16"/>
          </reference>
        </references>
      </pivotArea>
    </chartFormat>
    <chartFormat chart="3" format="108" series="1">
      <pivotArea type="data" outline="0" fieldPosition="0">
        <references count="3">
          <reference field="4294967294" count="1" selected="0">
            <x v="0"/>
          </reference>
          <reference field="0" count="1" selected="0">
            <x v="13"/>
          </reference>
          <reference field="4" count="1" selected="0">
            <x v="16"/>
          </reference>
        </references>
      </pivotArea>
    </chartFormat>
    <chartFormat chart="3" format="109" series="1">
      <pivotArea type="data" outline="0" fieldPosition="0">
        <references count="3">
          <reference field="4294967294" count="1" selected="0">
            <x v="0"/>
          </reference>
          <reference field="0" count="1" selected="0">
            <x v="14"/>
          </reference>
          <reference field="4" count="1" selected="0">
            <x v="16"/>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16"/>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16"/>
          </reference>
        </references>
      </pivotArea>
    </chartFormat>
    <chartFormat chart="3" format="112" series="1">
      <pivotArea type="data" outline="0" fieldPosition="0">
        <references count="3">
          <reference field="4294967294" count="1" selected="0">
            <x v="0"/>
          </reference>
          <reference field="0" count="1" selected="0">
            <x v="3"/>
          </reference>
          <reference field="4" count="1" selected="0">
            <x v="16"/>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16"/>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16"/>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16"/>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18"/>
          </reference>
        </references>
      </pivotArea>
    </chartFormat>
    <chartFormat chart="3" format="117" series="1">
      <pivotArea type="data" outline="0" fieldPosition="0">
        <references count="3">
          <reference field="4294967294" count="1" selected="0">
            <x v="0"/>
          </reference>
          <reference field="0" count="1" selected="0">
            <x v="7"/>
          </reference>
          <reference field="4" count="1" selected="0">
            <x v="18"/>
          </reference>
        </references>
      </pivotArea>
    </chartFormat>
    <chartFormat chart="3" format="118" series="1">
      <pivotArea type="data" outline="0" fieldPosition="0">
        <references count="3">
          <reference field="4294967294" count="1" selected="0">
            <x v="0"/>
          </reference>
          <reference field="0" count="1" selected="0">
            <x v="6"/>
          </reference>
          <reference field="4" count="1" selected="0">
            <x v="18"/>
          </reference>
        </references>
      </pivotArea>
    </chartFormat>
    <chartFormat chart="3" format="119" series="1">
      <pivotArea type="data" outline="0" fieldPosition="0">
        <references count="3">
          <reference field="4294967294" count="1" selected="0">
            <x v="0"/>
          </reference>
          <reference field="0" count="1" selected="0">
            <x v="8"/>
          </reference>
          <reference field="4" count="1" selected="0">
            <x v="18"/>
          </reference>
        </references>
      </pivotArea>
    </chartFormat>
    <chartFormat chart="3" format="120" series="1">
      <pivotArea type="data" outline="0" fieldPosition="0">
        <references count="3">
          <reference field="4294967294" count="1" selected="0">
            <x v="0"/>
          </reference>
          <reference field="0" count="1" selected="0">
            <x v="9"/>
          </reference>
          <reference field="4" count="1" selected="0">
            <x v="18"/>
          </reference>
        </references>
      </pivotArea>
    </chartFormat>
    <chartFormat chart="3" format="121" series="1">
      <pivotArea type="data" outline="0" fieldPosition="0">
        <references count="3">
          <reference field="4294967294" count="1" selected="0">
            <x v="0"/>
          </reference>
          <reference field="0" count="1" selected="0">
            <x v="10"/>
          </reference>
          <reference field="4" count="1" selected="0">
            <x v="18"/>
          </reference>
        </references>
      </pivotArea>
    </chartFormat>
    <chartFormat chart="3" format="122" series="1">
      <pivotArea type="data" outline="0" fieldPosition="0">
        <references count="3">
          <reference field="4294967294" count="1" selected="0">
            <x v="0"/>
          </reference>
          <reference field="0" count="1" selected="0">
            <x v="4"/>
          </reference>
          <reference field="4" count="1" selected="0">
            <x v="18"/>
          </reference>
        </references>
      </pivotArea>
    </chartFormat>
    <chartFormat chart="3" format="123" series="1">
      <pivotArea type="data" outline="0" fieldPosition="0">
        <references count="3">
          <reference field="4294967294" count="1" selected="0">
            <x v="0"/>
          </reference>
          <reference field="0" count="1" selected="0">
            <x v="11"/>
          </reference>
          <reference field="4" count="1" selected="0">
            <x v="18"/>
          </reference>
        </references>
      </pivotArea>
    </chartFormat>
    <chartFormat chart="3" format="124" series="1">
      <pivotArea type="data" outline="0" fieldPosition="0">
        <references count="3">
          <reference field="4294967294" count="1" selected="0">
            <x v="0"/>
          </reference>
          <reference field="0" count="1" selected="0">
            <x v="12"/>
          </reference>
          <reference field="4" count="1" selected="0">
            <x v="18"/>
          </reference>
        </references>
      </pivotArea>
    </chartFormat>
    <chartFormat chart="3" format="125" series="1">
      <pivotArea type="data" outline="0" fieldPosition="0">
        <references count="3">
          <reference field="4294967294" count="1" selected="0">
            <x v="0"/>
          </reference>
          <reference field="0" count="1" selected="0">
            <x v="13"/>
          </reference>
          <reference field="4" count="1" selected="0">
            <x v="18"/>
          </reference>
        </references>
      </pivotArea>
    </chartFormat>
    <chartFormat chart="3" format="126" series="1">
      <pivotArea type="data" outline="0" fieldPosition="0">
        <references count="3">
          <reference field="4294967294" count="1" selected="0">
            <x v="0"/>
          </reference>
          <reference field="0" count="1" selected="0">
            <x v="14"/>
          </reference>
          <reference field="4" count="1" selected="0">
            <x v="18"/>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18"/>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18"/>
          </reference>
        </references>
      </pivotArea>
    </chartFormat>
    <chartFormat chart="3" format="129" series="1">
      <pivotArea type="data" outline="0" fieldPosition="0">
        <references count="3">
          <reference field="4294967294" count="1" selected="0">
            <x v="0"/>
          </reference>
          <reference field="0" count="1" selected="0">
            <x v="3"/>
          </reference>
          <reference field="4" count="1" selected="0">
            <x v="18"/>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8"/>
          </reference>
        </references>
      </pivotArea>
    </chartFormat>
    <chartFormat chart="3" format="131" series="1">
      <pivotArea type="data" outline="0" fieldPosition="0">
        <references count="3">
          <reference field="4294967294" count="1" selected="0">
            <x v="0"/>
          </reference>
          <reference field="0" count="1" selected="0">
            <x v="7"/>
          </reference>
          <reference field="4" count="1" selected="0">
            <x v="58"/>
          </reference>
        </references>
      </pivotArea>
    </chartFormat>
    <chartFormat chart="3" format="132" series="1">
      <pivotArea type="data" outline="0" fieldPosition="0">
        <references count="3">
          <reference field="4294967294" count="1" selected="0">
            <x v="0"/>
          </reference>
          <reference field="0" count="1" selected="0">
            <x v="6"/>
          </reference>
          <reference field="4" count="1" selected="0">
            <x v="58"/>
          </reference>
        </references>
      </pivotArea>
    </chartFormat>
    <chartFormat chart="3" format="133" series="1">
      <pivotArea type="data" outline="0" fieldPosition="0">
        <references count="3">
          <reference field="4294967294" count="1" selected="0">
            <x v="0"/>
          </reference>
          <reference field="0" count="1" selected="0">
            <x v="8"/>
          </reference>
          <reference field="4" count="1" selected="0">
            <x v="58"/>
          </reference>
        </references>
      </pivotArea>
    </chartFormat>
    <chartFormat chart="3" format="134" series="1">
      <pivotArea type="data" outline="0" fieldPosition="0">
        <references count="3">
          <reference field="4294967294" count="1" selected="0">
            <x v="0"/>
          </reference>
          <reference field="0" count="1" selected="0">
            <x v="9"/>
          </reference>
          <reference field="4" count="1" selected="0">
            <x v="58"/>
          </reference>
        </references>
      </pivotArea>
    </chartFormat>
    <chartFormat chart="3" format="135" series="1">
      <pivotArea type="data" outline="0" fieldPosition="0">
        <references count="3">
          <reference field="4294967294" count="1" selected="0">
            <x v="0"/>
          </reference>
          <reference field="0" count="1" selected="0">
            <x v="10"/>
          </reference>
          <reference field="4" count="1" selected="0">
            <x v="58"/>
          </reference>
        </references>
      </pivotArea>
    </chartFormat>
    <chartFormat chart="3" format="136" series="1">
      <pivotArea type="data" outline="0" fieldPosition="0">
        <references count="3">
          <reference field="4294967294" count="1" selected="0">
            <x v="0"/>
          </reference>
          <reference field="0" count="1" selected="0">
            <x v="4"/>
          </reference>
          <reference field="4" count="1" selected="0">
            <x v="58"/>
          </reference>
        </references>
      </pivotArea>
    </chartFormat>
    <chartFormat chart="3" format="137" series="1">
      <pivotArea type="data" outline="0" fieldPosition="0">
        <references count="3">
          <reference field="4294967294" count="1" selected="0">
            <x v="0"/>
          </reference>
          <reference field="0" count="1" selected="0">
            <x v="11"/>
          </reference>
          <reference field="4" count="1" selected="0">
            <x v="58"/>
          </reference>
        </references>
      </pivotArea>
    </chartFormat>
    <chartFormat chart="3" format="138" series="1">
      <pivotArea type="data" outline="0" fieldPosition="0">
        <references count="3">
          <reference field="4294967294" count="1" selected="0">
            <x v="0"/>
          </reference>
          <reference field="0" count="1" selected="0">
            <x v="12"/>
          </reference>
          <reference field="4" count="1" selected="0">
            <x v="58"/>
          </reference>
        </references>
      </pivotArea>
    </chartFormat>
    <chartFormat chart="3" format="139" series="1">
      <pivotArea type="data" outline="0" fieldPosition="0">
        <references count="3">
          <reference field="4294967294" count="1" selected="0">
            <x v="0"/>
          </reference>
          <reference field="0" count="1" selected="0">
            <x v="13"/>
          </reference>
          <reference field="4" count="1" selected="0">
            <x v="58"/>
          </reference>
        </references>
      </pivotArea>
    </chartFormat>
    <chartFormat chart="3" format="140" series="1">
      <pivotArea type="data" outline="0" fieldPosition="0">
        <references count="3">
          <reference field="4294967294" count="1" selected="0">
            <x v="0"/>
          </reference>
          <reference field="0" count="1" selected="0">
            <x v="14"/>
          </reference>
          <reference field="4" count="1" selected="0">
            <x v="58"/>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58"/>
          </reference>
        </references>
      </pivotArea>
    </chartFormat>
    <chartFormat chart="3" format="142" series="1">
      <pivotArea type="data" outline="0" fieldPosition="0">
        <references count="3">
          <reference field="4294967294" count="1" selected="0">
            <x v="0"/>
          </reference>
          <reference field="0" count="1" selected="0">
            <x v="3"/>
          </reference>
          <reference field="4" count="1" selected="0">
            <x v="58"/>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8"/>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8"/>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64"/>
          </reference>
        </references>
      </pivotArea>
    </chartFormat>
    <chartFormat chart="3" format="146" series="1">
      <pivotArea type="data" outline="0" fieldPosition="0">
        <references count="3">
          <reference field="4294967294" count="1" selected="0">
            <x v="0"/>
          </reference>
          <reference field="0" count="1" selected="0">
            <x v="7"/>
          </reference>
          <reference field="4" count="1" selected="0">
            <x v="64"/>
          </reference>
        </references>
      </pivotArea>
    </chartFormat>
    <chartFormat chart="3" format="147" series="1">
      <pivotArea type="data" outline="0" fieldPosition="0">
        <references count="3">
          <reference field="4294967294" count="1" selected="0">
            <x v="0"/>
          </reference>
          <reference field="0" count="1" selected="0">
            <x v="6"/>
          </reference>
          <reference field="4" count="1" selected="0">
            <x v="64"/>
          </reference>
        </references>
      </pivotArea>
    </chartFormat>
    <chartFormat chart="3" format="148" series="1">
      <pivotArea type="data" outline="0" fieldPosition="0">
        <references count="3">
          <reference field="4294967294" count="1" selected="0">
            <x v="0"/>
          </reference>
          <reference field="0" count="1" selected="0">
            <x v="8"/>
          </reference>
          <reference field="4" count="1" selected="0">
            <x v="64"/>
          </reference>
        </references>
      </pivotArea>
    </chartFormat>
    <chartFormat chart="3" format="149" series="1">
      <pivotArea type="data" outline="0" fieldPosition="0">
        <references count="3">
          <reference field="4294967294" count="1" selected="0">
            <x v="0"/>
          </reference>
          <reference field="0" count="1" selected="0">
            <x v="9"/>
          </reference>
          <reference field="4" count="1" selected="0">
            <x v="64"/>
          </reference>
        </references>
      </pivotArea>
    </chartFormat>
    <chartFormat chart="3" format="150" series="1">
      <pivotArea type="data" outline="0" fieldPosition="0">
        <references count="3">
          <reference field="4294967294" count="1" selected="0">
            <x v="0"/>
          </reference>
          <reference field="0" count="1" selected="0">
            <x v="10"/>
          </reference>
          <reference field="4" count="1" selected="0">
            <x v="64"/>
          </reference>
        </references>
      </pivotArea>
    </chartFormat>
    <chartFormat chart="3" format="151" series="1">
      <pivotArea type="data" outline="0" fieldPosition="0">
        <references count="3">
          <reference field="4294967294" count="1" selected="0">
            <x v="0"/>
          </reference>
          <reference field="0" count="1" selected="0">
            <x v="4"/>
          </reference>
          <reference field="4" count="1" selected="0">
            <x v="64"/>
          </reference>
        </references>
      </pivotArea>
    </chartFormat>
    <chartFormat chart="3" format="152" series="1">
      <pivotArea type="data" outline="0" fieldPosition="0">
        <references count="3">
          <reference field="4294967294" count="1" selected="0">
            <x v="0"/>
          </reference>
          <reference field="0" count="1" selected="0">
            <x v="11"/>
          </reference>
          <reference field="4" count="1" selected="0">
            <x v="64"/>
          </reference>
        </references>
      </pivotArea>
    </chartFormat>
    <chartFormat chart="3" format="153" series="1">
      <pivotArea type="data" outline="0" fieldPosition="0">
        <references count="3">
          <reference field="4294967294" count="1" selected="0">
            <x v="0"/>
          </reference>
          <reference field="0" count="1" selected="0">
            <x v="12"/>
          </reference>
          <reference field="4" count="1" selected="0">
            <x v="64"/>
          </reference>
        </references>
      </pivotArea>
    </chartFormat>
    <chartFormat chart="3" format="154" series="1">
      <pivotArea type="data" outline="0" fieldPosition="0">
        <references count="3">
          <reference field="4294967294" count="1" selected="0">
            <x v="0"/>
          </reference>
          <reference field="0" count="1" selected="0">
            <x v="13"/>
          </reference>
          <reference field="4" count="1" selected="0">
            <x v="64"/>
          </reference>
        </references>
      </pivotArea>
    </chartFormat>
    <chartFormat chart="3" format="155" series="1">
      <pivotArea type="data" outline="0" fieldPosition="0">
        <references count="3">
          <reference field="4294967294" count="1" selected="0">
            <x v="0"/>
          </reference>
          <reference field="0" count="1" selected="0">
            <x v="14"/>
          </reference>
          <reference field="4" count="1" selected="0">
            <x v="64"/>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64"/>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64"/>
          </reference>
        </references>
      </pivotArea>
    </chartFormat>
    <chartFormat chart="3" format="158" series="1">
      <pivotArea type="data" outline="0" fieldPosition="0">
        <references count="3">
          <reference field="4294967294" count="1" selected="0">
            <x v="0"/>
          </reference>
          <reference field="0" count="1" selected="0">
            <x v="3"/>
          </reference>
          <reference field="4" count="1" selected="0">
            <x v="64"/>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107"/>
          </reference>
        </references>
      </pivotArea>
    </chartFormat>
    <chartFormat chart="3" format="160" series="1">
      <pivotArea type="data" outline="0" fieldPosition="0">
        <references count="3">
          <reference field="4294967294" count="1" selected="0">
            <x v="0"/>
          </reference>
          <reference field="0" count="1" selected="0">
            <x v="7"/>
          </reference>
          <reference field="4" count="1" selected="0">
            <x v="107"/>
          </reference>
        </references>
      </pivotArea>
    </chartFormat>
    <chartFormat chart="3" format="161" series="1">
      <pivotArea type="data" outline="0" fieldPosition="0">
        <references count="3">
          <reference field="4294967294" count="1" selected="0">
            <x v="0"/>
          </reference>
          <reference field="0" count="1" selected="0">
            <x v="6"/>
          </reference>
          <reference field="4" count="1" selected="0">
            <x v="107"/>
          </reference>
        </references>
      </pivotArea>
    </chartFormat>
    <chartFormat chart="3" format="162" series="1">
      <pivotArea type="data" outline="0" fieldPosition="0">
        <references count="3">
          <reference field="4294967294" count="1" selected="0">
            <x v="0"/>
          </reference>
          <reference field="0" count="1" selected="0">
            <x v="8"/>
          </reference>
          <reference field="4" count="1" selected="0">
            <x v="107"/>
          </reference>
        </references>
      </pivotArea>
    </chartFormat>
    <chartFormat chart="3" format="163" series="1">
      <pivotArea type="data" outline="0" fieldPosition="0">
        <references count="3">
          <reference field="4294967294" count="1" selected="0">
            <x v="0"/>
          </reference>
          <reference field="0" count="1" selected="0">
            <x v="9"/>
          </reference>
          <reference field="4" count="1" selected="0">
            <x v="107"/>
          </reference>
        </references>
      </pivotArea>
    </chartFormat>
    <chartFormat chart="3" format="164" series="1">
      <pivotArea type="data" outline="0" fieldPosition="0">
        <references count="3">
          <reference field="4294967294" count="1" selected="0">
            <x v="0"/>
          </reference>
          <reference field="0" count="1" selected="0">
            <x v="10"/>
          </reference>
          <reference field="4" count="1" selected="0">
            <x v="107"/>
          </reference>
        </references>
      </pivotArea>
    </chartFormat>
    <chartFormat chart="3" format="165" series="1">
      <pivotArea type="data" outline="0" fieldPosition="0">
        <references count="3">
          <reference field="4294967294" count="1" selected="0">
            <x v="0"/>
          </reference>
          <reference field="0" count="1" selected="0">
            <x v="4"/>
          </reference>
          <reference field="4" count="1" selected="0">
            <x v="107"/>
          </reference>
        </references>
      </pivotArea>
    </chartFormat>
    <chartFormat chart="3" format="166" series="1">
      <pivotArea type="data" outline="0" fieldPosition="0">
        <references count="3">
          <reference field="4294967294" count="1" selected="0">
            <x v="0"/>
          </reference>
          <reference field="0" count="1" selected="0">
            <x v="11"/>
          </reference>
          <reference field="4" count="1" selected="0">
            <x v="107"/>
          </reference>
        </references>
      </pivotArea>
    </chartFormat>
    <chartFormat chart="3" format="167" series="1">
      <pivotArea type="data" outline="0" fieldPosition="0">
        <references count="3">
          <reference field="4294967294" count="1" selected="0">
            <x v="0"/>
          </reference>
          <reference field="0" count="1" selected="0">
            <x v="12"/>
          </reference>
          <reference field="4" count="1" selected="0">
            <x v="107"/>
          </reference>
        </references>
      </pivotArea>
    </chartFormat>
    <chartFormat chart="3" format="168" series="1">
      <pivotArea type="data" outline="0" fieldPosition="0">
        <references count="3">
          <reference field="4294967294" count="1" selected="0">
            <x v="0"/>
          </reference>
          <reference field="0" count="1" selected="0">
            <x v="13"/>
          </reference>
          <reference field="4" count="1" selected="0">
            <x v="107"/>
          </reference>
        </references>
      </pivotArea>
    </chartFormat>
    <chartFormat chart="3" format="169" series="1">
      <pivotArea type="data" outline="0" fieldPosition="0">
        <references count="3">
          <reference field="4294967294" count="1" selected="0">
            <x v="0"/>
          </reference>
          <reference field="0" count="1" selected="0">
            <x v="14"/>
          </reference>
          <reference field="4" count="1" selected="0">
            <x v="107"/>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107"/>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107"/>
          </reference>
        </references>
      </pivotArea>
    </chartFormat>
    <chartFormat chart="3" format="172" series="1">
      <pivotArea type="data" outline="0" fieldPosition="0">
        <references count="3">
          <reference field="4294967294" count="1" selected="0">
            <x v="0"/>
          </reference>
          <reference field="0" count="1" selected="0">
            <x v="3"/>
          </reference>
          <reference field="4" count="1" selected="0">
            <x v="107"/>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107"/>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107"/>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107"/>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78"/>
          </reference>
        </references>
      </pivotArea>
    </chartFormat>
    <chartFormat chart="3" format="177" series="1">
      <pivotArea type="data" outline="0" fieldPosition="0">
        <references count="3">
          <reference field="4294967294" count="1" selected="0">
            <x v="0"/>
          </reference>
          <reference field="0" count="1" selected="0">
            <x v="7"/>
          </reference>
          <reference field="4" count="1" selected="0">
            <x v="78"/>
          </reference>
        </references>
      </pivotArea>
    </chartFormat>
    <chartFormat chart="3" format="178" series="1">
      <pivotArea type="data" outline="0" fieldPosition="0">
        <references count="3">
          <reference field="4294967294" count="1" selected="0">
            <x v="0"/>
          </reference>
          <reference field="0" count="1" selected="0">
            <x v="6"/>
          </reference>
          <reference field="4" count="1" selected="0">
            <x v="78"/>
          </reference>
        </references>
      </pivotArea>
    </chartFormat>
    <chartFormat chart="3" format="179" series="1">
      <pivotArea type="data" outline="0" fieldPosition="0">
        <references count="3">
          <reference field="4294967294" count="1" selected="0">
            <x v="0"/>
          </reference>
          <reference field="0" count="1" selected="0">
            <x v="8"/>
          </reference>
          <reference field="4" count="1" selected="0">
            <x v="78"/>
          </reference>
        </references>
      </pivotArea>
    </chartFormat>
    <chartFormat chart="3" format="180" series="1">
      <pivotArea type="data" outline="0" fieldPosition="0">
        <references count="3">
          <reference field="4294967294" count="1" selected="0">
            <x v="0"/>
          </reference>
          <reference field="0" count="1" selected="0">
            <x v="9"/>
          </reference>
          <reference field="4" count="1" selected="0">
            <x v="78"/>
          </reference>
        </references>
      </pivotArea>
    </chartFormat>
    <chartFormat chart="3" format="181" series="1">
      <pivotArea type="data" outline="0" fieldPosition="0">
        <references count="3">
          <reference field="4294967294" count="1" selected="0">
            <x v="0"/>
          </reference>
          <reference field="0" count="1" selected="0">
            <x v="10"/>
          </reference>
          <reference field="4" count="1" selected="0">
            <x v="78"/>
          </reference>
        </references>
      </pivotArea>
    </chartFormat>
    <chartFormat chart="3" format="182" series="1">
      <pivotArea type="data" outline="0" fieldPosition="0">
        <references count="3">
          <reference field="4294967294" count="1" selected="0">
            <x v="0"/>
          </reference>
          <reference field="0" count="1" selected="0">
            <x v="4"/>
          </reference>
          <reference field="4" count="1" selected="0">
            <x v="78"/>
          </reference>
        </references>
      </pivotArea>
    </chartFormat>
    <chartFormat chart="3" format="183" series="1">
      <pivotArea type="data" outline="0" fieldPosition="0">
        <references count="3">
          <reference field="4294967294" count="1" selected="0">
            <x v="0"/>
          </reference>
          <reference field="0" count="1" selected="0">
            <x v="11"/>
          </reference>
          <reference field="4" count="1" selected="0">
            <x v="78"/>
          </reference>
        </references>
      </pivotArea>
    </chartFormat>
    <chartFormat chart="3" format="184" series="1">
      <pivotArea type="data" outline="0" fieldPosition="0">
        <references count="3">
          <reference field="4294967294" count="1" selected="0">
            <x v="0"/>
          </reference>
          <reference field="0" count="1" selected="0">
            <x v="12"/>
          </reference>
          <reference field="4" count="1" selected="0">
            <x v="78"/>
          </reference>
        </references>
      </pivotArea>
    </chartFormat>
    <chartFormat chart="3" format="185" series="1">
      <pivotArea type="data" outline="0" fieldPosition="0">
        <references count="3">
          <reference field="4294967294" count="1" selected="0">
            <x v="0"/>
          </reference>
          <reference field="0" count="1" selected="0">
            <x v="13"/>
          </reference>
          <reference field="4" count="1" selected="0">
            <x v="78"/>
          </reference>
        </references>
      </pivotArea>
    </chartFormat>
    <chartFormat chart="3" format="186" series="1">
      <pivotArea type="data" outline="0" fieldPosition="0">
        <references count="3">
          <reference field="4294967294" count="1" selected="0">
            <x v="0"/>
          </reference>
          <reference field="0" count="1" selected="0">
            <x v="14"/>
          </reference>
          <reference field="4" count="1" selected="0">
            <x v="78"/>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78"/>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78"/>
          </reference>
        </references>
      </pivotArea>
    </chartFormat>
    <chartFormat chart="3" format="189" series="1">
      <pivotArea type="data" outline="0" fieldPosition="0">
        <references count="3">
          <reference field="4294967294" count="1" selected="0">
            <x v="0"/>
          </reference>
          <reference field="0" count="1" selected="0">
            <x v="3"/>
          </reference>
          <reference field="4" count="1" selected="0">
            <x v="78"/>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78"/>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78"/>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78"/>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65"/>
          </reference>
        </references>
      </pivotArea>
    </chartFormat>
    <chartFormat chart="3" format="194" series="1">
      <pivotArea type="data" outline="0" fieldPosition="0">
        <references count="3">
          <reference field="4294967294" count="1" selected="0">
            <x v="0"/>
          </reference>
          <reference field="0" count="1" selected="0">
            <x v="7"/>
          </reference>
          <reference field="4" count="1" selected="0">
            <x v="65"/>
          </reference>
        </references>
      </pivotArea>
    </chartFormat>
    <chartFormat chart="3" format="195" series="1">
      <pivotArea type="data" outline="0" fieldPosition="0">
        <references count="3">
          <reference field="4294967294" count="1" selected="0">
            <x v="0"/>
          </reference>
          <reference field="0" count="1" selected="0">
            <x v="6"/>
          </reference>
          <reference field="4" count="1" selected="0">
            <x v="65"/>
          </reference>
        </references>
      </pivotArea>
    </chartFormat>
    <chartFormat chart="3" format="196" series="1">
      <pivotArea type="data" outline="0" fieldPosition="0">
        <references count="3">
          <reference field="4294967294" count="1" selected="0">
            <x v="0"/>
          </reference>
          <reference field="0" count="1" selected="0">
            <x v="8"/>
          </reference>
          <reference field="4" count="1" selected="0">
            <x v="65"/>
          </reference>
        </references>
      </pivotArea>
    </chartFormat>
    <chartFormat chart="3" format="197" series="1">
      <pivotArea type="data" outline="0" fieldPosition="0">
        <references count="3">
          <reference field="4294967294" count="1" selected="0">
            <x v="0"/>
          </reference>
          <reference field="0" count="1" selected="0">
            <x v="9"/>
          </reference>
          <reference field="4" count="1" selected="0">
            <x v="65"/>
          </reference>
        </references>
      </pivotArea>
    </chartFormat>
    <chartFormat chart="3" format="198" series="1">
      <pivotArea type="data" outline="0" fieldPosition="0">
        <references count="3">
          <reference field="4294967294" count="1" selected="0">
            <x v="0"/>
          </reference>
          <reference field="0" count="1" selected="0">
            <x v="10"/>
          </reference>
          <reference field="4" count="1" selected="0">
            <x v="65"/>
          </reference>
        </references>
      </pivotArea>
    </chartFormat>
    <chartFormat chart="3" format="199" series="1">
      <pivotArea type="data" outline="0" fieldPosition="0">
        <references count="3">
          <reference field="4294967294" count="1" selected="0">
            <x v="0"/>
          </reference>
          <reference field="0" count="1" selected="0">
            <x v="4"/>
          </reference>
          <reference field="4" count="1" selected="0">
            <x v="65"/>
          </reference>
        </references>
      </pivotArea>
    </chartFormat>
    <chartFormat chart="3" format="200" series="1">
      <pivotArea type="data" outline="0" fieldPosition="0">
        <references count="3">
          <reference field="4294967294" count="1" selected="0">
            <x v="0"/>
          </reference>
          <reference field="0" count="1" selected="0">
            <x v="11"/>
          </reference>
          <reference field="4" count="1" selected="0">
            <x v="65"/>
          </reference>
        </references>
      </pivotArea>
    </chartFormat>
    <chartFormat chart="3" format="201" series="1">
      <pivotArea type="data" outline="0" fieldPosition="0">
        <references count="3">
          <reference field="4294967294" count="1" selected="0">
            <x v="0"/>
          </reference>
          <reference field="0" count="1" selected="0">
            <x v="12"/>
          </reference>
          <reference field="4" count="1" selected="0">
            <x v="65"/>
          </reference>
        </references>
      </pivotArea>
    </chartFormat>
    <chartFormat chart="3" format="202" series="1">
      <pivotArea type="data" outline="0" fieldPosition="0">
        <references count="3">
          <reference field="4294967294" count="1" selected="0">
            <x v="0"/>
          </reference>
          <reference field="0" count="1" selected="0">
            <x v="13"/>
          </reference>
          <reference field="4" count="1" selected="0">
            <x v="65"/>
          </reference>
        </references>
      </pivotArea>
    </chartFormat>
    <chartFormat chart="3" format="203" series="1">
      <pivotArea type="data" outline="0" fieldPosition="0">
        <references count="3">
          <reference field="4294967294" count="1" selected="0">
            <x v="0"/>
          </reference>
          <reference field="0" count="1" selected="0">
            <x v="14"/>
          </reference>
          <reference field="4" count="1" selected="0">
            <x v="65"/>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65"/>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65"/>
          </reference>
        </references>
      </pivotArea>
    </chartFormat>
    <chartFormat chart="3" format="206" series="1">
      <pivotArea type="data" outline="0" fieldPosition="0">
        <references count="3">
          <reference field="4294967294" count="1" selected="0">
            <x v="0"/>
          </reference>
          <reference field="0" count="1" selected="0">
            <x v="3"/>
          </reference>
          <reference field="4" count="1" selected="0">
            <x v="65"/>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65"/>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65"/>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65"/>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7"/>
          </reference>
        </references>
      </pivotArea>
    </chartFormat>
    <chartFormat chart="3" format="212" series="1">
      <pivotArea type="data" outline="0" fieldPosition="0">
        <references count="2">
          <reference field="4294967294" count="1" selected="0">
            <x v="0"/>
          </reference>
          <reference field="0" count="1" selected="0">
            <x v="6"/>
          </reference>
        </references>
      </pivotArea>
    </chartFormat>
    <chartFormat chart="3" format="213" series="1">
      <pivotArea type="data" outline="0" fieldPosition="0">
        <references count="2">
          <reference field="4294967294" count="1" selected="0">
            <x v="0"/>
          </reference>
          <reference field="0" count="1" selected="0">
            <x v="8"/>
          </reference>
        </references>
      </pivotArea>
    </chartFormat>
    <chartFormat chart="3" format="214" series="1">
      <pivotArea type="data" outline="0" fieldPosition="0">
        <references count="2">
          <reference field="4294967294" count="1" selected="0">
            <x v="0"/>
          </reference>
          <reference field="0" count="1" selected="0">
            <x v="9"/>
          </reference>
        </references>
      </pivotArea>
    </chartFormat>
    <chartFormat chart="3" format="215" series="1">
      <pivotArea type="data" outline="0" fieldPosition="0">
        <references count="2">
          <reference field="4294967294" count="1" selected="0">
            <x v="0"/>
          </reference>
          <reference field="0" count="1" selected="0">
            <x v="10"/>
          </reference>
        </references>
      </pivotArea>
    </chartFormat>
    <chartFormat chart="3" format="216" series="1">
      <pivotArea type="data" outline="0" fieldPosition="0">
        <references count="2">
          <reference field="4294967294" count="1" selected="0">
            <x v="0"/>
          </reference>
          <reference field="0" count="1" selected="0">
            <x v="4"/>
          </reference>
        </references>
      </pivotArea>
    </chartFormat>
    <chartFormat chart="3" format="217" series="1">
      <pivotArea type="data" outline="0" fieldPosition="0">
        <references count="2">
          <reference field="4294967294" count="1" selected="0">
            <x v="0"/>
          </reference>
          <reference field="0" count="1" selected="0">
            <x v="11"/>
          </reference>
        </references>
      </pivotArea>
    </chartFormat>
    <chartFormat chart="3" format="218" series="1">
      <pivotArea type="data" outline="0" fieldPosition="0">
        <references count="2">
          <reference field="4294967294" count="1" selected="0">
            <x v="0"/>
          </reference>
          <reference field="0" count="1" selected="0">
            <x v="12"/>
          </reference>
        </references>
      </pivotArea>
    </chartFormat>
    <chartFormat chart="3" format="219" series="1">
      <pivotArea type="data" outline="0" fieldPosition="0">
        <references count="2">
          <reference field="4294967294" count="1" selected="0">
            <x v="0"/>
          </reference>
          <reference field="0" count="1" selected="0">
            <x v="13"/>
          </reference>
        </references>
      </pivotArea>
    </chartFormat>
    <chartFormat chart="3" format="220" series="1">
      <pivotArea type="data" outline="0" fieldPosition="0">
        <references count="2">
          <reference field="4294967294" count="1" selected="0">
            <x v="0"/>
          </reference>
          <reference field="0" count="1" selected="0">
            <x v="14"/>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3"/>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8" format="4" series="1">
      <pivotArea type="data" outline="0" fieldPosition="0">
        <references count="2">
          <reference field="4294967294" count="1" selected="0">
            <x v="0"/>
          </reference>
          <reference field="0" count="1" selected="0">
            <x v="0"/>
          </reference>
        </references>
      </pivotArea>
    </chartFormat>
    <chartFormat chart="8" format="5" series="1">
      <pivotArea type="data" outline="0" fieldPosition="0">
        <references count="2">
          <reference field="4294967294" count="1" selected="0">
            <x v="0"/>
          </reference>
          <reference field="0" count="1" selected="0">
            <x v="1"/>
          </reference>
        </references>
      </pivotArea>
    </chartFormat>
    <chartFormat chart="12" format="4" series="1">
      <pivotArea type="data" outline="0" fieldPosition="0">
        <references count="2">
          <reference field="4294967294" count="1" selected="0">
            <x v="0"/>
          </reference>
          <reference field="0" count="1" selected="0">
            <x v="0"/>
          </reference>
        </references>
      </pivotArea>
    </chartFormat>
    <chartFormat chart="12" format="5" series="1">
      <pivotArea type="data" outline="0" fieldPosition="0">
        <references count="2">
          <reference field="4294967294" count="1" selected="0">
            <x v="0"/>
          </reference>
          <reference field="0" count="1" selected="0">
            <x v="1"/>
          </reference>
        </references>
      </pivotArea>
    </chartFormat>
  </chartFormats>
  <pivotHierarchies count="27">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B81EE51-F5D7-48CC-919E-ED711687FAD2}" name="Pivottabell4" cacheId="41"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6">
  <location ref="E7:G47"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13">
        <item x="61"/>
        <item x="48"/>
        <item x="77"/>
        <item x="78"/>
        <item x="97"/>
        <item x="49"/>
        <item x="50"/>
        <item x="79"/>
        <item x="95"/>
        <item x="38"/>
        <item x="80"/>
        <item x="81"/>
        <item x="62"/>
        <item x="82"/>
        <item x="51"/>
        <item x="83"/>
        <item x="84"/>
        <item x="98"/>
        <item x="85"/>
        <item x="86"/>
        <item x="99"/>
        <item x="0"/>
        <item x="1"/>
        <item x="2"/>
        <item x="96"/>
        <item x="100"/>
        <item x="101"/>
        <item x="39"/>
        <item x="87"/>
        <item x="52"/>
        <item x="3"/>
        <item x="88"/>
        <item x="53"/>
        <item x="102"/>
        <item x="54"/>
        <item x="4"/>
        <item x="5"/>
        <item x="69"/>
        <item x="6"/>
        <item x="103"/>
        <item x="89"/>
        <item x="7"/>
        <item x="40"/>
        <item x="8"/>
        <item x="9"/>
        <item x="41"/>
        <item x="90"/>
        <item x="55"/>
        <item x="56"/>
        <item x="70"/>
        <item x="63"/>
        <item x="10"/>
        <item x="11"/>
        <item x="12"/>
        <item x="57"/>
        <item x="13"/>
        <item x="14"/>
        <item x="15"/>
        <item x="16"/>
        <item x="104"/>
        <item x="58"/>
        <item x="17"/>
        <item x="18"/>
        <item x="71"/>
        <item x="19"/>
        <item x="20"/>
        <item x="21"/>
        <item x="22"/>
        <item x="23"/>
        <item x="64"/>
        <item x="42"/>
        <item x="105"/>
        <item x="24"/>
        <item x="25"/>
        <item x="26"/>
        <item x="27"/>
        <item x="72"/>
        <item x="43"/>
        <item x="28"/>
        <item x="73"/>
        <item x="74"/>
        <item x="29"/>
        <item x="75"/>
        <item x="30"/>
        <item x="44"/>
        <item x="91"/>
        <item x="45"/>
        <item x="31"/>
        <item x="32"/>
        <item x="106"/>
        <item x="92"/>
        <item x="93"/>
        <item x="107"/>
        <item x="65"/>
        <item x="59"/>
        <item x="46"/>
        <item x="60"/>
        <item x="33"/>
        <item x="34"/>
        <item x="76"/>
        <item x="108"/>
        <item x="66"/>
        <item x="67"/>
        <item x="35"/>
        <item x="109"/>
        <item x="68"/>
        <item x="47"/>
        <item x="110"/>
        <item x="94"/>
        <item x="36"/>
        <item x="111"/>
        <item x="37"/>
        <item x="112"/>
      </items>
    </pivotField>
    <pivotField axis="axisPage" allDrilled="1" subtotalTop="0" showAll="0" dataSourceSort="1" defaultSubtotal="0" defaultAttributeDrillState="1"/>
  </pivotFields>
  <rowFields count="1">
    <field x="4"/>
  </rowFields>
  <rowItems count="39">
    <i>
      <x v="21"/>
    </i>
    <i>
      <x v="22"/>
    </i>
    <i>
      <x v="23"/>
    </i>
    <i>
      <x v="30"/>
    </i>
    <i>
      <x v="35"/>
    </i>
    <i>
      <x v="36"/>
    </i>
    <i>
      <x v="38"/>
    </i>
    <i>
      <x v="41"/>
    </i>
    <i>
      <x v="43"/>
    </i>
    <i>
      <x v="44"/>
    </i>
    <i>
      <x v="51"/>
    </i>
    <i>
      <x v="52"/>
    </i>
    <i>
      <x v="53"/>
    </i>
    <i>
      <x v="55"/>
    </i>
    <i>
      <x v="56"/>
    </i>
    <i>
      <x v="57"/>
    </i>
    <i>
      <x v="58"/>
    </i>
    <i>
      <x v="61"/>
    </i>
    <i>
      <x v="62"/>
    </i>
    <i>
      <x v="64"/>
    </i>
    <i>
      <x v="65"/>
    </i>
    <i>
      <x v="66"/>
    </i>
    <i>
      <x v="67"/>
    </i>
    <i>
      <x v="68"/>
    </i>
    <i>
      <x v="72"/>
    </i>
    <i>
      <x v="73"/>
    </i>
    <i>
      <x v="74"/>
    </i>
    <i>
      <x v="75"/>
    </i>
    <i>
      <x v="78"/>
    </i>
    <i>
      <x v="81"/>
    </i>
    <i>
      <x v="83"/>
    </i>
    <i>
      <x v="87"/>
    </i>
    <i>
      <x v="88"/>
    </i>
    <i>
      <x v="97"/>
    </i>
    <i>
      <x v="98"/>
    </i>
    <i>
      <x v="103"/>
    </i>
    <i>
      <x v="109"/>
    </i>
    <i>
      <x v="111"/>
    </i>
    <i t="grand">
      <x/>
    </i>
  </rowItems>
  <colFields count="1">
    <field x="0"/>
  </colFields>
  <colItems count="2">
    <i>
      <x/>
    </i>
    <i>
      <x v="1"/>
    </i>
  </colItems>
  <pageFields count="3">
    <pageField fld="3" hier="4" name="[T_kjøttkoder].[hovedgrupper].[All]" cap="All"/>
    <pageField fld="2" hier="13" name="[T_kommune].[fylke].&amp;[Trøndelag]" cap="Trøndelag"/>
    <pageField fld="5" hier="2" name="[T_kjøttkoder].[dyreslag].[All]" cap="All"/>
  </pageFields>
  <dataFields count="1">
    <dataField name="Sum av Verdi" fld="1" showDataAs="difference" baseField="0" baseItem="1048828" numFmtId="164"/>
  </dataFields>
  <formats count="4">
    <format dxfId="121">
      <pivotArea collapsedLevelsAreSubtotals="1" fieldPosition="0">
        <references count="2">
          <reference field="0" count="1" selected="0">
            <x v="4"/>
          </reference>
          <reference field="4" count="13">
            <x v="3"/>
            <x v="7"/>
            <x v="10"/>
            <x v="11"/>
            <x v="13"/>
            <x v="15"/>
            <x v="16"/>
            <x v="17"/>
            <x v="18"/>
            <x v="19"/>
            <x v="28"/>
            <x v="31"/>
            <x v="40"/>
          </reference>
        </references>
      </pivotArea>
    </format>
    <format dxfId="120">
      <pivotArea outline="0" collapsedLevelsAreSubtotals="1" fieldPosition="0"/>
    </format>
    <format dxfId="119">
      <pivotArea outline="0" fieldPosition="0">
        <references count="1">
          <reference field="4294967294" count="1">
            <x v="0"/>
          </reference>
        </references>
      </pivotArea>
    </format>
    <format dxfId="118">
      <pivotArea outline="0" collapsedLevelsAreSubtotals="1" fieldPosition="0">
        <references count="1">
          <reference field="0" count="16" selected="0">
            <x v="1"/>
            <x v="2"/>
            <x v="3"/>
            <x v="4"/>
            <x v="5"/>
            <x v="6"/>
            <x v="7"/>
            <x v="8"/>
            <x v="9"/>
            <x v="10"/>
            <x v="11"/>
            <x v="12"/>
            <x v="13"/>
            <x v="14"/>
            <x v="15"/>
            <x v="16"/>
          </reference>
        </references>
      </pivotArea>
    </format>
  </formats>
  <chartFormats count="247">
    <chartFormat chart="2" format="0" series="1">
      <pivotArea type="data" outline="0" fieldPosition="0">
        <references count="2">
          <reference field="4294967294" count="1" selected="0">
            <x v="0"/>
          </reference>
          <reference field="4" count="1" selected="0">
            <x v="22"/>
          </reference>
        </references>
      </pivotArea>
    </chartFormat>
    <chartFormat chart="2" format="1" series="1">
      <pivotArea type="data" outline="0" fieldPosition="0">
        <references count="2">
          <reference field="4294967294" count="1" selected="0">
            <x v="0"/>
          </reference>
          <reference field="4" count="1" selected="0">
            <x v="66"/>
          </reference>
        </references>
      </pivotArea>
    </chartFormat>
    <chartFormat chart="2" format="2" series="1">
      <pivotArea type="data" outline="0" fieldPosition="0">
        <references count="2">
          <reference field="4294967294" count="1" selected="0">
            <x v="0"/>
          </reference>
          <reference field="4" count="1" selected="0">
            <x v="56"/>
          </reference>
        </references>
      </pivotArea>
    </chartFormat>
    <chartFormat chart="2" format="3" series="1">
      <pivotArea type="data" outline="0" fieldPosition="0">
        <references count="2">
          <reference field="4294967294" count="1" selected="0">
            <x v="0"/>
          </reference>
          <reference field="4" count="1" selected="0">
            <x v="43"/>
          </reference>
        </references>
      </pivotArea>
    </chartFormat>
    <chartFormat chart="2" format="4" series="1">
      <pivotArea type="data" outline="0" fieldPosition="0">
        <references count="2">
          <reference field="4294967294" count="1" selected="0">
            <x v="0"/>
          </reference>
          <reference field="4" count="1" selected="0">
            <x v="58"/>
          </reference>
        </references>
      </pivotArea>
    </chartFormat>
    <chartFormat chart="2" format="5" series="1">
      <pivotArea type="data" outline="0" fieldPosition="0">
        <references count="2">
          <reference field="4294967294" count="1" selected="0">
            <x v="0"/>
          </reference>
          <reference field="4" count="1" selected="0">
            <x v="103"/>
          </reference>
        </references>
      </pivotArea>
    </chartFormat>
    <chartFormat chart="2" format="6" series="1">
      <pivotArea type="data" outline="0" fieldPosition="0">
        <references count="2">
          <reference field="4294967294" count="1" selected="0">
            <x v="0"/>
          </reference>
          <reference field="4" count="1" selected="0">
            <x v="87"/>
          </reference>
        </references>
      </pivotArea>
    </chartFormat>
    <chartFormat chart="2" format="7" series="1">
      <pivotArea type="data" outline="0" fieldPosition="0">
        <references count="2">
          <reference field="4294967294" count="1" selected="0">
            <x v="0"/>
          </reference>
          <reference field="4" count="1" selected="0">
            <x v="52"/>
          </reference>
        </references>
      </pivotArea>
    </chartFormat>
    <chartFormat chart="2" format="8" series="1">
      <pivotArea type="data" outline="0" fieldPosition="0">
        <references count="2">
          <reference field="4294967294" count="1" selected="0">
            <x v="0"/>
          </reference>
          <reference field="4" count="1" selected="0">
            <x v="9"/>
          </reference>
        </references>
      </pivotArea>
    </chartFormat>
    <chartFormat chart="2" format="9" series="1">
      <pivotArea type="data" outline="0" fieldPosition="0">
        <references count="2">
          <reference field="4294967294" count="1" selected="0">
            <x v="0"/>
          </reference>
          <reference field="4" count="1" selected="0">
            <x v="84"/>
          </reference>
        </references>
      </pivotArea>
    </chartFormat>
    <chartFormat chart="2" format="10" series="1">
      <pivotArea type="data" outline="0" fieldPosition="0">
        <references count="2">
          <reference field="4294967294" count="1" selected="0">
            <x v="0"/>
          </reference>
          <reference field="4" count="1" selected="0">
            <x v="106"/>
          </reference>
        </references>
      </pivotArea>
    </chartFormat>
    <chartFormat chart="2" format="11" series="1">
      <pivotArea type="data" outline="0" fieldPosition="0">
        <references count="2">
          <reference field="4294967294" count="1" selected="0">
            <x v="0"/>
          </reference>
          <reference field="4" count="1" selected="0">
            <x v="77"/>
          </reference>
        </references>
      </pivotArea>
    </chartFormat>
    <chartFormat chart="2" format="12" series="1">
      <pivotArea type="data" outline="0" fieldPosition="0">
        <references count="2">
          <reference field="4294967294" count="1" selected="0">
            <x v="0"/>
          </reference>
          <reference field="4" count="1" selected="0">
            <x v="86"/>
          </reference>
        </references>
      </pivotArea>
    </chartFormat>
    <chartFormat chart="2" format="13" series="1">
      <pivotArea type="data" outline="0" fieldPosition="0">
        <references count="2">
          <reference field="4294967294" count="1" selected="0">
            <x v="0"/>
          </reference>
          <reference field="4" count="1" selected="0">
            <x v="95"/>
          </reference>
        </references>
      </pivotArea>
    </chartFormat>
    <chartFormat chart="2" format="14" series="1">
      <pivotArea type="data" outline="0" fieldPosition="0">
        <references count="2">
          <reference field="4294967294" count="1" selected="0">
            <x v="0"/>
          </reference>
          <reference field="4" count="1" selected="0">
            <x v="45"/>
          </reference>
        </references>
      </pivotArea>
    </chartFormat>
    <chartFormat chart="2" format="15" series="1">
      <pivotArea type="data" outline="0" fieldPosition="0">
        <references count="2">
          <reference field="4294967294" count="1" selected="0">
            <x v="0"/>
          </reference>
          <reference field="4" count="1" selected="0">
            <x v="42"/>
          </reference>
        </references>
      </pivotArea>
    </chartFormat>
    <chartFormat chart="2" format="16" series="1">
      <pivotArea type="data" outline="0" fieldPosition="0">
        <references count="2">
          <reference field="4294967294" count="1" selected="0">
            <x v="0"/>
          </reference>
          <reference field="4" count="1" selected="0">
            <x v="70"/>
          </reference>
        </references>
      </pivotArea>
    </chartFormat>
    <chartFormat chart="2" format="17" series="1">
      <pivotArea type="data" outline="0" fieldPosition="0">
        <references count="2">
          <reference field="4294967294" count="1" selected="0">
            <x v="0"/>
          </reference>
          <reference field="4" count="1" selected="0">
            <x v="27"/>
          </reference>
        </references>
      </pivotArea>
    </chartFormat>
    <chartFormat chart="2" format="18" series="1">
      <pivotArea type="data" outline="0" fieldPosition="0">
        <references count="2">
          <reference field="4294967294" count="1" selected="0">
            <x v="0"/>
          </reference>
          <reference field="4" count="1" selected="0">
            <x v="61"/>
          </reference>
        </references>
      </pivotArea>
    </chartFormat>
    <chartFormat chart="2" format="19" series="1">
      <pivotArea type="data" outline="0" fieldPosition="0">
        <references count="2">
          <reference field="4294967294" count="1" selected="0">
            <x v="0"/>
          </reference>
          <reference field="4" count="1" selected="0">
            <x v="44"/>
          </reference>
        </references>
      </pivotArea>
    </chartFormat>
    <chartFormat chart="2" format="20" series="1">
      <pivotArea type="data" outline="0" fieldPosition="0">
        <references count="2">
          <reference field="4294967294" count="1" selected="0">
            <x v="0"/>
          </reference>
          <reference field="4" count="1" selected="0">
            <x v="8"/>
          </reference>
        </references>
      </pivotArea>
    </chartFormat>
    <chartFormat chart="2" format="21" series="1">
      <pivotArea type="data" outline="0" fieldPosition="0">
        <references count="2">
          <reference field="4294967294" count="1" selected="0">
            <x v="0"/>
          </reference>
          <reference field="4" count="1" selected="0">
            <x v="14"/>
          </reference>
        </references>
      </pivotArea>
    </chartFormat>
    <chartFormat chart="2" format="22" series="1">
      <pivotArea type="data" outline="0" fieldPosition="0">
        <references count="2">
          <reference field="4294967294" count="1" selected="0">
            <x v="0"/>
          </reference>
          <reference field="4" count="1" selected="0">
            <x v="5"/>
          </reference>
        </references>
      </pivotArea>
    </chartFormat>
    <chartFormat chart="2" format="23" series="1">
      <pivotArea type="data" outline="0" fieldPosition="0">
        <references count="2">
          <reference field="4294967294" count="1" selected="0">
            <x v="0"/>
          </reference>
          <reference field="4" count="1" selected="0">
            <x v="24"/>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9"/>
          </reference>
        </references>
      </pivotArea>
    </chartFormat>
    <chartFormat chart="2" format="26" series="1">
      <pivotArea type="data" outline="0" fieldPosition="0">
        <references count="2">
          <reference field="4294967294" count="1" selected="0">
            <x v="0"/>
          </reference>
          <reference field="4" count="1" selected="0">
            <x v="6"/>
          </reference>
        </references>
      </pivotArea>
    </chartFormat>
    <chartFormat chart="2" format="27" series="1">
      <pivotArea type="data" outline="0" fieldPosition="0">
        <references count="2">
          <reference field="4294967294" count="1" selected="0">
            <x v="0"/>
          </reference>
          <reference field="4" count="1" selected="0">
            <x v="32"/>
          </reference>
        </references>
      </pivotArea>
    </chartFormat>
    <chartFormat chart="2" format="28" series="1">
      <pivotArea type="data" outline="0" fieldPosition="0">
        <references count="2">
          <reference field="4294967294" count="1" selected="0">
            <x v="0"/>
          </reference>
          <reference field="4" count="1" selected="0">
            <x v="96"/>
          </reference>
        </references>
      </pivotArea>
    </chartFormat>
    <chartFormat chart="2" format="29" series="1">
      <pivotArea type="data" outline="0" fieldPosition="0">
        <references count="2">
          <reference field="4294967294" count="1" selected="0">
            <x v="0"/>
          </reference>
          <reference field="4" count="1" selected="0">
            <x v="47"/>
          </reference>
        </references>
      </pivotArea>
    </chartFormat>
    <chartFormat chart="2" format="30" series="1">
      <pivotArea type="data" outline="0" fieldPosition="0">
        <references count="2">
          <reference field="4294967294" count="1" selected="0">
            <x v="0"/>
          </reference>
          <reference field="4" count="1" selected="0">
            <x v="34"/>
          </reference>
        </references>
      </pivotArea>
    </chartFormat>
    <chartFormat chart="2" format="31" series="1">
      <pivotArea type="data" outline="0" fieldPosition="0">
        <references count="2">
          <reference field="4294967294" count="1" selected="0">
            <x v="0"/>
          </reference>
          <reference field="4" count="1" selected="0">
            <x v="94"/>
          </reference>
        </references>
      </pivotArea>
    </chartFormat>
    <chartFormat chart="2" format="32" series="1">
      <pivotArea type="data" outline="0" fieldPosition="0">
        <references count="2">
          <reference field="4294967294" count="1" selected="0">
            <x v="0"/>
          </reference>
          <reference field="4" count="1" selected="0">
            <x v="60"/>
          </reference>
        </references>
      </pivotArea>
    </chartFormat>
    <chartFormat chart="2" format="33" series="1">
      <pivotArea type="data" outline="0" fieldPosition="0">
        <references count="2">
          <reference field="4294967294" count="1" selected="0">
            <x v="0"/>
          </reference>
          <reference field="4" count="1" selected="0">
            <x v="64"/>
          </reference>
        </references>
      </pivotArea>
    </chartFormat>
    <chartFormat chart="2" format="34" series="1">
      <pivotArea type="data" outline="0" fieldPosition="0">
        <references count="2">
          <reference field="4294967294" count="1" selected="0">
            <x v="0"/>
          </reference>
          <reference field="4" count="1" selected="0">
            <x v="109"/>
          </reference>
        </references>
      </pivotArea>
    </chartFormat>
    <chartFormat chart="2" format="35" series="1">
      <pivotArea type="data" outline="0" fieldPosition="0">
        <references count="2">
          <reference field="4294967294" count="1" selected="0">
            <x v="0"/>
          </reference>
          <reference field="4" count="1" selected="0">
            <x v="80"/>
          </reference>
        </references>
      </pivotArea>
    </chartFormat>
    <chartFormat chart="2" format="36" series="1">
      <pivotArea type="data" outline="0" fieldPosition="0">
        <references count="2">
          <reference field="4294967294" count="1" selected="0">
            <x v="0"/>
          </reference>
          <reference field="4" count="1" selected="0">
            <x v="63"/>
          </reference>
        </references>
      </pivotArea>
    </chartFormat>
    <chartFormat chart="2" format="37" series="1">
      <pivotArea type="data" outline="0" fieldPosition="0">
        <references count="2">
          <reference field="4294967294" count="1" selected="0">
            <x v="0"/>
          </reference>
          <reference field="4" count="1" selected="0">
            <x v="79"/>
          </reference>
        </references>
      </pivotArea>
    </chartFormat>
    <chartFormat chart="2" format="38" series="1">
      <pivotArea type="data" outline="0" fieldPosition="0">
        <references count="2">
          <reference field="4294967294" count="1" selected="0">
            <x v="0"/>
          </reference>
          <reference field="4" count="1" selected="0">
            <x v="37"/>
          </reference>
        </references>
      </pivotArea>
    </chartFormat>
    <chartFormat chart="2" format="39" series="1">
      <pivotArea type="data" outline="0" fieldPosition="0">
        <references count="2">
          <reference field="4294967294" count="1" selected="0">
            <x v="0"/>
          </reference>
          <reference field="4" count="1" selected="0">
            <x v="49"/>
          </reference>
        </references>
      </pivotArea>
    </chartFormat>
    <chartFormat chart="2" format="40" series="1">
      <pivotArea type="data" outline="0" fieldPosition="0">
        <references count="2">
          <reference field="4294967294" count="1" selected="0">
            <x v="0"/>
          </reference>
          <reference field="4" count="1" selected="0">
            <x v="82"/>
          </reference>
        </references>
      </pivotArea>
    </chartFormat>
    <chartFormat chart="2" format="41" series="1">
      <pivotArea type="data" outline="0" fieldPosition="0">
        <references count="2">
          <reference field="4294967294" count="1" selected="0">
            <x v="0"/>
          </reference>
          <reference field="4" count="1" selected="0">
            <x v="76"/>
          </reference>
        </references>
      </pivotArea>
    </chartFormat>
    <chartFormat chart="2" format="42" series="1">
      <pivotArea type="data" outline="0" fieldPosition="0">
        <references count="2">
          <reference field="4294967294" count="1" selected="0">
            <x v="0"/>
          </reference>
          <reference field="4" count="1" selected="0">
            <x v="99"/>
          </reference>
        </references>
      </pivotArea>
    </chartFormat>
    <chartFormat chart="2" format="43" series="1">
      <pivotArea type="data" outline="0" fieldPosition="0">
        <references count="2">
          <reference field="4294967294" count="1" selected="0">
            <x v="0"/>
          </reference>
          <reference field="4" count="1" selected="0">
            <x v="16"/>
          </reference>
        </references>
      </pivotArea>
    </chartFormat>
    <chartFormat chart="2" format="44" series="1">
      <pivotArea type="data" outline="0" fieldPosition="0">
        <references count="2">
          <reference field="4294967294" count="1" selected="0">
            <x v="0"/>
          </reference>
          <reference field="4" count="1" selected="0">
            <x v="85"/>
          </reference>
        </references>
      </pivotArea>
    </chartFormat>
    <chartFormat chart="2" format="45" series="1">
      <pivotArea type="data" outline="0" fieldPosition="0">
        <references count="2">
          <reference field="4294967294" count="1" selected="0">
            <x v="0"/>
          </reference>
          <reference field="4" count="1" selected="0">
            <x v="90"/>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46"/>
          </reference>
        </references>
      </pivotArea>
    </chartFormat>
    <chartFormat chart="2" format="48" series="1">
      <pivotArea type="data" outline="0" fieldPosition="0">
        <references count="2">
          <reference field="4294967294" count="1" selected="0">
            <x v="0"/>
          </reference>
          <reference field="4" count="1" selected="0">
            <x v="28"/>
          </reference>
        </references>
      </pivotArea>
    </chartFormat>
    <chartFormat chart="2" format="49" series="1">
      <pivotArea type="data" outline="0" fieldPosition="0">
        <references count="2">
          <reference field="4294967294" count="1" selected="0">
            <x v="0"/>
          </reference>
          <reference field="4" count="1" selected="0">
            <x v="108"/>
          </reference>
        </references>
      </pivotArea>
    </chartFormat>
    <chartFormat chart="2" format="50" series="1">
      <pivotArea type="data" outline="0" fieldPosition="0">
        <references count="2">
          <reference field="4294967294" count="1" selected="0">
            <x v="0"/>
          </reference>
          <reference field="4" count="1" selected="0">
            <x v="91"/>
          </reference>
        </references>
      </pivotArea>
    </chartFormat>
    <chartFormat chart="2" format="51" series="1">
      <pivotArea type="data" outline="0" fieldPosition="0">
        <references count="2">
          <reference field="4294967294" count="1" selected="0">
            <x v="0"/>
          </reference>
          <reference field="4" count="1" selected="0">
            <x v="69"/>
          </reference>
        </references>
      </pivotArea>
    </chartFormat>
    <chartFormat chart="2" format="52" series="1">
      <pivotArea type="data" outline="0" fieldPosition="0">
        <references count="2">
          <reference field="4294967294" count="1" selected="0">
            <x v="0"/>
          </reference>
          <reference field="4" count="1" selected="0">
            <x v="50"/>
          </reference>
        </references>
      </pivotArea>
    </chartFormat>
    <chartFormat chart="2" format="53" series="1">
      <pivotArea type="data" outline="0" fieldPosition="0">
        <references count="2">
          <reference field="4294967294" count="1" selected="0">
            <x v="0"/>
          </reference>
          <reference field="4" count="1" selected="0">
            <x v="102"/>
          </reference>
        </references>
      </pivotArea>
    </chartFormat>
    <chartFormat chart="2" format="54" series="1">
      <pivotArea type="data" outline="0" fieldPosition="0">
        <references count="2">
          <reference field="4294967294" count="1" selected="0">
            <x v="0"/>
          </reference>
          <reference field="4" count="1" selected="0">
            <x v="105"/>
          </reference>
        </references>
      </pivotArea>
    </chartFormat>
    <chartFormat chart="2" format="55" series="1">
      <pivotArea type="data" outline="0" fieldPosition="0">
        <references count="2">
          <reference field="4294967294" count="1" selected="0">
            <x v="0"/>
          </reference>
          <reference field="4" count="1" selected="0">
            <x v="101"/>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12"/>
          </reference>
        </references>
      </pivotArea>
    </chartFormat>
    <chartFormat chart="2" format="58" series="1">
      <pivotArea type="data" outline="0" fieldPosition="0">
        <references count="2">
          <reference field="4294967294" count="1" selected="0">
            <x v="0"/>
          </reference>
          <reference field="4" count="1" selected="0">
            <x v="93"/>
          </reference>
        </references>
      </pivotArea>
    </chartFormat>
    <chartFormat chart="2" format="59" series="1">
      <pivotArea type="data" outline="0" fieldPosition="0">
        <references count="2">
          <reference field="4294967294" count="1" selected="0">
            <x v="0"/>
          </reference>
          <reference field="4" count="1" selected="0">
            <x v="71"/>
          </reference>
        </references>
      </pivotArea>
    </chartFormat>
    <chartFormat chart="2" format="60" series="1">
      <pivotArea type="data" outline="0" fieldPosition="0">
        <references count="2">
          <reference field="4294967294" count="1" selected="0">
            <x v="0"/>
          </reference>
          <reference field="4" count="1" selected="0">
            <x v="26"/>
          </reference>
        </references>
      </pivotArea>
    </chartFormat>
    <chartFormat chart="2" format="61" series="1">
      <pivotArea type="data" outline="0" fieldPosition="0">
        <references count="2">
          <reference field="4294967294" count="1" selected="0">
            <x v="0"/>
          </reference>
          <reference field="4" count="1" selected="0">
            <x v="107"/>
          </reference>
        </references>
      </pivotArea>
    </chartFormat>
    <chartFormat chart="2" format="62" series="1">
      <pivotArea type="data" outline="0" fieldPosition="0">
        <references count="2">
          <reference field="4294967294" count="1" selected="0">
            <x v="0"/>
          </reference>
          <reference field="4" count="1" selected="0">
            <x v="110"/>
          </reference>
        </references>
      </pivotArea>
    </chartFormat>
    <chartFormat chart="2" format="63" series="1">
      <pivotArea type="data" outline="0" fieldPosition="0">
        <references count="2">
          <reference field="4294967294" count="1" selected="0">
            <x v="0"/>
          </reference>
          <reference field="4" count="1" selected="0">
            <x v="112"/>
          </reference>
        </references>
      </pivotArea>
    </chartFormat>
    <chartFormat chart="2" format="64" series="1">
      <pivotArea type="data" outline="0" fieldPosition="0">
        <references count="2">
          <reference field="4294967294" count="1" selected="0">
            <x v="0"/>
          </reference>
          <reference field="4" count="1" selected="0">
            <x v="59"/>
          </reference>
        </references>
      </pivotArea>
    </chartFormat>
    <chartFormat chart="2" format="65" series="1">
      <pivotArea type="data" outline="0" fieldPosition="0">
        <references count="2">
          <reference field="4294967294" count="1" selected="0">
            <x v="0"/>
          </reference>
          <reference field="4" count="1" selected="0">
            <x v="92"/>
          </reference>
        </references>
      </pivotArea>
    </chartFormat>
    <chartFormat chart="2" format="66" series="1">
      <pivotArea type="data" outline="0" fieldPosition="0">
        <references count="2">
          <reference field="4294967294" count="1" selected="0">
            <x v="0"/>
          </reference>
          <reference field="4" count="1" selected="0">
            <x v="39"/>
          </reference>
        </references>
      </pivotArea>
    </chartFormat>
    <chartFormat chart="2" format="67" series="1">
      <pivotArea type="data" outline="0" fieldPosition="0">
        <references count="2">
          <reference field="4294967294" count="1" selected="0">
            <x v="0"/>
          </reference>
          <reference field="4" count="1" selected="0">
            <x v="4"/>
          </reference>
        </references>
      </pivotArea>
    </chartFormat>
    <chartFormat chart="2" format="68" series="1">
      <pivotArea type="data" outline="0" fieldPosition="0">
        <references count="2">
          <reference field="4294967294" count="1" selected="0">
            <x v="0"/>
          </reference>
          <reference field="4" count="1" selected="0">
            <x v="33"/>
          </reference>
        </references>
      </pivotArea>
    </chartFormat>
    <chartFormat chart="2" format="69" series="1">
      <pivotArea type="data" outline="0" fieldPosition="0">
        <references count="2">
          <reference field="4294967294" count="1" selected="0">
            <x v="0"/>
          </reference>
          <reference field="4" count="1" selected="0">
            <x v="25"/>
          </reference>
        </references>
      </pivotArea>
    </chartFormat>
    <chartFormat chart="2" format="70" series="1">
      <pivotArea type="data" outline="0" fieldPosition="0">
        <references count="2">
          <reference field="4294967294" count="1" selected="0">
            <x v="0"/>
          </reference>
          <reference field="4" count="1" selected="0">
            <x v="100"/>
          </reference>
        </references>
      </pivotArea>
    </chartFormat>
    <chartFormat chart="2" format="71" series="1">
      <pivotArea type="data" outline="0" fieldPosition="0">
        <references count="2">
          <reference field="4294967294" count="1" selected="0">
            <x v="0"/>
          </reference>
          <reference field="4" count="1" selected="0">
            <x v="104"/>
          </reference>
        </references>
      </pivotArea>
    </chartFormat>
    <chartFormat chart="2" format="72" series="1">
      <pivotArea type="data" outline="0" fieldPosition="0">
        <references count="2">
          <reference field="4294967294" count="1" selected="0">
            <x v="0"/>
          </reference>
          <reference field="4" count="1" selected="0">
            <x v="20"/>
          </reference>
        </references>
      </pivotArea>
    </chartFormat>
    <chartFormat chart="2" format="73" series="1">
      <pivotArea type="data" outline="0" fieldPosition="0">
        <references count="2">
          <reference field="4294967294" count="1" selected="0">
            <x v="0"/>
          </reference>
          <reference field="4" count="1" selected="0">
            <x v="89"/>
          </reference>
        </references>
      </pivotArea>
    </chartFormat>
    <chartFormat chart="2" format="74" series="1">
      <pivotArea type="data" outline="0" fieldPosition="0">
        <references count="2">
          <reference field="4294967294" count="1" selected="0">
            <x v="0"/>
          </reference>
          <reference field="4" count="1" selected="0">
            <x v="38"/>
          </reference>
        </references>
      </pivotArea>
    </chartFormat>
    <chartFormat chart="2" format="75" series="1">
      <pivotArea type="data" outline="0" fieldPosition="0">
        <references count="2">
          <reference field="4294967294" count="1" selected="0">
            <x v="0"/>
          </reference>
          <reference field="4" count="1" selected="0">
            <x v="72"/>
          </reference>
        </references>
      </pivotArea>
    </chartFormat>
    <chartFormat chart="2" format="76" series="1">
      <pivotArea type="data" outline="0" fieldPosition="0">
        <references count="2">
          <reference field="4294967294" count="1" selected="0">
            <x v="0"/>
          </reference>
          <reference field="4" count="1" selected="0">
            <x v="65"/>
          </reference>
        </references>
      </pivotArea>
    </chartFormat>
    <chartFormat chart="2" format="77" series="1">
      <pivotArea type="data" outline="0" fieldPosition="0">
        <references count="2">
          <reference field="4294967294" count="1" selected="0">
            <x v="0"/>
          </reference>
          <reference field="4" count="1" selected="0">
            <x v="83"/>
          </reference>
        </references>
      </pivotArea>
    </chartFormat>
    <chartFormat chart="2" format="78" series="1">
      <pivotArea type="data" outline="0" fieldPosition="0">
        <references count="2">
          <reference field="4294967294" count="1" selected="0">
            <x v="0"/>
          </reference>
          <reference field="4" count="1" selected="0">
            <x v="88"/>
          </reference>
        </references>
      </pivotArea>
    </chartFormat>
    <chartFormat chart="2" format="79" series="1">
      <pivotArea type="data" outline="0" fieldPosition="0">
        <references count="2">
          <reference field="4294967294" count="1" selected="0">
            <x v="0"/>
          </reference>
          <reference field="4" count="1" selected="0">
            <x v="68"/>
          </reference>
        </references>
      </pivotArea>
    </chartFormat>
    <chartFormat chart="2" format="80" series="1">
      <pivotArea type="data" outline="0" fieldPosition="0">
        <references count="2">
          <reference field="4294967294" count="1" selected="0">
            <x v="0"/>
          </reference>
          <reference field="4" count="1" selected="0">
            <x v="54"/>
          </reference>
        </references>
      </pivotArea>
    </chartFormat>
    <chartFormat chart="2" format="81" series="1">
      <pivotArea type="data" outline="0" fieldPosition="0">
        <references count="2">
          <reference field="4294967294" count="1" selected="0">
            <x v="0"/>
          </reference>
          <reference field="4" count="1" selected="0">
            <x v="48"/>
          </reference>
        </references>
      </pivotArea>
    </chartFormat>
    <chartFormat chart="3" format="82" series="1">
      <pivotArea type="data" outline="0" fieldPosition="0">
        <references count="2">
          <reference field="4294967294" count="1" selected="0">
            <x v="0"/>
          </reference>
          <reference field="4" count="1" selected="0">
            <x v="60"/>
          </reference>
        </references>
      </pivotArea>
    </chartFormat>
    <chartFormat chart="3" format="83" series="1">
      <pivotArea type="data" outline="0" fieldPosition="0">
        <references count="2">
          <reference field="4294967294" count="1" selected="0">
            <x v="0"/>
          </reference>
          <reference field="4" count="1" selected="0">
            <x v="96"/>
          </reference>
        </references>
      </pivotArea>
    </chartFormat>
    <chartFormat chart="3" format="84" series="1">
      <pivotArea type="data" outline="0" fieldPosition="0">
        <references count="2">
          <reference field="4294967294" count="1" selected="0">
            <x v="0"/>
          </reference>
          <reference field="4" count="1" selected="0">
            <x v="94"/>
          </reference>
        </references>
      </pivotArea>
    </chartFormat>
    <chartFormat chart="3" format="85" series="1">
      <pivotArea type="data" outline="0" fieldPosition="0">
        <references count="2">
          <reference field="4294967294" count="1" selected="0">
            <x v="0"/>
          </reference>
          <reference field="4" count="1" selected="0">
            <x v="54"/>
          </reference>
        </references>
      </pivotArea>
    </chartFormat>
    <chartFormat chart="3" format="86" series="1">
      <pivotArea type="data" outline="0" fieldPosition="0">
        <references count="2">
          <reference field="4294967294" count="1" selected="0">
            <x v="0"/>
          </reference>
          <reference field="4" count="1" selected="0">
            <x v="48"/>
          </reference>
        </references>
      </pivotArea>
    </chartFormat>
    <chartFormat chart="3" format="87" series="1">
      <pivotArea type="data" outline="0" fieldPosition="0">
        <references count="2">
          <reference field="4294967294" count="1" selected="0">
            <x v="0"/>
          </reference>
          <reference field="4" count="1" selected="0">
            <x v="5"/>
          </reference>
        </references>
      </pivotArea>
    </chartFormat>
    <chartFormat chart="3" format="88" series="1">
      <pivotArea type="data" outline="0" fieldPosition="0">
        <references count="2">
          <reference field="4294967294" count="1" selected="0">
            <x v="0"/>
          </reference>
          <reference field="4" count="1" selected="0">
            <x v="34"/>
          </reference>
        </references>
      </pivotArea>
    </chartFormat>
    <chartFormat chart="3" format="89" series="1">
      <pivotArea type="data" outline="0" fieldPosition="0">
        <references count="2">
          <reference field="4294967294" count="1" selected="0">
            <x v="0"/>
          </reference>
          <reference field="4" count="1" selected="0">
            <x v="47"/>
          </reference>
        </references>
      </pivotArea>
    </chartFormat>
    <chartFormat chart="3" format="90" series="1">
      <pivotArea type="data" outline="0" fieldPosition="0">
        <references count="3">
          <reference field="4294967294" count="1" selected="0">
            <x v="0"/>
          </reference>
          <reference field="0" count="1" selected="0">
            <x v="12"/>
          </reference>
          <reference field="4" count="1" selected="0">
            <x v="60"/>
          </reference>
        </references>
      </pivotArea>
    </chartFormat>
    <chartFormat chart="3" format="91" series="1">
      <pivotArea type="data" outline="0" fieldPosition="0">
        <references count="3">
          <reference field="4294967294" count="1" selected="0">
            <x v="0"/>
          </reference>
          <reference field="0" count="1" selected="0">
            <x v="13"/>
          </reference>
          <reference field="4" count="1" selected="0">
            <x v="60"/>
          </reference>
        </references>
      </pivotArea>
    </chartFormat>
    <chartFormat chart="3" format="92" series="1">
      <pivotArea type="data" outline="0" fieldPosition="0">
        <references count="3">
          <reference field="4294967294" count="1" selected="0">
            <x v="0"/>
          </reference>
          <reference field="0" count="1" selected="0">
            <x v="14"/>
          </reference>
          <reference field="4" count="1" selected="0">
            <x v="60"/>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60"/>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60"/>
          </reference>
        </references>
      </pivotArea>
    </chartFormat>
    <chartFormat chart="3" format="95" series="1">
      <pivotArea type="data" outline="0" fieldPosition="0">
        <references count="3">
          <reference field="4294967294" count="1" selected="0">
            <x v="0"/>
          </reference>
          <reference field="0" count="1" selected="0">
            <x v="3"/>
          </reference>
          <reference field="4" count="1" selected="0">
            <x v="60"/>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60"/>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60"/>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60"/>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96"/>
          </reference>
        </references>
      </pivotArea>
    </chartFormat>
    <chartFormat chart="3" format="100" series="1">
      <pivotArea type="data" outline="0" fieldPosition="0">
        <references count="3">
          <reference field="4294967294" count="1" selected="0">
            <x v="0"/>
          </reference>
          <reference field="0" count="1" selected="0">
            <x v="7"/>
          </reference>
          <reference field="4" count="1" selected="0">
            <x v="96"/>
          </reference>
        </references>
      </pivotArea>
    </chartFormat>
    <chartFormat chart="3" format="101" series="1">
      <pivotArea type="data" outline="0" fieldPosition="0">
        <references count="3">
          <reference field="4294967294" count="1" selected="0">
            <x v="0"/>
          </reference>
          <reference field="0" count="1" selected="0">
            <x v="6"/>
          </reference>
          <reference field="4" count="1" selected="0">
            <x v="96"/>
          </reference>
        </references>
      </pivotArea>
    </chartFormat>
    <chartFormat chart="3" format="102" series="1">
      <pivotArea type="data" outline="0" fieldPosition="0">
        <references count="3">
          <reference field="4294967294" count="1" selected="0">
            <x v="0"/>
          </reference>
          <reference field="0" count="1" selected="0">
            <x v="8"/>
          </reference>
          <reference field="4" count="1" selected="0">
            <x v="96"/>
          </reference>
        </references>
      </pivotArea>
    </chartFormat>
    <chartFormat chart="3" format="103" series="1">
      <pivotArea type="data" outline="0" fieldPosition="0">
        <references count="3">
          <reference field="4294967294" count="1" selected="0">
            <x v="0"/>
          </reference>
          <reference field="0" count="1" selected="0">
            <x v="9"/>
          </reference>
          <reference field="4" count="1" selected="0">
            <x v="96"/>
          </reference>
        </references>
      </pivotArea>
    </chartFormat>
    <chartFormat chart="3" format="104" series="1">
      <pivotArea type="data" outline="0" fieldPosition="0">
        <references count="3">
          <reference field="4294967294" count="1" selected="0">
            <x v="0"/>
          </reference>
          <reference field="0" count="1" selected="0">
            <x v="10"/>
          </reference>
          <reference field="4" count="1" selected="0">
            <x v="96"/>
          </reference>
        </references>
      </pivotArea>
    </chartFormat>
    <chartFormat chart="3" format="105" series="1">
      <pivotArea type="data" outline="0" fieldPosition="0">
        <references count="3">
          <reference field="4294967294" count="1" selected="0">
            <x v="0"/>
          </reference>
          <reference field="0" count="1" selected="0">
            <x v="4"/>
          </reference>
          <reference field="4" count="1" selected="0">
            <x v="96"/>
          </reference>
        </references>
      </pivotArea>
    </chartFormat>
    <chartFormat chart="3" format="106" series="1">
      <pivotArea type="data" outline="0" fieldPosition="0">
        <references count="3">
          <reference field="4294967294" count="1" selected="0">
            <x v="0"/>
          </reference>
          <reference field="0" count="1" selected="0">
            <x v="11"/>
          </reference>
          <reference field="4" count="1" selected="0">
            <x v="96"/>
          </reference>
        </references>
      </pivotArea>
    </chartFormat>
    <chartFormat chart="3" format="107" series="1">
      <pivotArea type="data" outline="0" fieldPosition="0">
        <references count="3">
          <reference field="4294967294" count="1" selected="0">
            <x v="0"/>
          </reference>
          <reference field="0" count="1" selected="0">
            <x v="12"/>
          </reference>
          <reference field="4" count="1" selected="0">
            <x v="96"/>
          </reference>
        </references>
      </pivotArea>
    </chartFormat>
    <chartFormat chart="3" format="108" series="1">
      <pivotArea type="data" outline="0" fieldPosition="0">
        <references count="3">
          <reference field="4294967294" count="1" selected="0">
            <x v="0"/>
          </reference>
          <reference field="0" count="1" selected="0">
            <x v="13"/>
          </reference>
          <reference field="4" count="1" selected="0">
            <x v="96"/>
          </reference>
        </references>
      </pivotArea>
    </chartFormat>
    <chartFormat chart="3" format="109" series="1">
      <pivotArea type="data" outline="0" fieldPosition="0">
        <references count="3">
          <reference field="4294967294" count="1" selected="0">
            <x v="0"/>
          </reference>
          <reference field="0" count="1" selected="0">
            <x v="14"/>
          </reference>
          <reference field="4" count="1" selected="0">
            <x v="96"/>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96"/>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96"/>
          </reference>
        </references>
      </pivotArea>
    </chartFormat>
    <chartFormat chart="3" format="112" series="1">
      <pivotArea type="data" outline="0" fieldPosition="0">
        <references count="3">
          <reference field="4294967294" count="1" selected="0">
            <x v="0"/>
          </reference>
          <reference field="0" count="1" selected="0">
            <x v="3"/>
          </reference>
          <reference field="4" count="1" selected="0">
            <x v="96"/>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96"/>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96"/>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96"/>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94"/>
          </reference>
        </references>
      </pivotArea>
    </chartFormat>
    <chartFormat chart="3" format="117" series="1">
      <pivotArea type="data" outline="0" fieldPosition="0">
        <references count="3">
          <reference field="4294967294" count="1" selected="0">
            <x v="0"/>
          </reference>
          <reference field="0" count="1" selected="0">
            <x v="7"/>
          </reference>
          <reference field="4" count="1" selected="0">
            <x v="94"/>
          </reference>
        </references>
      </pivotArea>
    </chartFormat>
    <chartFormat chart="3" format="118" series="1">
      <pivotArea type="data" outline="0" fieldPosition="0">
        <references count="3">
          <reference field="4294967294" count="1" selected="0">
            <x v="0"/>
          </reference>
          <reference field="0" count="1" selected="0">
            <x v="6"/>
          </reference>
          <reference field="4" count="1" selected="0">
            <x v="94"/>
          </reference>
        </references>
      </pivotArea>
    </chartFormat>
    <chartFormat chart="3" format="119" series="1">
      <pivotArea type="data" outline="0" fieldPosition="0">
        <references count="3">
          <reference field="4294967294" count="1" selected="0">
            <x v="0"/>
          </reference>
          <reference field="0" count="1" selected="0">
            <x v="8"/>
          </reference>
          <reference field="4" count="1" selected="0">
            <x v="94"/>
          </reference>
        </references>
      </pivotArea>
    </chartFormat>
    <chartFormat chart="3" format="120" series="1">
      <pivotArea type="data" outline="0" fieldPosition="0">
        <references count="3">
          <reference field="4294967294" count="1" selected="0">
            <x v="0"/>
          </reference>
          <reference field="0" count="1" selected="0">
            <x v="9"/>
          </reference>
          <reference field="4" count="1" selected="0">
            <x v="94"/>
          </reference>
        </references>
      </pivotArea>
    </chartFormat>
    <chartFormat chart="3" format="121" series="1">
      <pivotArea type="data" outline="0" fieldPosition="0">
        <references count="3">
          <reference field="4294967294" count="1" selected="0">
            <x v="0"/>
          </reference>
          <reference field="0" count="1" selected="0">
            <x v="10"/>
          </reference>
          <reference field="4" count="1" selected="0">
            <x v="94"/>
          </reference>
        </references>
      </pivotArea>
    </chartFormat>
    <chartFormat chart="3" format="122" series="1">
      <pivotArea type="data" outline="0" fieldPosition="0">
        <references count="3">
          <reference field="4294967294" count="1" selected="0">
            <x v="0"/>
          </reference>
          <reference field="0" count="1" selected="0">
            <x v="4"/>
          </reference>
          <reference field="4" count="1" selected="0">
            <x v="94"/>
          </reference>
        </references>
      </pivotArea>
    </chartFormat>
    <chartFormat chart="3" format="123" series="1">
      <pivotArea type="data" outline="0" fieldPosition="0">
        <references count="3">
          <reference field="4294967294" count="1" selected="0">
            <x v="0"/>
          </reference>
          <reference field="0" count="1" selected="0">
            <x v="11"/>
          </reference>
          <reference field="4" count="1" selected="0">
            <x v="94"/>
          </reference>
        </references>
      </pivotArea>
    </chartFormat>
    <chartFormat chart="3" format="124" series="1">
      <pivotArea type="data" outline="0" fieldPosition="0">
        <references count="3">
          <reference field="4294967294" count="1" selected="0">
            <x v="0"/>
          </reference>
          <reference field="0" count="1" selected="0">
            <x v="12"/>
          </reference>
          <reference field="4" count="1" selected="0">
            <x v="94"/>
          </reference>
        </references>
      </pivotArea>
    </chartFormat>
    <chartFormat chart="3" format="125" series="1">
      <pivotArea type="data" outline="0" fieldPosition="0">
        <references count="3">
          <reference field="4294967294" count="1" selected="0">
            <x v="0"/>
          </reference>
          <reference field="0" count="1" selected="0">
            <x v="13"/>
          </reference>
          <reference field="4" count="1" selected="0">
            <x v="94"/>
          </reference>
        </references>
      </pivotArea>
    </chartFormat>
    <chartFormat chart="3" format="126" series="1">
      <pivotArea type="data" outline="0" fieldPosition="0">
        <references count="3">
          <reference field="4294967294" count="1" selected="0">
            <x v="0"/>
          </reference>
          <reference field="0" count="1" selected="0">
            <x v="14"/>
          </reference>
          <reference field="4" count="1" selected="0">
            <x v="94"/>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94"/>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94"/>
          </reference>
        </references>
      </pivotArea>
    </chartFormat>
    <chartFormat chart="3" format="129" series="1">
      <pivotArea type="data" outline="0" fieldPosition="0">
        <references count="3">
          <reference field="4294967294" count="1" selected="0">
            <x v="0"/>
          </reference>
          <reference field="0" count="1" selected="0">
            <x v="3"/>
          </reference>
          <reference field="4" count="1" selected="0">
            <x v="94"/>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4"/>
          </reference>
        </references>
      </pivotArea>
    </chartFormat>
    <chartFormat chart="3" format="131" series="1">
      <pivotArea type="data" outline="0" fieldPosition="0">
        <references count="3">
          <reference field="4294967294" count="1" selected="0">
            <x v="0"/>
          </reference>
          <reference field="0" count="1" selected="0">
            <x v="7"/>
          </reference>
          <reference field="4" count="1" selected="0">
            <x v="54"/>
          </reference>
        </references>
      </pivotArea>
    </chartFormat>
    <chartFormat chart="3" format="132" series="1">
      <pivotArea type="data" outline="0" fieldPosition="0">
        <references count="3">
          <reference field="4294967294" count="1" selected="0">
            <x v="0"/>
          </reference>
          <reference field="0" count="1" selected="0">
            <x v="6"/>
          </reference>
          <reference field="4" count="1" selected="0">
            <x v="54"/>
          </reference>
        </references>
      </pivotArea>
    </chartFormat>
    <chartFormat chart="3" format="133" series="1">
      <pivotArea type="data" outline="0" fieldPosition="0">
        <references count="3">
          <reference field="4294967294" count="1" selected="0">
            <x v="0"/>
          </reference>
          <reference field="0" count="1" selected="0">
            <x v="8"/>
          </reference>
          <reference field="4" count="1" selected="0">
            <x v="54"/>
          </reference>
        </references>
      </pivotArea>
    </chartFormat>
    <chartFormat chart="3" format="134" series="1">
      <pivotArea type="data" outline="0" fieldPosition="0">
        <references count="3">
          <reference field="4294967294" count="1" selected="0">
            <x v="0"/>
          </reference>
          <reference field="0" count="1" selected="0">
            <x v="9"/>
          </reference>
          <reference field="4" count="1" selected="0">
            <x v="54"/>
          </reference>
        </references>
      </pivotArea>
    </chartFormat>
    <chartFormat chart="3" format="135" series="1">
      <pivotArea type="data" outline="0" fieldPosition="0">
        <references count="3">
          <reference field="4294967294" count="1" selected="0">
            <x v="0"/>
          </reference>
          <reference field="0" count="1" selected="0">
            <x v="10"/>
          </reference>
          <reference field="4" count="1" selected="0">
            <x v="54"/>
          </reference>
        </references>
      </pivotArea>
    </chartFormat>
    <chartFormat chart="3" format="136" series="1">
      <pivotArea type="data" outline="0" fieldPosition="0">
        <references count="3">
          <reference field="4294967294" count="1" selected="0">
            <x v="0"/>
          </reference>
          <reference field="0" count="1" selected="0">
            <x v="4"/>
          </reference>
          <reference field="4" count="1" selected="0">
            <x v="54"/>
          </reference>
        </references>
      </pivotArea>
    </chartFormat>
    <chartFormat chart="3" format="137" series="1">
      <pivotArea type="data" outline="0" fieldPosition="0">
        <references count="3">
          <reference field="4294967294" count="1" selected="0">
            <x v="0"/>
          </reference>
          <reference field="0" count="1" selected="0">
            <x v="11"/>
          </reference>
          <reference field="4" count="1" selected="0">
            <x v="54"/>
          </reference>
        </references>
      </pivotArea>
    </chartFormat>
    <chartFormat chart="3" format="138" series="1">
      <pivotArea type="data" outline="0" fieldPosition="0">
        <references count="3">
          <reference field="4294967294" count="1" selected="0">
            <x v="0"/>
          </reference>
          <reference field="0" count="1" selected="0">
            <x v="12"/>
          </reference>
          <reference field="4" count="1" selected="0">
            <x v="54"/>
          </reference>
        </references>
      </pivotArea>
    </chartFormat>
    <chartFormat chart="3" format="139" series="1">
      <pivotArea type="data" outline="0" fieldPosition="0">
        <references count="3">
          <reference field="4294967294" count="1" selected="0">
            <x v="0"/>
          </reference>
          <reference field="0" count="1" selected="0">
            <x v="13"/>
          </reference>
          <reference field="4" count="1" selected="0">
            <x v="54"/>
          </reference>
        </references>
      </pivotArea>
    </chartFormat>
    <chartFormat chart="3" format="140" series="1">
      <pivotArea type="data" outline="0" fieldPosition="0">
        <references count="3">
          <reference field="4294967294" count="1" selected="0">
            <x v="0"/>
          </reference>
          <reference field="0" count="1" selected="0">
            <x v="14"/>
          </reference>
          <reference field="4" count="1" selected="0">
            <x v="54"/>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54"/>
          </reference>
        </references>
      </pivotArea>
    </chartFormat>
    <chartFormat chart="3" format="142" series="1">
      <pivotArea type="data" outline="0" fieldPosition="0">
        <references count="3">
          <reference field="4294967294" count="1" selected="0">
            <x v="0"/>
          </reference>
          <reference field="0" count="1" selected="0">
            <x v="3"/>
          </reference>
          <reference field="4" count="1" selected="0">
            <x v="54"/>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4"/>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4"/>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48"/>
          </reference>
        </references>
      </pivotArea>
    </chartFormat>
    <chartFormat chart="3" format="146" series="1">
      <pivotArea type="data" outline="0" fieldPosition="0">
        <references count="3">
          <reference field="4294967294" count="1" selected="0">
            <x v="0"/>
          </reference>
          <reference field="0" count="1" selected="0">
            <x v="7"/>
          </reference>
          <reference field="4" count="1" selected="0">
            <x v="48"/>
          </reference>
        </references>
      </pivotArea>
    </chartFormat>
    <chartFormat chart="3" format="147" series="1">
      <pivotArea type="data" outline="0" fieldPosition="0">
        <references count="3">
          <reference field="4294967294" count="1" selected="0">
            <x v="0"/>
          </reference>
          <reference field="0" count="1" selected="0">
            <x v="6"/>
          </reference>
          <reference field="4" count="1" selected="0">
            <x v="48"/>
          </reference>
        </references>
      </pivotArea>
    </chartFormat>
    <chartFormat chart="3" format="148" series="1">
      <pivotArea type="data" outline="0" fieldPosition="0">
        <references count="3">
          <reference field="4294967294" count="1" selected="0">
            <x v="0"/>
          </reference>
          <reference field="0" count="1" selected="0">
            <x v="8"/>
          </reference>
          <reference field="4" count="1" selected="0">
            <x v="48"/>
          </reference>
        </references>
      </pivotArea>
    </chartFormat>
    <chartFormat chart="3" format="149" series="1">
      <pivotArea type="data" outline="0" fieldPosition="0">
        <references count="3">
          <reference field="4294967294" count="1" selected="0">
            <x v="0"/>
          </reference>
          <reference field="0" count="1" selected="0">
            <x v="9"/>
          </reference>
          <reference field="4" count="1" selected="0">
            <x v="48"/>
          </reference>
        </references>
      </pivotArea>
    </chartFormat>
    <chartFormat chart="3" format="150" series="1">
      <pivotArea type="data" outline="0" fieldPosition="0">
        <references count="3">
          <reference field="4294967294" count="1" selected="0">
            <x v="0"/>
          </reference>
          <reference field="0" count="1" selected="0">
            <x v="10"/>
          </reference>
          <reference field="4" count="1" selected="0">
            <x v="48"/>
          </reference>
        </references>
      </pivotArea>
    </chartFormat>
    <chartFormat chart="3" format="151" series="1">
      <pivotArea type="data" outline="0" fieldPosition="0">
        <references count="3">
          <reference field="4294967294" count="1" selected="0">
            <x v="0"/>
          </reference>
          <reference field="0" count="1" selected="0">
            <x v="4"/>
          </reference>
          <reference field="4" count="1" selected="0">
            <x v="48"/>
          </reference>
        </references>
      </pivotArea>
    </chartFormat>
    <chartFormat chart="3" format="152" series="1">
      <pivotArea type="data" outline="0" fieldPosition="0">
        <references count="3">
          <reference field="4294967294" count="1" selected="0">
            <x v="0"/>
          </reference>
          <reference field="0" count="1" selected="0">
            <x v="11"/>
          </reference>
          <reference field="4" count="1" selected="0">
            <x v="48"/>
          </reference>
        </references>
      </pivotArea>
    </chartFormat>
    <chartFormat chart="3" format="153" series="1">
      <pivotArea type="data" outline="0" fieldPosition="0">
        <references count="3">
          <reference field="4294967294" count="1" selected="0">
            <x v="0"/>
          </reference>
          <reference field="0" count="1" selected="0">
            <x v="12"/>
          </reference>
          <reference field="4" count="1" selected="0">
            <x v="48"/>
          </reference>
        </references>
      </pivotArea>
    </chartFormat>
    <chartFormat chart="3" format="154" series="1">
      <pivotArea type="data" outline="0" fieldPosition="0">
        <references count="3">
          <reference field="4294967294" count="1" selected="0">
            <x v="0"/>
          </reference>
          <reference field="0" count="1" selected="0">
            <x v="13"/>
          </reference>
          <reference field="4" count="1" selected="0">
            <x v="48"/>
          </reference>
        </references>
      </pivotArea>
    </chartFormat>
    <chartFormat chart="3" format="155" series="1">
      <pivotArea type="data" outline="0" fieldPosition="0">
        <references count="3">
          <reference field="4294967294" count="1" selected="0">
            <x v="0"/>
          </reference>
          <reference field="0" count="1" selected="0">
            <x v="14"/>
          </reference>
          <reference field="4" count="1" selected="0">
            <x v="48"/>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48"/>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48"/>
          </reference>
        </references>
      </pivotArea>
    </chartFormat>
    <chartFormat chart="3" format="158" series="1">
      <pivotArea type="data" outline="0" fieldPosition="0">
        <references count="3">
          <reference field="4294967294" count="1" selected="0">
            <x v="0"/>
          </reference>
          <reference field="0" count="1" selected="0">
            <x v="3"/>
          </reference>
          <reference field="4" count="1" selected="0">
            <x v="48"/>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5"/>
          </reference>
        </references>
      </pivotArea>
    </chartFormat>
    <chartFormat chart="3" format="160" series="1">
      <pivotArea type="data" outline="0" fieldPosition="0">
        <references count="3">
          <reference field="4294967294" count="1" selected="0">
            <x v="0"/>
          </reference>
          <reference field="0" count="1" selected="0">
            <x v="7"/>
          </reference>
          <reference field="4" count="1" selected="0">
            <x v="5"/>
          </reference>
        </references>
      </pivotArea>
    </chartFormat>
    <chartFormat chart="3" format="161" series="1">
      <pivotArea type="data" outline="0" fieldPosition="0">
        <references count="3">
          <reference field="4294967294" count="1" selected="0">
            <x v="0"/>
          </reference>
          <reference field="0" count="1" selected="0">
            <x v="6"/>
          </reference>
          <reference field="4" count="1" selected="0">
            <x v="5"/>
          </reference>
        </references>
      </pivotArea>
    </chartFormat>
    <chartFormat chart="3" format="162" series="1">
      <pivotArea type="data" outline="0" fieldPosition="0">
        <references count="3">
          <reference field="4294967294" count="1" selected="0">
            <x v="0"/>
          </reference>
          <reference field="0" count="1" selected="0">
            <x v="8"/>
          </reference>
          <reference field="4" count="1" selected="0">
            <x v="5"/>
          </reference>
        </references>
      </pivotArea>
    </chartFormat>
    <chartFormat chart="3" format="163" series="1">
      <pivotArea type="data" outline="0" fieldPosition="0">
        <references count="3">
          <reference field="4294967294" count="1" selected="0">
            <x v="0"/>
          </reference>
          <reference field="0" count="1" selected="0">
            <x v="9"/>
          </reference>
          <reference field="4" count="1" selected="0">
            <x v="5"/>
          </reference>
        </references>
      </pivotArea>
    </chartFormat>
    <chartFormat chart="3" format="164" series="1">
      <pivotArea type="data" outline="0" fieldPosition="0">
        <references count="3">
          <reference field="4294967294" count="1" selected="0">
            <x v="0"/>
          </reference>
          <reference field="0" count="1" selected="0">
            <x v="10"/>
          </reference>
          <reference field="4" count="1" selected="0">
            <x v="5"/>
          </reference>
        </references>
      </pivotArea>
    </chartFormat>
    <chartFormat chart="3" format="165" series="1">
      <pivotArea type="data" outline="0" fieldPosition="0">
        <references count="3">
          <reference field="4294967294" count="1" selected="0">
            <x v="0"/>
          </reference>
          <reference field="0" count="1" selected="0">
            <x v="4"/>
          </reference>
          <reference field="4" count="1" selected="0">
            <x v="5"/>
          </reference>
        </references>
      </pivotArea>
    </chartFormat>
    <chartFormat chart="3" format="166" series="1">
      <pivotArea type="data" outline="0" fieldPosition="0">
        <references count="3">
          <reference field="4294967294" count="1" selected="0">
            <x v="0"/>
          </reference>
          <reference field="0" count="1" selected="0">
            <x v="11"/>
          </reference>
          <reference field="4" count="1" selected="0">
            <x v="5"/>
          </reference>
        </references>
      </pivotArea>
    </chartFormat>
    <chartFormat chart="3" format="167" series="1">
      <pivotArea type="data" outline="0" fieldPosition="0">
        <references count="3">
          <reference field="4294967294" count="1" selected="0">
            <x v="0"/>
          </reference>
          <reference field="0" count="1" selected="0">
            <x v="12"/>
          </reference>
          <reference field="4" count="1" selected="0">
            <x v="5"/>
          </reference>
        </references>
      </pivotArea>
    </chartFormat>
    <chartFormat chart="3" format="168" series="1">
      <pivotArea type="data" outline="0" fieldPosition="0">
        <references count="3">
          <reference field="4294967294" count="1" selected="0">
            <x v="0"/>
          </reference>
          <reference field="0" count="1" selected="0">
            <x v="13"/>
          </reference>
          <reference field="4" count="1" selected="0">
            <x v="5"/>
          </reference>
        </references>
      </pivotArea>
    </chartFormat>
    <chartFormat chart="3" format="169" series="1">
      <pivotArea type="data" outline="0" fieldPosition="0">
        <references count="3">
          <reference field="4294967294" count="1" selected="0">
            <x v="0"/>
          </reference>
          <reference field="0" count="1" selected="0">
            <x v="14"/>
          </reference>
          <reference field="4" count="1" selected="0">
            <x v="5"/>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5"/>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5"/>
          </reference>
        </references>
      </pivotArea>
    </chartFormat>
    <chartFormat chart="3" format="172" series="1">
      <pivotArea type="data" outline="0" fieldPosition="0">
        <references count="3">
          <reference field="4294967294" count="1" selected="0">
            <x v="0"/>
          </reference>
          <reference field="0" count="1" selected="0">
            <x v="3"/>
          </reference>
          <reference field="4" count="1" selected="0">
            <x v="5"/>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5"/>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5"/>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5"/>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34"/>
          </reference>
        </references>
      </pivotArea>
    </chartFormat>
    <chartFormat chart="3" format="177" series="1">
      <pivotArea type="data" outline="0" fieldPosition="0">
        <references count="3">
          <reference field="4294967294" count="1" selected="0">
            <x v="0"/>
          </reference>
          <reference field="0" count="1" selected="0">
            <x v="7"/>
          </reference>
          <reference field="4" count="1" selected="0">
            <x v="34"/>
          </reference>
        </references>
      </pivotArea>
    </chartFormat>
    <chartFormat chart="3" format="178" series="1">
      <pivotArea type="data" outline="0" fieldPosition="0">
        <references count="3">
          <reference field="4294967294" count="1" selected="0">
            <x v="0"/>
          </reference>
          <reference field="0" count="1" selected="0">
            <x v="6"/>
          </reference>
          <reference field="4" count="1" selected="0">
            <x v="34"/>
          </reference>
        </references>
      </pivotArea>
    </chartFormat>
    <chartFormat chart="3" format="179" series="1">
      <pivotArea type="data" outline="0" fieldPosition="0">
        <references count="3">
          <reference field="4294967294" count="1" selected="0">
            <x v="0"/>
          </reference>
          <reference field="0" count="1" selected="0">
            <x v="8"/>
          </reference>
          <reference field="4" count="1" selected="0">
            <x v="34"/>
          </reference>
        </references>
      </pivotArea>
    </chartFormat>
    <chartFormat chart="3" format="180" series="1">
      <pivotArea type="data" outline="0" fieldPosition="0">
        <references count="3">
          <reference field="4294967294" count="1" selected="0">
            <x v="0"/>
          </reference>
          <reference field="0" count="1" selected="0">
            <x v="9"/>
          </reference>
          <reference field="4" count="1" selected="0">
            <x v="34"/>
          </reference>
        </references>
      </pivotArea>
    </chartFormat>
    <chartFormat chart="3" format="181" series="1">
      <pivotArea type="data" outline="0" fieldPosition="0">
        <references count="3">
          <reference field="4294967294" count="1" selected="0">
            <x v="0"/>
          </reference>
          <reference field="0" count="1" selected="0">
            <x v="10"/>
          </reference>
          <reference field="4" count="1" selected="0">
            <x v="34"/>
          </reference>
        </references>
      </pivotArea>
    </chartFormat>
    <chartFormat chart="3" format="182" series="1">
      <pivotArea type="data" outline="0" fieldPosition="0">
        <references count="3">
          <reference field="4294967294" count="1" selected="0">
            <x v="0"/>
          </reference>
          <reference field="0" count="1" selected="0">
            <x v="4"/>
          </reference>
          <reference field="4" count="1" selected="0">
            <x v="34"/>
          </reference>
        </references>
      </pivotArea>
    </chartFormat>
    <chartFormat chart="3" format="183" series="1">
      <pivotArea type="data" outline="0" fieldPosition="0">
        <references count="3">
          <reference field="4294967294" count="1" selected="0">
            <x v="0"/>
          </reference>
          <reference field="0" count="1" selected="0">
            <x v="11"/>
          </reference>
          <reference field="4" count="1" selected="0">
            <x v="34"/>
          </reference>
        </references>
      </pivotArea>
    </chartFormat>
    <chartFormat chart="3" format="184" series="1">
      <pivotArea type="data" outline="0" fieldPosition="0">
        <references count="3">
          <reference field="4294967294" count="1" selected="0">
            <x v="0"/>
          </reference>
          <reference field="0" count="1" selected="0">
            <x v="12"/>
          </reference>
          <reference field="4" count="1" selected="0">
            <x v="34"/>
          </reference>
        </references>
      </pivotArea>
    </chartFormat>
    <chartFormat chart="3" format="185" series="1">
      <pivotArea type="data" outline="0" fieldPosition="0">
        <references count="3">
          <reference field="4294967294" count="1" selected="0">
            <x v="0"/>
          </reference>
          <reference field="0" count="1" selected="0">
            <x v="13"/>
          </reference>
          <reference field="4" count="1" selected="0">
            <x v="34"/>
          </reference>
        </references>
      </pivotArea>
    </chartFormat>
    <chartFormat chart="3" format="186" series="1">
      <pivotArea type="data" outline="0" fieldPosition="0">
        <references count="3">
          <reference field="4294967294" count="1" selected="0">
            <x v="0"/>
          </reference>
          <reference field="0" count="1" selected="0">
            <x v="14"/>
          </reference>
          <reference field="4" count="1" selected="0">
            <x v="34"/>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34"/>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34"/>
          </reference>
        </references>
      </pivotArea>
    </chartFormat>
    <chartFormat chart="3" format="189" series="1">
      <pivotArea type="data" outline="0" fieldPosition="0">
        <references count="3">
          <reference field="4294967294" count="1" selected="0">
            <x v="0"/>
          </reference>
          <reference field="0" count="1" selected="0">
            <x v="3"/>
          </reference>
          <reference field="4" count="1" selected="0">
            <x v="34"/>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34"/>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34"/>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34"/>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47"/>
          </reference>
        </references>
      </pivotArea>
    </chartFormat>
    <chartFormat chart="3" format="194" series="1">
      <pivotArea type="data" outline="0" fieldPosition="0">
        <references count="3">
          <reference field="4294967294" count="1" selected="0">
            <x v="0"/>
          </reference>
          <reference field="0" count="1" selected="0">
            <x v="7"/>
          </reference>
          <reference field="4" count="1" selected="0">
            <x v="47"/>
          </reference>
        </references>
      </pivotArea>
    </chartFormat>
    <chartFormat chart="3" format="195" series="1">
      <pivotArea type="data" outline="0" fieldPosition="0">
        <references count="3">
          <reference field="4294967294" count="1" selected="0">
            <x v="0"/>
          </reference>
          <reference field="0" count="1" selected="0">
            <x v="6"/>
          </reference>
          <reference field="4" count="1" selected="0">
            <x v="47"/>
          </reference>
        </references>
      </pivotArea>
    </chartFormat>
    <chartFormat chart="3" format="196" series="1">
      <pivotArea type="data" outline="0" fieldPosition="0">
        <references count="3">
          <reference field="4294967294" count="1" selected="0">
            <x v="0"/>
          </reference>
          <reference field="0" count="1" selected="0">
            <x v="8"/>
          </reference>
          <reference field="4" count="1" selected="0">
            <x v="47"/>
          </reference>
        </references>
      </pivotArea>
    </chartFormat>
    <chartFormat chart="3" format="197" series="1">
      <pivotArea type="data" outline="0" fieldPosition="0">
        <references count="3">
          <reference field="4294967294" count="1" selected="0">
            <x v="0"/>
          </reference>
          <reference field="0" count="1" selected="0">
            <x v="9"/>
          </reference>
          <reference field="4" count="1" selected="0">
            <x v="47"/>
          </reference>
        </references>
      </pivotArea>
    </chartFormat>
    <chartFormat chart="3" format="198" series="1">
      <pivotArea type="data" outline="0" fieldPosition="0">
        <references count="3">
          <reference field="4294967294" count="1" selected="0">
            <x v="0"/>
          </reference>
          <reference field="0" count="1" selected="0">
            <x v="10"/>
          </reference>
          <reference field="4" count="1" selected="0">
            <x v="47"/>
          </reference>
        </references>
      </pivotArea>
    </chartFormat>
    <chartFormat chart="3" format="199" series="1">
      <pivotArea type="data" outline="0" fieldPosition="0">
        <references count="3">
          <reference field="4294967294" count="1" selected="0">
            <x v="0"/>
          </reference>
          <reference field="0" count="1" selected="0">
            <x v="4"/>
          </reference>
          <reference field="4" count="1" selected="0">
            <x v="47"/>
          </reference>
        </references>
      </pivotArea>
    </chartFormat>
    <chartFormat chart="3" format="200" series="1">
      <pivotArea type="data" outline="0" fieldPosition="0">
        <references count="3">
          <reference field="4294967294" count="1" selected="0">
            <x v="0"/>
          </reference>
          <reference field="0" count="1" selected="0">
            <x v="11"/>
          </reference>
          <reference field="4" count="1" selected="0">
            <x v="47"/>
          </reference>
        </references>
      </pivotArea>
    </chartFormat>
    <chartFormat chart="3" format="201" series="1">
      <pivotArea type="data" outline="0" fieldPosition="0">
        <references count="3">
          <reference field="4294967294" count="1" selected="0">
            <x v="0"/>
          </reference>
          <reference field="0" count="1" selected="0">
            <x v="12"/>
          </reference>
          <reference field="4" count="1" selected="0">
            <x v="47"/>
          </reference>
        </references>
      </pivotArea>
    </chartFormat>
    <chartFormat chart="3" format="202" series="1">
      <pivotArea type="data" outline="0" fieldPosition="0">
        <references count="3">
          <reference field="4294967294" count="1" selected="0">
            <x v="0"/>
          </reference>
          <reference field="0" count="1" selected="0">
            <x v="13"/>
          </reference>
          <reference field="4" count="1" selected="0">
            <x v="47"/>
          </reference>
        </references>
      </pivotArea>
    </chartFormat>
    <chartFormat chart="3" format="203" series="1">
      <pivotArea type="data" outline="0" fieldPosition="0">
        <references count="3">
          <reference field="4294967294" count="1" selected="0">
            <x v="0"/>
          </reference>
          <reference field="0" count="1" selected="0">
            <x v="14"/>
          </reference>
          <reference field="4" count="1" selected="0">
            <x v="47"/>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47"/>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47"/>
          </reference>
        </references>
      </pivotArea>
    </chartFormat>
    <chartFormat chart="3" format="206" series="1">
      <pivotArea type="data" outline="0" fieldPosition="0">
        <references count="3">
          <reference field="4294967294" count="1" selected="0">
            <x v="0"/>
          </reference>
          <reference field="0" count="1" selected="0">
            <x v="3"/>
          </reference>
          <reference field="4" count="1" selected="0">
            <x v="47"/>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47"/>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47"/>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47"/>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7"/>
          </reference>
        </references>
      </pivotArea>
    </chartFormat>
    <chartFormat chart="3" format="212" series="1">
      <pivotArea type="data" outline="0" fieldPosition="0">
        <references count="2">
          <reference field="4294967294" count="1" selected="0">
            <x v="0"/>
          </reference>
          <reference field="0" count="1" selected="0">
            <x v="6"/>
          </reference>
        </references>
      </pivotArea>
    </chartFormat>
    <chartFormat chart="3" format="213" series="1">
      <pivotArea type="data" outline="0" fieldPosition="0">
        <references count="2">
          <reference field="4294967294" count="1" selected="0">
            <x v="0"/>
          </reference>
          <reference field="0" count="1" selected="0">
            <x v="8"/>
          </reference>
        </references>
      </pivotArea>
    </chartFormat>
    <chartFormat chart="3" format="214" series="1">
      <pivotArea type="data" outline="0" fieldPosition="0">
        <references count="2">
          <reference field="4294967294" count="1" selected="0">
            <x v="0"/>
          </reference>
          <reference field="0" count="1" selected="0">
            <x v="9"/>
          </reference>
        </references>
      </pivotArea>
    </chartFormat>
    <chartFormat chart="3" format="215" series="1">
      <pivotArea type="data" outline="0" fieldPosition="0">
        <references count="2">
          <reference field="4294967294" count="1" selected="0">
            <x v="0"/>
          </reference>
          <reference field="0" count="1" selected="0">
            <x v="10"/>
          </reference>
        </references>
      </pivotArea>
    </chartFormat>
    <chartFormat chart="3" format="216" series="1">
      <pivotArea type="data" outline="0" fieldPosition="0">
        <references count="2">
          <reference field="4294967294" count="1" selected="0">
            <x v="0"/>
          </reference>
          <reference field="0" count="1" selected="0">
            <x v="4"/>
          </reference>
        </references>
      </pivotArea>
    </chartFormat>
    <chartFormat chart="3" format="217" series="1">
      <pivotArea type="data" outline="0" fieldPosition="0">
        <references count="2">
          <reference field="4294967294" count="1" selected="0">
            <x v="0"/>
          </reference>
          <reference field="0" count="1" selected="0">
            <x v="11"/>
          </reference>
        </references>
      </pivotArea>
    </chartFormat>
    <chartFormat chart="3" format="218" series="1">
      <pivotArea type="data" outline="0" fieldPosition="0">
        <references count="2">
          <reference field="4294967294" count="1" selected="0">
            <x v="0"/>
          </reference>
          <reference field="0" count="1" selected="0">
            <x v="12"/>
          </reference>
        </references>
      </pivotArea>
    </chartFormat>
    <chartFormat chart="3" format="219" series="1">
      <pivotArea type="data" outline="0" fieldPosition="0">
        <references count="2">
          <reference field="4294967294" count="1" selected="0">
            <x v="0"/>
          </reference>
          <reference field="0" count="1" selected="0">
            <x v="13"/>
          </reference>
        </references>
      </pivotArea>
    </chartFormat>
    <chartFormat chart="3" format="220" series="1">
      <pivotArea type="data" outline="0" fieldPosition="0">
        <references count="2">
          <reference field="4294967294" count="1" selected="0">
            <x v="0"/>
          </reference>
          <reference field="0" count="1" selected="0">
            <x v="14"/>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3"/>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4" format="0" series="1">
      <pivotArea type="data" outline="0" fieldPosition="0">
        <references count="2">
          <reference field="4294967294" count="1" selected="0">
            <x v="0"/>
          </reference>
          <reference field="0" count="1" selected="0">
            <x v="0"/>
          </reference>
        </references>
      </pivotArea>
    </chartFormat>
    <chartFormat chart="4" format="1" series="1">
      <pivotArea type="data" outline="0" fieldPosition="0">
        <references count="2">
          <reference field="4294967294" count="1" selected="0">
            <x v="0"/>
          </reference>
          <reference field="0" count="1" selected="0">
            <x v="1"/>
          </reference>
        </references>
      </pivotArea>
    </chartFormat>
    <chartFormat chart="4" format="2" series="1">
      <pivotArea type="data" outline="0" fieldPosition="0">
        <references count="2">
          <reference field="4294967294" count="1" selected="0">
            <x v="0"/>
          </reference>
          <reference field="0" count="1" selected="0">
            <x v="6"/>
          </reference>
        </references>
      </pivotArea>
    </chartFormat>
    <chartFormat chart="4" format="3" series="1">
      <pivotArea type="data" outline="0" fieldPosition="0">
        <references count="2">
          <reference field="4294967294" count="1" selected="0">
            <x v="0"/>
          </reference>
          <reference field="0" count="1" selected="0">
            <x v="8"/>
          </reference>
        </references>
      </pivotArea>
    </chartFormat>
    <chartFormat chart="4" format="4" series="1">
      <pivotArea type="data" outline="0" fieldPosition="0">
        <references count="2">
          <reference field="4294967294" count="1" selected="0">
            <x v="0"/>
          </reference>
          <reference field="0" count="1" selected="0">
            <x v="9"/>
          </reference>
        </references>
      </pivotArea>
    </chartFormat>
    <chartFormat chart="4" format="5" series="1">
      <pivotArea type="data" outline="0" fieldPosition="0">
        <references count="2">
          <reference field="4294967294" count="1" selected="0">
            <x v="0"/>
          </reference>
          <reference field="0" count="1" selected="0">
            <x v="10"/>
          </reference>
        </references>
      </pivotArea>
    </chartFormat>
    <chartFormat chart="4" format="6" series="1">
      <pivotArea type="data" outline="0" fieldPosition="0">
        <references count="2">
          <reference field="4294967294" count="1" selected="0">
            <x v="0"/>
          </reference>
          <reference field="0" count="1" selected="0">
            <x v="4"/>
          </reference>
        </references>
      </pivotArea>
    </chartFormat>
    <chartFormat chart="4" format="7" series="1">
      <pivotArea type="data" outline="0" fieldPosition="0">
        <references count="2">
          <reference field="4294967294" count="1" selected="0">
            <x v="0"/>
          </reference>
          <reference field="0" count="1" selected="0">
            <x v="11"/>
          </reference>
        </references>
      </pivotArea>
    </chartFormat>
    <chartFormat chart="4" format="8" series="1">
      <pivotArea type="data" outline="0" fieldPosition="0">
        <references count="2">
          <reference field="4294967294" count="1" selected="0">
            <x v="0"/>
          </reference>
          <reference field="0" count="1" selected="0">
            <x v="12"/>
          </reference>
        </references>
      </pivotArea>
    </chartFormat>
    <chartFormat chart="4" format="9" series="1">
      <pivotArea type="data" outline="0" fieldPosition="0">
        <references count="2">
          <reference field="4294967294" count="1" selected="0">
            <x v="0"/>
          </reference>
          <reference field="0" count="1" selected="0">
            <x v="13"/>
          </reference>
        </references>
      </pivotArea>
    </chartFormat>
    <chartFormat chart="4" format="10" series="1">
      <pivotArea type="data" outline="0" fieldPosition="0">
        <references count="2">
          <reference field="4294967294" count="1" selected="0">
            <x v="0"/>
          </reference>
          <reference field="0" count="1" selected="0">
            <x v="14"/>
          </reference>
        </references>
      </pivotArea>
    </chartFormat>
    <chartFormat chart="4" format="11" series="1">
      <pivotArea type="data" outline="0" fieldPosition="0">
        <references count="2">
          <reference field="4294967294" count="1" selected="0">
            <x v="0"/>
          </reference>
          <reference field="0" count="1" selected="0">
            <x v="2"/>
          </reference>
        </references>
      </pivotArea>
    </chartFormat>
    <chartFormat chart="4" format="12" series="1">
      <pivotArea type="data" outline="0" fieldPosition="0">
        <references count="2">
          <reference field="4294967294" count="1" selected="0">
            <x v="0"/>
          </reference>
          <reference field="0" count="1" selected="0">
            <x v="5"/>
          </reference>
        </references>
      </pivotArea>
    </chartFormat>
    <chartFormat chart="4" format="13" series="1">
      <pivotArea type="data" outline="0" fieldPosition="0">
        <references count="2">
          <reference field="4294967294" count="1" selected="0">
            <x v="0"/>
          </reference>
          <reference field="0" count="1" selected="0">
            <x v="3"/>
          </reference>
        </references>
      </pivotArea>
    </chartFormat>
    <chartFormat chart="4" format="14" series="1">
      <pivotArea type="data" outline="0" fieldPosition="0">
        <references count="2">
          <reference field="4294967294" count="1" selected="0">
            <x v="0"/>
          </reference>
          <reference field="0" count="1" selected="0">
            <x v="15"/>
          </reference>
        </references>
      </pivotArea>
    </chartFormat>
    <chartFormat chart="4" format="15" series="1">
      <pivotArea type="data" outline="0" fieldPosition="0">
        <references count="2">
          <reference field="4294967294" count="1" selected="0">
            <x v="0"/>
          </reference>
          <reference field="0" count="1" selected="0">
            <x v="16"/>
          </reference>
        </references>
      </pivotArea>
    </chartFormat>
    <chartFormat chart="4" format="16" series="1">
      <pivotArea type="data" outline="0" fieldPosition="0">
        <references count="2">
          <reference field="4294967294" count="1" selected="0">
            <x v="0"/>
          </reference>
          <reference field="0" count="1" selected="0">
            <x v="7"/>
          </reference>
        </references>
      </pivotArea>
    </chartFormat>
    <chartFormat chart="5" format="0" series="1">
      <pivotArea type="data" outline="0" fieldPosition="0">
        <references count="2">
          <reference field="4294967294" count="1" selected="0">
            <x v="0"/>
          </reference>
          <reference field="0" count="1" selected="0">
            <x v="0"/>
          </reference>
        </references>
      </pivotArea>
    </chartFormat>
    <chartFormat chart="5" format="1" series="1">
      <pivotArea type="data" outline="0" fieldPosition="0">
        <references count="2">
          <reference field="4294967294" count="1" selected="0">
            <x v="0"/>
          </reference>
          <reference field="0" count="1" selected="0">
            <x v="1"/>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800EB2C3-082C-4C1B-BAF2-4C7FF49FBCD6}" name="Pivottabell15" cacheId="12" applyNumberFormats="0" applyBorderFormats="0" applyFontFormats="0" applyPatternFormats="0" applyAlignmentFormats="0" applyWidthHeightFormats="1" dataCaption="Verdier" showMissing="0" tag="550b7780-6f62-4e86-a066-1ccf7d5081e4" updatedVersion="8" minRefreshableVersion="3" useAutoFormatting="1" subtotalHiddenItems="1" itemPrintTitles="1" createdVersion="7" indent="0" outline="1" outlineData="1" multipleFieldFilters="0" chartFormat="2">
  <location ref="B6:C96" firstHeaderRow="1" firstDataRow="1" firstDataCol="1" rowPageCount="3"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90">
    <i>
      <x v="23"/>
    </i>
    <i>
      <x v="53"/>
    </i>
    <i>
      <x v="32"/>
    </i>
    <i>
      <x v="48"/>
    </i>
    <i>
      <x v="28"/>
    </i>
    <i>
      <x v="41"/>
    </i>
    <i>
      <x v="66"/>
    </i>
    <i>
      <x v="67"/>
    </i>
    <i>
      <x v="26"/>
    </i>
    <i>
      <x v="39"/>
    </i>
    <i>
      <x v="40"/>
    </i>
    <i>
      <x v="56"/>
    </i>
    <i>
      <x v="64"/>
    </i>
    <i>
      <x v="55"/>
    </i>
    <i>
      <x v="47"/>
    </i>
    <i>
      <x v="72"/>
    </i>
    <i>
      <x v="13"/>
    </i>
    <i>
      <x v="65"/>
    </i>
    <i>
      <x v="79"/>
    </i>
    <i>
      <x v="88"/>
    </i>
    <i>
      <x v="81"/>
    </i>
    <i>
      <x v="38"/>
    </i>
    <i>
      <x v="49"/>
    </i>
    <i>
      <x v="16"/>
    </i>
    <i>
      <x v="7"/>
    </i>
    <i>
      <x v="57"/>
    </i>
    <i>
      <x v="54"/>
    </i>
    <i>
      <x v="29"/>
    </i>
    <i>
      <x v="25"/>
    </i>
    <i>
      <x v="77"/>
    </i>
    <i>
      <x v="45"/>
    </i>
    <i>
      <x v="82"/>
    </i>
    <i>
      <x v="18"/>
    </i>
    <i>
      <x v="4"/>
    </i>
    <i>
      <x v="74"/>
    </i>
    <i>
      <x v="43"/>
    </i>
    <i>
      <x v="20"/>
    </i>
    <i>
      <x v="60"/>
    </i>
    <i>
      <x v="24"/>
    </i>
    <i>
      <x v="68"/>
    </i>
    <i>
      <x/>
    </i>
    <i>
      <x v="73"/>
    </i>
    <i>
      <x v="31"/>
    </i>
    <i>
      <x v="84"/>
    </i>
    <i>
      <x v="51"/>
    </i>
    <i>
      <x v="35"/>
    </i>
    <i>
      <x v="44"/>
    </i>
    <i>
      <x v="62"/>
    </i>
    <i>
      <x v="15"/>
    </i>
    <i>
      <x v="5"/>
    </i>
    <i>
      <x v="50"/>
    </i>
    <i>
      <x v="6"/>
    </i>
    <i>
      <x v="69"/>
    </i>
    <i>
      <x v="3"/>
    </i>
    <i>
      <x v="61"/>
    </i>
    <i>
      <x v="8"/>
    </i>
    <i>
      <x v="34"/>
    </i>
    <i>
      <x v="78"/>
    </i>
    <i>
      <x v="63"/>
    </i>
    <i>
      <x v="22"/>
    </i>
    <i>
      <x v="12"/>
    </i>
    <i>
      <x v="30"/>
    </i>
    <i>
      <x v="37"/>
    </i>
    <i>
      <x v="36"/>
    </i>
    <i>
      <x v="11"/>
    </i>
    <i>
      <x v="86"/>
    </i>
    <i>
      <x v="17"/>
    </i>
    <i>
      <x v="14"/>
    </i>
    <i>
      <x v="46"/>
    </i>
    <i>
      <x v="83"/>
    </i>
    <i>
      <x v="19"/>
    </i>
    <i>
      <x v="70"/>
    </i>
    <i>
      <x v="42"/>
    </i>
    <i>
      <x v="59"/>
    </i>
    <i>
      <x v="80"/>
    </i>
    <i>
      <x v="85"/>
    </i>
    <i>
      <x v="10"/>
    </i>
    <i>
      <x v="21"/>
    </i>
    <i>
      <x v="75"/>
    </i>
    <i>
      <x v="33"/>
    </i>
    <i>
      <x v="2"/>
    </i>
    <i>
      <x v="9"/>
    </i>
    <i>
      <x v="76"/>
    </i>
    <i>
      <x v="87"/>
    </i>
    <i>
      <x v="58"/>
    </i>
    <i>
      <x v="1"/>
    </i>
    <i>
      <x v="27"/>
    </i>
    <i>
      <x v="71"/>
    </i>
    <i>
      <x v="52"/>
    </i>
    <i t="grand">
      <x/>
    </i>
  </rowItems>
  <colItems count="1">
    <i/>
  </colItems>
  <pageFields count="3">
    <pageField fld="0" hier="0" name="[Kommunetall_CSV].[aar].&amp;[2021]" cap="2021"/>
    <pageField fld="3" hier="13" name="[T_kommune].[fylke].[All]" cap="All"/>
    <pageField fld="4" hier="4" name="[T_kjøttkoder].[hovedgrupper].&amp;[fjørfe]" cap="fjørfe"/>
  </pageFields>
  <dataFields count="1">
    <dataField name="Sum of Verdi3" fld="1" subtotal="count" baseField="2" baseItem="11" numFmtId="10">
      <extLst>
        <ext xmlns:x14="http://schemas.microsoft.com/office/spreadsheetml/2009/9/main" uri="{E15A36E0-9728-4e99-A89B-3F7291B0FE68}">
          <x14:dataField pivotShowAs="percentOfRunningTotal"/>
        </ext>
      </extLst>
    </dataField>
  </dataFields>
  <formats count="4">
    <format dxfId="88">
      <pivotArea outline="0" collapsedLevelsAreSubtotals="1" fieldPosition="0"/>
    </format>
    <format dxfId="87">
      <pivotArea outline="0" collapsedLevelsAreSubtotals="1" fieldPosition="0">
        <references count="1">
          <reference field="4294967294" count="1" selected="0">
            <x v="0"/>
          </reference>
        </references>
      </pivotArea>
    </format>
    <format dxfId="86">
      <pivotArea outline="0" fieldPosition="0">
        <references count="1">
          <reference field="4294967294" count="1">
            <x v="0"/>
          </reference>
        </references>
      </pivotArea>
    </format>
    <format dxfId="85">
      <pivotArea collapsedLevelsAreSubtotals="1" fieldPosition="0">
        <references count="2">
          <reference field="4294967294" count="1" selected="0">
            <x v="0"/>
          </reference>
          <reference field="2" count="0"/>
        </references>
      </pivotArea>
    </format>
  </formats>
  <chartFormats count="1">
    <chartFormat chart="1" format="0" series="1">
      <pivotArea type="data" outline="0" fieldPosition="0">
        <references count="1">
          <reference field="4294967294" count="1" selected="0">
            <x v="0"/>
          </reference>
        </references>
      </pivotArea>
    </chartFormat>
  </chartFormats>
  <pivotHierarchies count="27">
    <pivotHierarchy multipleItemSelectionAllowed="1" dragToData="1">
      <members count="1" level="1">
        <member name="[Kommunetall_CSV].[aar].&amp;[2021]"/>
      </members>
    </pivotHierarchy>
    <pivotHierarchy dragToData="1"/>
    <pivotHierarchy dragToData="1"/>
    <pivotHierarchy dragToData="1"/>
    <pivotHierarchy multipleItemSelectionAllowed="1" dragToData="1">
      <members count="1" level="1">
        <member name="[T_kjøttkoder].[hovedgrupper].&amp;[fjørfe]"/>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751215A2-7F29-4A76-9381-981D44345572}" name="Pivottabell1" cacheId="11" applyNumberFormats="0" applyBorderFormats="0" applyFontFormats="0" applyPatternFormats="0" applyAlignmentFormats="0" applyWidthHeightFormats="1" dataCaption="Verdier" showMissing="0" tag="d73a896d-b4ec-4cbf-840b-8447b8e3d99b" updatedVersion="8" minRefreshableVersion="3" useAutoFormatting="1" subtotalHiddenItems="1" itemPrintTitles="1" createdVersion="7" indent="0" outline="1" outlineData="1" multipleFieldFilters="0" chartFormat="4">
  <location ref="K6:L96" firstHeaderRow="1" firstDataRow="1" firstDataCol="1" rowPageCount="3"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90">
    <i>
      <x v="23"/>
    </i>
    <i>
      <x v="53"/>
    </i>
    <i>
      <x v="32"/>
    </i>
    <i>
      <x v="48"/>
    </i>
    <i>
      <x v="28"/>
    </i>
    <i>
      <x v="41"/>
    </i>
    <i>
      <x v="66"/>
    </i>
    <i>
      <x v="67"/>
    </i>
    <i>
      <x v="26"/>
    </i>
    <i>
      <x v="39"/>
    </i>
    <i>
      <x v="40"/>
    </i>
    <i>
      <x v="56"/>
    </i>
    <i>
      <x v="64"/>
    </i>
    <i>
      <x v="55"/>
    </i>
    <i>
      <x v="47"/>
    </i>
    <i>
      <x v="72"/>
    </i>
    <i>
      <x v="13"/>
    </i>
    <i>
      <x v="65"/>
    </i>
    <i>
      <x v="79"/>
    </i>
    <i>
      <x v="88"/>
    </i>
    <i>
      <x v="81"/>
    </i>
    <i>
      <x v="38"/>
    </i>
    <i>
      <x v="49"/>
    </i>
    <i>
      <x v="16"/>
    </i>
    <i>
      <x v="7"/>
    </i>
    <i>
      <x v="57"/>
    </i>
    <i>
      <x v="54"/>
    </i>
    <i>
      <x v="29"/>
    </i>
    <i>
      <x v="25"/>
    </i>
    <i>
      <x v="77"/>
    </i>
    <i>
      <x v="45"/>
    </i>
    <i>
      <x v="82"/>
    </i>
    <i>
      <x v="18"/>
    </i>
    <i>
      <x v="4"/>
    </i>
    <i>
      <x v="74"/>
    </i>
    <i>
      <x v="43"/>
    </i>
    <i>
      <x v="20"/>
    </i>
    <i>
      <x v="60"/>
    </i>
    <i>
      <x v="24"/>
    </i>
    <i>
      <x v="68"/>
    </i>
    <i>
      <x/>
    </i>
    <i>
      <x v="73"/>
    </i>
    <i>
      <x v="31"/>
    </i>
    <i>
      <x v="84"/>
    </i>
    <i>
      <x v="51"/>
    </i>
    <i>
      <x v="35"/>
    </i>
    <i>
      <x v="44"/>
    </i>
    <i>
      <x v="62"/>
    </i>
    <i>
      <x v="15"/>
    </i>
    <i>
      <x v="5"/>
    </i>
    <i>
      <x v="50"/>
    </i>
    <i>
      <x v="6"/>
    </i>
    <i>
      <x v="69"/>
    </i>
    <i>
      <x v="3"/>
    </i>
    <i>
      <x v="61"/>
    </i>
    <i>
      <x v="8"/>
    </i>
    <i>
      <x v="34"/>
    </i>
    <i>
      <x v="78"/>
    </i>
    <i>
      <x v="63"/>
    </i>
    <i>
      <x v="22"/>
    </i>
    <i>
      <x v="12"/>
    </i>
    <i>
      <x v="30"/>
    </i>
    <i>
      <x v="37"/>
    </i>
    <i>
      <x v="36"/>
    </i>
    <i>
      <x v="11"/>
    </i>
    <i>
      <x v="86"/>
    </i>
    <i>
      <x v="17"/>
    </i>
    <i>
      <x v="14"/>
    </i>
    <i>
      <x v="46"/>
    </i>
    <i>
      <x v="83"/>
    </i>
    <i>
      <x v="19"/>
    </i>
    <i>
      <x v="70"/>
    </i>
    <i>
      <x v="42"/>
    </i>
    <i>
      <x v="59"/>
    </i>
    <i>
      <x v="80"/>
    </i>
    <i>
      <x v="85"/>
    </i>
    <i>
      <x v="10"/>
    </i>
    <i>
      <x v="21"/>
    </i>
    <i>
      <x v="75"/>
    </i>
    <i>
      <x v="33"/>
    </i>
    <i>
      <x v="2"/>
    </i>
    <i>
      <x v="9"/>
    </i>
    <i>
      <x v="76"/>
    </i>
    <i>
      <x v="87"/>
    </i>
    <i>
      <x v="58"/>
    </i>
    <i>
      <x v="1"/>
    </i>
    <i>
      <x v="27"/>
    </i>
    <i>
      <x v="71"/>
    </i>
    <i>
      <x v="52"/>
    </i>
    <i t="grand">
      <x/>
    </i>
  </rowItems>
  <colItems count="1">
    <i/>
  </colItems>
  <pageFields count="3">
    <pageField fld="0" hier="0" name="[Kommunetall_CSV].[aar].&amp;[2021]" cap="2021"/>
    <pageField fld="3" hier="13" name="[T_kommune].[fylke].[All]" cap="All"/>
    <pageField fld="4" hier="4" name="[T_kjøttkoder].[hovedgrupper].&amp;[fjørfe]" cap="fjørfe"/>
  </pageFields>
  <dataFields count="1">
    <dataField name="Sum of Verdi3" fld="1" subtotal="count" showDataAs="percentOfCol" baseField="2" baseItem="16" numFmtId="9"/>
  </dataFields>
  <formats count="4">
    <format dxfId="92">
      <pivotArea outline="0" collapsedLevelsAreSubtotals="1" fieldPosition="0">
        <references count="1">
          <reference field="4294967294" count="1" selected="0">
            <x v="0"/>
          </reference>
        </references>
      </pivotArea>
    </format>
    <format dxfId="91">
      <pivotArea collapsedLevelsAreSubtotals="1" fieldPosition="0">
        <references count="2">
          <reference field="4294967294" count="1" selected="0">
            <x v="0"/>
          </reference>
          <reference field="2" count="0"/>
        </references>
      </pivotArea>
    </format>
    <format dxfId="90">
      <pivotArea outline="0" fieldPosition="0">
        <references count="1">
          <reference field="4294967294" count="1">
            <x v="0"/>
          </reference>
        </references>
      </pivotArea>
    </format>
    <format dxfId="89">
      <pivotArea outline="0" collapsedLevelsAreSubtotals="1" fieldPosition="0"/>
    </format>
  </formats>
  <chartFormats count="1">
    <chartFormat chart="2" format="8" series="1">
      <pivotArea type="data" outline="0" fieldPosition="0">
        <references count="1">
          <reference field="4294967294" count="1" selected="0">
            <x v="0"/>
          </reference>
        </references>
      </pivotArea>
    </chartFormat>
  </chartFormats>
  <pivotHierarchies count="27">
    <pivotHierarchy multipleItemSelectionAllowed="1" dragToData="1">
      <members count="1" level="1">
        <member name="[Kommunetall_CSV].[aar].&amp;[2021]"/>
      </members>
    </pivotHierarchy>
    <pivotHierarchy dragToData="1"/>
    <pivotHierarchy dragToData="1"/>
    <pivotHierarchy dragToData="1"/>
    <pivotHierarchy multipleItemSelectionAllowed="1" dragToData="1">
      <members count="1" level="1">
        <member name="[T_kjøttkoder].[hovedgrupper].&amp;[fjørfe]"/>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FE9D0698-A070-4C60-BC81-4B5D04F5E1EE}" name="Pivottabell17" cacheId="10" applyNumberFormats="0" applyBorderFormats="0" applyFontFormats="0" applyPatternFormats="0" applyAlignmentFormats="0" applyWidthHeightFormats="1" dataCaption="Verdier" showMissing="0" tag="d73a896d-b4ec-4cbf-840b-8447b8e3d99b" updatedVersion="8" minRefreshableVersion="3" useAutoFormatting="1" subtotalHiddenItems="1" itemPrintTitles="1" createdVersion="7" indent="0" outline="1" outlineData="1" multipleFieldFilters="0" chartFormat="3">
  <location ref="H6:I52" firstHeaderRow="1" firstDataRow="1" firstDataCol="1" rowPageCount="3" colPageCount="1"/>
  <pivotFields count="5">
    <pivotField axis="axisPage" allDrilled="1" subtotalTop="0" showAll="0" dataSourceSort="1" defaultSubtotal="0" defaultAttributeDrillState="1"/>
    <pivotField dataField="1" subtotalTop="0" showAll="0" defaultSubtotal="0"/>
    <pivotField axis="axisRow" allDrilled="1" subtotalTop="0" showAll="0" measureFilter="1" sortType="descending" defaultSubtotal="0" defaultAttributeDrillState="1">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46">
    <i>
      <x v="7"/>
    </i>
    <i>
      <x v="25"/>
    </i>
    <i>
      <x v="14"/>
    </i>
    <i>
      <x v="22"/>
    </i>
    <i>
      <x v="11"/>
    </i>
    <i>
      <x v="18"/>
    </i>
    <i>
      <x v="33"/>
    </i>
    <i>
      <x v="34"/>
    </i>
    <i>
      <x v="10"/>
    </i>
    <i>
      <x v="16"/>
    </i>
    <i>
      <x v="17"/>
    </i>
    <i>
      <x v="28"/>
    </i>
    <i>
      <x v="31"/>
    </i>
    <i>
      <x v="27"/>
    </i>
    <i>
      <x v="21"/>
    </i>
    <i>
      <x v="36"/>
    </i>
    <i>
      <x v="3"/>
    </i>
    <i>
      <x v="32"/>
    </i>
    <i>
      <x v="40"/>
    </i>
    <i>
      <x v="44"/>
    </i>
    <i>
      <x v="41"/>
    </i>
    <i>
      <x v="15"/>
    </i>
    <i>
      <x v="23"/>
    </i>
    <i>
      <x v="4"/>
    </i>
    <i>
      <x v="2"/>
    </i>
    <i>
      <x v="29"/>
    </i>
    <i>
      <x v="26"/>
    </i>
    <i>
      <x v="12"/>
    </i>
    <i>
      <x v="9"/>
    </i>
    <i>
      <x v="39"/>
    </i>
    <i>
      <x v="20"/>
    </i>
    <i>
      <x v="42"/>
    </i>
    <i>
      <x v="5"/>
    </i>
    <i>
      <x v="1"/>
    </i>
    <i>
      <x v="38"/>
    </i>
    <i>
      <x v="19"/>
    </i>
    <i>
      <x v="6"/>
    </i>
    <i>
      <x v="30"/>
    </i>
    <i>
      <x v="8"/>
    </i>
    <i>
      <x v="35"/>
    </i>
    <i>
      <x/>
    </i>
    <i>
      <x v="37"/>
    </i>
    <i>
      <x v="13"/>
    </i>
    <i>
      <x v="43"/>
    </i>
    <i>
      <x v="24"/>
    </i>
    <i t="grand">
      <x/>
    </i>
  </rowItems>
  <colItems count="1">
    <i/>
  </colItems>
  <pageFields count="3">
    <pageField fld="0" hier="0" name="[Kommunetall_CSV].[aar].&amp;[2021]" cap="2021"/>
    <pageField fld="3" hier="13" name="[T_kommune].[fylke].[All]" cap="All"/>
    <pageField fld="4" hier="4" name="[T_kjøttkoder].[hovedgrupper].&amp;[fjørfe]" cap="fjørfe"/>
  </pageFields>
  <dataFields count="1">
    <dataField name="Sum of Verdi3" fld="1" subtotal="count" baseField="2" baseItem="11" numFmtId="3"/>
  </dataFields>
  <formats count="4">
    <format dxfId="96">
      <pivotArea outline="0" collapsedLevelsAreSubtotals="1" fieldPosition="0"/>
    </format>
    <format dxfId="95">
      <pivotArea outline="0" collapsedLevelsAreSubtotals="1" fieldPosition="0">
        <references count="1">
          <reference field="4294967294" count="1" selected="0">
            <x v="0"/>
          </reference>
        </references>
      </pivotArea>
    </format>
    <format dxfId="94">
      <pivotArea collapsedLevelsAreSubtotals="1" fieldPosition="0">
        <references count="2">
          <reference field="4294967294" count="1" selected="0">
            <x v="0"/>
          </reference>
          <reference field="2" count="0"/>
        </references>
      </pivotArea>
    </format>
    <format dxfId="93">
      <pivotArea outline="0" fieldPosition="0">
        <references count="1">
          <reference field="4294967294" count="1">
            <x v="0"/>
          </reference>
        </references>
      </pivotArea>
    </format>
  </formats>
  <chartFormats count="1">
    <chartFormat chart="2" format="8" series="1">
      <pivotArea type="data" outline="0" fieldPosition="0">
        <references count="1">
          <reference field="4294967294" count="1" selected="0">
            <x v="0"/>
          </reference>
        </references>
      </pivotArea>
    </chartFormat>
  </chartFormats>
  <pivotHierarchies count="27">
    <pivotHierarchy multipleItemSelectionAllowed="1" dragToData="1">
      <members count="1" level="1">
        <member name="[Kommunetall_CSV].[aar].&amp;[2021]"/>
      </members>
    </pivotHierarchy>
    <pivotHierarchy dragToData="1"/>
    <pivotHierarchy dragToData="1"/>
    <pivotHierarchy dragToData="1"/>
    <pivotHierarchy multipleItemSelectionAllowed="1" dragToData="1">
      <members count="1" level="1">
        <member name="[T_kjøttkoder].[hovedgrupper].&amp;[fjørfe]"/>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2" type="count" id="1" iMeasureHier="21">
      <autoFilter ref="A1">
        <filterColumn colId="0">
          <top10 val="45" filterVal="45"/>
        </filterColumn>
      </autoFilter>
    </filter>
  </filters>
  <rowHierarchiesUsage count="1">
    <rowHierarchyUsage hierarchyUsage="12"/>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4BDEB7C2-C040-4B42-A572-894114DED395}" name="Pivottabell10" cacheId="49" applyNumberFormats="0" applyBorderFormats="0" applyFontFormats="0" applyPatternFormats="0" applyAlignmentFormats="0" applyWidthHeightFormats="1" dataCaption="Verdier" grandTotalCaption="sum" showMissing="0" tag="d73a896d-b4ec-4cbf-840b-8447b8e3d99b" updatedVersion="8" minRefreshableVersion="3" subtotalHiddenItems="1" itemPrintTitles="1" createdVersion="7" indent="0" outline="1" outlineData="1" multipleFieldFilters="0" chartFormat="2" rowHeaderCaption="kommune">
  <location ref="B9:G359" firstHeaderRow="1" firstDataRow="2" firstDataCol="1" rowPageCount="2" colPageCount="1"/>
  <pivotFields count="5">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Col" allDrilled="1" subtotalTop="0" showAll="0" defaultSubtotal="0" defaultAttributeDrillState="1">
      <items count="4">
        <item x="0"/>
        <item x="1"/>
        <item x="3"/>
        <item x="2"/>
      </items>
    </pivotField>
  </pivotFields>
  <rowFields count="1">
    <field x="2"/>
  </rowFields>
  <rowItems count="349">
    <i>
      <x v="116"/>
    </i>
    <i>
      <x v="220"/>
    </i>
    <i>
      <x v="149"/>
    </i>
    <i>
      <x v="128"/>
    </i>
    <i>
      <x v="211"/>
    </i>
    <i>
      <x v="260"/>
    </i>
    <i>
      <x v="258"/>
    </i>
    <i>
      <x v="284"/>
    </i>
    <i>
      <x v="234"/>
    </i>
    <i>
      <x v="120"/>
    </i>
    <i>
      <x v="315"/>
    </i>
    <i>
      <x v="173"/>
    </i>
    <i>
      <x v="233"/>
    </i>
    <i>
      <x v="323"/>
    </i>
    <i>
      <x v="168"/>
    </i>
    <i>
      <x v="299"/>
    </i>
    <i>
      <x v="257"/>
    </i>
    <i>
      <x v="253"/>
    </i>
    <i>
      <x v="25"/>
    </i>
    <i>
      <x v="170"/>
    </i>
    <i>
      <x v="77"/>
    </i>
    <i>
      <x v="118"/>
    </i>
    <i>
      <x v="166"/>
    </i>
    <i>
      <x v="334"/>
    </i>
    <i>
      <x v="203"/>
    </i>
    <i>
      <x v="66"/>
    </i>
    <i>
      <x v="90"/>
    </i>
    <i>
      <x v="89"/>
    </i>
    <i>
      <x v="185"/>
    </i>
    <i>
      <x v="71"/>
    </i>
    <i>
      <x v="81"/>
    </i>
    <i>
      <x v="103"/>
    </i>
    <i>
      <x v="235"/>
    </i>
    <i>
      <x v="44"/>
    </i>
    <i>
      <x v="213"/>
    </i>
    <i>
      <x v="45"/>
    </i>
    <i>
      <x v="329"/>
    </i>
    <i>
      <x v="119"/>
    </i>
    <i>
      <x v="271"/>
    </i>
    <i>
      <x v="208"/>
    </i>
    <i>
      <x v="347"/>
    </i>
    <i>
      <x v="261"/>
    </i>
    <i>
      <x v="298"/>
    </i>
    <i>
      <x v="319"/>
    </i>
    <i>
      <x v="78"/>
    </i>
    <i>
      <x v="143"/>
    </i>
    <i>
      <x v="48"/>
    </i>
    <i>
      <x v="218"/>
    </i>
    <i>
      <x v="246"/>
    </i>
    <i>
      <x v="181"/>
    </i>
    <i>
      <x v="332"/>
    </i>
    <i>
      <x v="330"/>
    </i>
    <i>
      <x v="110"/>
    </i>
    <i>
      <x v="265"/>
    </i>
    <i>
      <x v="52"/>
    </i>
    <i>
      <x v="157"/>
    </i>
    <i>
      <x v="248"/>
    </i>
    <i>
      <x v="106"/>
    </i>
    <i>
      <x v="336"/>
    </i>
    <i>
      <x v="250"/>
    </i>
    <i>
      <x v="279"/>
    </i>
    <i>
      <x v="129"/>
    </i>
    <i>
      <x v="98"/>
    </i>
    <i>
      <x v="326"/>
    </i>
    <i>
      <x v="2"/>
    </i>
    <i>
      <x v="296"/>
    </i>
    <i>
      <x v="291"/>
    </i>
    <i>
      <x v="174"/>
    </i>
    <i>
      <x v="228"/>
    </i>
    <i>
      <x v="154"/>
    </i>
    <i>
      <x v="86"/>
    </i>
    <i>
      <x v="269"/>
    </i>
    <i>
      <x v="272"/>
    </i>
    <i>
      <x v="202"/>
    </i>
    <i>
      <x v="148"/>
    </i>
    <i>
      <x v="79"/>
    </i>
    <i>
      <x v="201"/>
    </i>
    <i>
      <x v="312"/>
    </i>
    <i>
      <x v="75"/>
    </i>
    <i>
      <x v="267"/>
    </i>
    <i>
      <x v="289"/>
    </i>
    <i>
      <x v="273"/>
    </i>
    <i>
      <x v="275"/>
    </i>
    <i>
      <x v="244"/>
    </i>
    <i>
      <x v="216"/>
    </i>
    <i>
      <x v="146"/>
    </i>
    <i>
      <x v="212"/>
    </i>
    <i>
      <x v="300"/>
    </i>
    <i>
      <x v="125"/>
    </i>
    <i>
      <x v="339"/>
    </i>
    <i>
      <x v="43"/>
    </i>
    <i>
      <x v="30"/>
    </i>
    <i>
      <x v="245"/>
    </i>
    <i>
      <x v="107"/>
    </i>
    <i>
      <x v="325"/>
    </i>
    <i>
      <x v="85"/>
    </i>
    <i>
      <x v="152"/>
    </i>
    <i>
      <x v="311"/>
    </i>
    <i>
      <x v="84"/>
    </i>
    <i>
      <x v="3"/>
    </i>
    <i>
      <x v="333"/>
    </i>
    <i>
      <x v="137"/>
    </i>
    <i>
      <x v="178"/>
    </i>
    <i>
      <x/>
    </i>
    <i>
      <x v="328"/>
    </i>
    <i>
      <x v="140"/>
    </i>
    <i>
      <x v="155"/>
    </i>
    <i>
      <x v="113"/>
    </i>
    <i>
      <x v="320"/>
    </i>
    <i>
      <x v="36"/>
    </i>
    <i>
      <x v="194"/>
    </i>
    <i>
      <x v="215"/>
    </i>
    <i>
      <x v="238"/>
    </i>
    <i>
      <x v="187"/>
    </i>
    <i>
      <x v="4"/>
    </i>
    <i>
      <x v="13"/>
    </i>
    <i>
      <x v="335"/>
    </i>
    <i>
      <x v="197"/>
    </i>
    <i>
      <x v="97"/>
    </i>
    <i>
      <x v="214"/>
    </i>
    <i>
      <x v="135"/>
    </i>
    <i>
      <x v="8"/>
    </i>
    <i>
      <x v="177"/>
    </i>
    <i>
      <x v="241"/>
    </i>
    <i>
      <x v="132"/>
    </i>
    <i>
      <x v="165"/>
    </i>
    <i>
      <x v="63"/>
    </i>
    <i>
      <x v="341"/>
    </i>
    <i>
      <x v="158"/>
    </i>
    <i>
      <x v="340"/>
    </i>
    <i>
      <x v="38"/>
    </i>
    <i>
      <x v="160"/>
    </i>
    <i>
      <x v="204"/>
    </i>
    <i>
      <x v="309"/>
    </i>
    <i>
      <x v="191"/>
    </i>
    <i>
      <x v="156"/>
    </i>
    <i>
      <x v="217"/>
    </i>
    <i>
      <x v="193"/>
    </i>
    <i>
      <x v="259"/>
    </i>
    <i>
      <x v="28"/>
    </i>
    <i>
      <x v="252"/>
    </i>
    <i>
      <x v="94"/>
    </i>
    <i>
      <x v="74"/>
    </i>
    <i>
      <x v="237"/>
    </i>
    <i>
      <x v="317"/>
    </i>
    <i>
      <x v="256"/>
    </i>
    <i>
      <x v="280"/>
    </i>
    <i>
      <x v="266"/>
    </i>
    <i>
      <x v="17"/>
    </i>
    <i>
      <x v="176"/>
    </i>
    <i>
      <x v="251"/>
    </i>
    <i>
      <x v="130"/>
    </i>
    <i>
      <x v="242"/>
    </i>
    <i>
      <x v="314"/>
    </i>
    <i>
      <x v="255"/>
    </i>
    <i>
      <x v="338"/>
    </i>
    <i>
      <x v="219"/>
    </i>
    <i>
      <x v="136"/>
    </i>
    <i>
      <x v="276"/>
    </i>
    <i>
      <x v="292"/>
    </i>
    <i>
      <x v="171"/>
    </i>
    <i>
      <x v="186"/>
    </i>
    <i>
      <x v="294"/>
    </i>
    <i>
      <x v="285"/>
    </i>
    <i>
      <x v="150"/>
    </i>
    <i>
      <x v="161"/>
    </i>
    <i>
      <x v="57"/>
    </i>
    <i>
      <x v="345"/>
    </i>
    <i>
      <x v="127"/>
    </i>
    <i>
      <x v="55"/>
    </i>
    <i>
      <x v="115"/>
    </i>
    <i>
      <x v="167"/>
    </i>
    <i>
      <x v="95"/>
    </i>
    <i>
      <x v="322"/>
    </i>
    <i>
      <x v="10"/>
    </i>
    <i>
      <x v="301"/>
    </i>
    <i>
      <x v="207"/>
    </i>
    <i>
      <x v="263"/>
    </i>
    <i>
      <x v="225"/>
    </i>
    <i>
      <x v="88"/>
    </i>
    <i>
      <x v="7"/>
    </i>
    <i>
      <x v="73"/>
    </i>
    <i>
      <x v="183"/>
    </i>
    <i>
      <x v="23"/>
    </i>
    <i>
      <x v="321"/>
    </i>
    <i>
      <x v="60"/>
    </i>
    <i>
      <x v="270"/>
    </i>
    <i>
      <x v="53"/>
    </i>
    <i>
      <x v="308"/>
    </i>
    <i>
      <x v="16"/>
    </i>
    <i>
      <x v="179"/>
    </i>
    <i>
      <x v="318"/>
    </i>
    <i>
      <x v="64"/>
    </i>
    <i>
      <x v="1"/>
    </i>
    <i>
      <x v="40"/>
    </i>
    <i>
      <x v="199"/>
    </i>
    <i>
      <x v="283"/>
    </i>
    <i>
      <x v="243"/>
    </i>
    <i>
      <x v="27"/>
    </i>
    <i>
      <x v="56"/>
    </i>
    <i>
      <x v="87"/>
    </i>
    <i>
      <x v="99"/>
    </i>
    <i>
      <x v="236"/>
    </i>
    <i>
      <x v="82"/>
    </i>
    <i>
      <x v="108"/>
    </i>
    <i>
      <x v="35"/>
    </i>
    <i>
      <x v="80"/>
    </i>
    <i>
      <x v="122"/>
    </i>
    <i>
      <x v="6"/>
    </i>
    <i>
      <x v="277"/>
    </i>
    <i>
      <x v="239"/>
    </i>
    <i>
      <x v="104"/>
    </i>
    <i>
      <x v="42"/>
    </i>
    <i>
      <x v="163"/>
    </i>
    <i>
      <x v="184"/>
    </i>
    <i>
      <x v="159"/>
    </i>
    <i>
      <x v="37"/>
    </i>
    <i>
      <x v="49"/>
    </i>
    <i>
      <x v="162"/>
    </i>
    <i>
      <x v="26"/>
    </i>
    <i>
      <x v="19"/>
    </i>
    <i>
      <x v="21"/>
    </i>
    <i>
      <x v="286"/>
    </i>
    <i>
      <x v="230"/>
    </i>
    <i>
      <x v="210"/>
    </i>
    <i>
      <x v="290"/>
    </i>
    <i>
      <x v="11"/>
    </i>
    <i>
      <x v="313"/>
    </i>
    <i>
      <x v="147"/>
    </i>
    <i>
      <x v="249"/>
    </i>
    <i>
      <x v="195"/>
    </i>
    <i>
      <x v="151"/>
    </i>
    <i>
      <x v="274"/>
    </i>
    <i>
      <x v="324"/>
    </i>
    <i>
      <x v="346"/>
    </i>
    <i>
      <x v="288"/>
    </i>
    <i>
      <x v="172"/>
    </i>
    <i>
      <x v="109"/>
    </i>
    <i>
      <x v="240"/>
    </i>
    <i>
      <x v="200"/>
    </i>
    <i>
      <x v="112"/>
    </i>
    <i>
      <x v="198"/>
    </i>
    <i>
      <x v="101"/>
    </i>
    <i>
      <x v="205"/>
    </i>
    <i>
      <x v="192"/>
    </i>
    <i>
      <x v="102"/>
    </i>
    <i>
      <x v="72"/>
    </i>
    <i>
      <x v="5"/>
    </i>
    <i>
      <x v="114"/>
    </i>
    <i>
      <x v="100"/>
    </i>
    <i>
      <x v="142"/>
    </i>
    <i>
      <x v="138"/>
    </i>
    <i>
      <x v="342"/>
    </i>
    <i>
      <x v="224"/>
    </i>
    <i>
      <x v="51"/>
    </i>
    <i>
      <x v="59"/>
    </i>
    <i>
      <x v="297"/>
    </i>
    <i>
      <x v="343"/>
    </i>
    <i>
      <x v="20"/>
    </i>
    <i>
      <x v="153"/>
    </i>
    <i>
      <x v="222"/>
    </i>
    <i>
      <x v="47"/>
    </i>
    <i>
      <x v="12"/>
    </i>
    <i>
      <x v="306"/>
    </i>
    <i>
      <x v="34"/>
    </i>
    <i>
      <x v="182"/>
    </i>
    <i>
      <x v="287"/>
    </i>
    <i>
      <x v="262"/>
    </i>
    <i>
      <x v="169"/>
    </i>
    <i>
      <x v="209"/>
    </i>
    <i>
      <x v="96"/>
    </i>
    <i>
      <x v="229"/>
    </i>
    <i>
      <x v="91"/>
    </i>
    <i>
      <x v="303"/>
    </i>
    <i>
      <x v="307"/>
    </i>
    <i>
      <x v="337"/>
    </i>
    <i>
      <x v="295"/>
    </i>
    <i>
      <x v="24"/>
    </i>
    <i>
      <x v="196"/>
    </i>
    <i>
      <x v="31"/>
    </i>
    <i>
      <x v="327"/>
    </i>
    <i>
      <x v="302"/>
    </i>
    <i>
      <x v="15"/>
    </i>
    <i>
      <x v="46"/>
    </i>
    <i>
      <x v="18"/>
    </i>
    <i>
      <x v="282"/>
    </i>
    <i>
      <x v="68"/>
    </i>
    <i>
      <x v="139"/>
    </i>
    <i>
      <x v="29"/>
    </i>
    <i>
      <x v="67"/>
    </i>
    <i>
      <x v="206"/>
    </i>
    <i>
      <x v="232"/>
    </i>
    <i>
      <x v="117"/>
    </i>
    <i>
      <x v="50"/>
    </i>
    <i>
      <x v="123"/>
    </i>
    <i>
      <x v="93"/>
    </i>
    <i>
      <x v="65"/>
    </i>
    <i>
      <x v="305"/>
    </i>
    <i>
      <x v="164"/>
    </i>
    <i>
      <x v="58"/>
    </i>
    <i>
      <x v="83"/>
    </i>
    <i>
      <x v="39"/>
    </i>
    <i>
      <x v="189"/>
    </i>
    <i>
      <x v="76"/>
    </i>
    <i>
      <x v="124"/>
    </i>
    <i>
      <x v="14"/>
    </i>
    <i>
      <x v="144"/>
    </i>
    <i>
      <x v="133"/>
    </i>
    <i>
      <x v="33"/>
    </i>
    <i>
      <x v="281"/>
    </i>
    <i>
      <x v="134"/>
    </i>
    <i>
      <x v="41"/>
    </i>
    <i>
      <x v="121"/>
    </i>
    <i>
      <x v="69"/>
    </i>
    <i>
      <x v="9"/>
    </i>
    <i>
      <x v="278"/>
    </i>
    <i>
      <x v="111"/>
    </i>
    <i>
      <x v="131"/>
    </i>
    <i>
      <x v="331"/>
    </i>
    <i>
      <x v="221"/>
    </i>
    <i>
      <x v="105"/>
    </i>
    <i>
      <x v="254"/>
    </i>
    <i>
      <x v="223"/>
    </i>
    <i>
      <x v="61"/>
    </i>
    <i>
      <x v="231"/>
    </i>
    <i>
      <x v="190"/>
    </i>
    <i>
      <x v="316"/>
    </i>
    <i>
      <x v="32"/>
    </i>
    <i>
      <x v="344"/>
    </i>
    <i>
      <x v="264"/>
    </i>
    <i>
      <x v="310"/>
    </i>
    <i>
      <x v="227"/>
    </i>
    <i>
      <x v="247"/>
    </i>
    <i>
      <x v="145"/>
    </i>
    <i>
      <x v="141"/>
    </i>
    <i>
      <x v="62"/>
    </i>
    <i>
      <x v="92"/>
    </i>
    <i>
      <x v="304"/>
    </i>
    <i>
      <x v="126"/>
    </i>
    <i>
      <x v="188"/>
    </i>
    <i>
      <x v="175"/>
    </i>
    <i>
      <x v="268"/>
    </i>
    <i>
      <x v="54"/>
    </i>
    <i>
      <x v="226"/>
    </i>
    <i>
      <x v="70"/>
    </i>
    <i>
      <x v="180"/>
    </i>
    <i>
      <x v="22"/>
    </i>
    <i>
      <x v="293"/>
    </i>
    <i t="grand">
      <x/>
    </i>
  </rowItems>
  <colFields count="1">
    <field x="4"/>
  </colFields>
  <colItems count="5">
    <i>
      <x/>
    </i>
    <i>
      <x v="1"/>
    </i>
    <i>
      <x v="2"/>
    </i>
    <i>
      <x v="3"/>
    </i>
    <i t="grand">
      <x/>
    </i>
  </colItems>
  <pageFields count="2">
    <pageField fld="0" hier="0" name="[Kommunetall_CSV].[aar].&amp;[2021]" cap="2021"/>
    <pageField fld="3" hier="13" name="[T_kommune].[fylke].[All]" cap="All"/>
  </pageFields>
  <dataFields count="1">
    <dataField name="Sum of Verdi3" fld="1" subtotal="count" baseField="2" baseItem="11" numFmtId="3"/>
  </dataFields>
  <formats count="4">
    <format dxfId="72">
      <pivotArea outline="0" collapsedLevelsAreSubtotals="1" fieldPosition="0"/>
    </format>
    <format dxfId="71">
      <pivotArea outline="0" collapsedLevelsAreSubtotals="1" fieldPosition="0">
        <references count="1">
          <reference field="4294967294" count="1" selected="0">
            <x v="0"/>
          </reference>
        </references>
      </pivotArea>
    </format>
    <format dxfId="70">
      <pivotArea collapsedLevelsAreSubtotals="1" fieldPosition="0">
        <references count="2">
          <reference field="4294967294" count="1" selected="0">
            <x v="0"/>
          </reference>
          <reference field="2" count="0"/>
        </references>
      </pivotArea>
    </format>
    <format dxfId="69">
      <pivotArea outline="0" fieldPosition="0">
        <references count="1">
          <reference field="4294967294" count="1">
            <x v="0"/>
          </reference>
        </references>
      </pivotArea>
    </format>
  </formats>
  <chartFormats count="4">
    <chartFormat chart="1" format="0" series="1">
      <pivotArea type="data" outline="0" fieldPosition="0">
        <references count="2">
          <reference field="4294967294" count="1" selected="0">
            <x v="0"/>
          </reference>
          <reference field="4" count="1" selected="0">
            <x v="1"/>
          </reference>
        </references>
      </pivotArea>
    </chartFormat>
    <chartFormat chart="1" format="1" series="1">
      <pivotArea type="data" outline="0" fieldPosition="0">
        <references count="2">
          <reference field="4294967294" count="1" selected="0">
            <x v="0"/>
          </reference>
          <reference field="4" count="1" selected="0">
            <x v="2"/>
          </reference>
        </references>
      </pivotArea>
    </chartFormat>
    <chartFormat chart="1" format="2" series="1">
      <pivotArea type="data" outline="0" fieldPosition="0">
        <references count="2">
          <reference field="4294967294" count="1" selected="0">
            <x v="0"/>
          </reference>
          <reference field="4" count="1" selected="0">
            <x v="3"/>
          </reference>
        </references>
      </pivotArea>
    </chartFormat>
    <chartFormat chart="1" format="3" series="1">
      <pivotArea type="data" outline="0" fieldPosition="0">
        <references count="2">
          <reference field="4294967294" count="1" selected="0">
            <x v="0"/>
          </reference>
          <reference field="4" count="1" selected="0">
            <x v="0"/>
          </reference>
        </references>
      </pivotArea>
    </chartFormat>
  </chartFormats>
  <pivotHierarchies count="27">
    <pivotHierarchy multipleItemSelectionAllowed="1" dragToData="1">
      <members count="1" level="1">
        <member name="[Kommunetall_CSV].[aar].&amp;[2021]"/>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4EC967F-4BE1-4953-975B-90BE5BCF8C86}" name="Pivottabell8" cacheId="48" applyNumberFormats="0" applyBorderFormats="0" applyFontFormats="0" applyPatternFormats="0" applyAlignmentFormats="0" applyWidthHeightFormats="1" dataCaption="Verdier" showMissing="0" tag="d73a896d-b4ec-4cbf-840b-8447b8e3d99b" updatedVersion="8" minRefreshableVersion="3" useAutoFormatting="1" subtotalHiddenItems="1" itemPrintTitles="1" createdVersion="7" indent="0" outline="1" outlineData="1" multipleFieldFilters="0" chartFormat="2">
  <location ref="R6" firstHeaderRow="0" firstDataRow="0" firstDataCol="0" rowPageCount="4" colPageCount="1"/>
  <pivotFields count="4">
    <pivotField axis="axisPage" allDrilled="1" subtotalTop="0" showAll="0" dataSourceSort="1" defaultSubtotal="0" defaultAttributeDrillState="1"/>
    <pivotField axis="axisPage" allDrilled="1" subtotalTop="0" showAll="0"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s>
  <pageFields count="4">
    <pageField fld="0" hier="0" name="[Kommunetall_CSV].[aar].&amp;[2021]" cap="2021"/>
    <pageField fld="2" hier="13" name="[T_kommune].[fylke].[All]" cap="All"/>
    <pageField fld="1" hier="12" name="[T_kommune].[kommune].[All]" cap="All"/>
    <pageField fld="3" hier="4" name="[T_kjøttkoder].[hovedgrupper].[All]" cap="All"/>
  </pageFields>
  <formats count="1">
    <format dxfId="73">
      <pivotArea outline="0" collapsedLevelsAreSubtotals="1" fieldPosition="0"/>
    </format>
  </formats>
  <pivotHierarchies count="27">
    <pivotHierarchy multipleItemSelectionAllowed="1" dragToData="1">
      <members count="1" level="1">
        <member name="[Kommunetall_CSV].[aar].&amp;[2021]"/>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5B0E940-D42D-4D14-9114-05FC0B2D3872}" name="Pivottabell15" cacheId="46" applyNumberFormats="0" applyBorderFormats="0" applyFontFormats="0" applyPatternFormats="0" applyAlignmentFormats="0" applyWidthHeightFormats="1" dataCaption="Verdier" showMissing="0" tag="550b7780-6f62-4e86-a066-1ccf7d5081e4" updatedVersion="8" minRefreshableVersion="3" useAutoFormatting="1" subtotalHiddenItems="1" itemPrintTitles="1" createdVersion="7" indent="0" outline="1" outlineData="1" multipleFieldFilters="0">
  <location ref="I10:L359" firstHeaderRow="0" firstDataRow="1" firstDataCol="1" rowPageCount="3" colPageCount="1"/>
  <pivotFields count="7">
    <pivotField axis="axisPage" allDrilled="1" subtotalTop="0" showAll="0" dataSourceSort="1" defaultSubtotal="0" defaultAttributeDrillState="1"/>
    <pivotField dataField="1" subtotalTop="0" showAll="0" defaultSubtotal="0"/>
    <pivotField axis="axisRow" allDrilled="1" subtotalTop="0" showAll="0" sortType="descending" defaultSubtotal="0" defaultAttributeDrillState="1">
      <items count="3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s>
      <autoSortScope>
        <pivotArea dataOnly="0" outline="0" fieldPosition="0">
          <references count="1">
            <reference field="4294967294" count="1" selected="0">
              <x v="2"/>
            </reference>
          </references>
        </pivotArea>
      </autoSortScope>
    </pivotField>
    <pivotField axis="axisPage" allDrilled="1" subtotalTop="0" showAll="0" dataSourceSort="1" defaultSubtotal="0" defaultAttributeDrillState="1"/>
    <pivotField axis="axisPage"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2"/>
  </rowFields>
  <rowItems count="349">
    <i>
      <x v="116"/>
    </i>
    <i>
      <x v="220"/>
    </i>
    <i>
      <x v="149"/>
    </i>
    <i>
      <x v="128"/>
    </i>
    <i>
      <x v="211"/>
    </i>
    <i>
      <x v="260"/>
    </i>
    <i>
      <x v="258"/>
    </i>
    <i>
      <x v="284"/>
    </i>
    <i>
      <x v="234"/>
    </i>
    <i>
      <x v="120"/>
    </i>
    <i>
      <x v="315"/>
    </i>
    <i>
      <x v="173"/>
    </i>
    <i>
      <x v="233"/>
    </i>
    <i>
      <x v="323"/>
    </i>
    <i>
      <x v="168"/>
    </i>
    <i>
      <x v="299"/>
    </i>
    <i>
      <x v="257"/>
    </i>
    <i>
      <x v="253"/>
    </i>
    <i>
      <x v="25"/>
    </i>
    <i>
      <x v="170"/>
    </i>
    <i>
      <x v="77"/>
    </i>
    <i>
      <x v="118"/>
    </i>
    <i>
      <x v="166"/>
    </i>
    <i>
      <x v="334"/>
    </i>
    <i>
      <x v="203"/>
    </i>
    <i>
      <x v="66"/>
    </i>
    <i>
      <x v="90"/>
    </i>
    <i>
      <x v="89"/>
    </i>
    <i>
      <x v="185"/>
    </i>
    <i>
      <x v="71"/>
    </i>
    <i>
      <x v="81"/>
    </i>
    <i>
      <x v="103"/>
    </i>
    <i>
      <x v="235"/>
    </i>
    <i>
      <x v="44"/>
    </i>
    <i>
      <x v="213"/>
    </i>
    <i>
      <x v="45"/>
    </i>
    <i>
      <x v="329"/>
    </i>
    <i>
      <x v="119"/>
    </i>
    <i>
      <x v="271"/>
    </i>
    <i>
      <x v="208"/>
    </i>
    <i>
      <x v="347"/>
    </i>
    <i>
      <x v="261"/>
    </i>
    <i>
      <x v="298"/>
    </i>
    <i>
      <x v="319"/>
    </i>
    <i>
      <x v="78"/>
    </i>
    <i>
      <x v="143"/>
    </i>
    <i>
      <x v="48"/>
    </i>
    <i>
      <x v="218"/>
    </i>
    <i>
      <x v="246"/>
    </i>
    <i>
      <x v="181"/>
    </i>
    <i>
      <x v="332"/>
    </i>
    <i>
      <x v="330"/>
    </i>
    <i>
      <x v="110"/>
    </i>
    <i>
      <x v="265"/>
    </i>
    <i>
      <x v="52"/>
    </i>
    <i>
      <x v="157"/>
    </i>
    <i>
      <x v="248"/>
    </i>
    <i>
      <x v="106"/>
    </i>
    <i>
      <x v="336"/>
    </i>
    <i>
      <x v="250"/>
    </i>
    <i>
      <x v="279"/>
    </i>
    <i>
      <x v="129"/>
    </i>
    <i>
      <x v="98"/>
    </i>
    <i>
      <x v="326"/>
    </i>
    <i>
      <x v="2"/>
    </i>
    <i>
      <x v="296"/>
    </i>
    <i>
      <x v="291"/>
    </i>
    <i>
      <x v="174"/>
    </i>
    <i>
      <x v="228"/>
    </i>
    <i>
      <x v="154"/>
    </i>
    <i>
      <x v="86"/>
    </i>
    <i>
      <x v="269"/>
    </i>
    <i>
      <x v="272"/>
    </i>
    <i>
      <x v="202"/>
    </i>
    <i>
      <x v="148"/>
    </i>
    <i>
      <x v="79"/>
    </i>
    <i>
      <x v="201"/>
    </i>
    <i>
      <x v="312"/>
    </i>
    <i>
      <x v="75"/>
    </i>
    <i>
      <x v="267"/>
    </i>
    <i>
      <x v="289"/>
    </i>
    <i>
      <x v="273"/>
    </i>
    <i>
      <x v="275"/>
    </i>
    <i>
      <x v="244"/>
    </i>
    <i>
      <x v="216"/>
    </i>
    <i>
      <x v="146"/>
    </i>
    <i>
      <x v="212"/>
    </i>
    <i>
      <x v="300"/>
    </i>
    <i>
      <x v="125"/>
    </i>
    <i>
      <x v="339"/>
    </i>
    <i>
      <x v="43"/>
    </i>
    <i>
      <x v="30"/>
    </i>
    <i>
      <x v="245"/>
    </i>
    <i>
      <x v="107"/>
    </i>
    <i>
      <x v="325"/>
    </i>
    <i>
      <x v="85"/>
    </i>
    <i>
      <x v="152"/>
    </i>
    <i>
      <x v="311"/>
    </i>
    <i>
      <x v="84"/>
    </i>
    <i>
      <x v="3"/>
    </i>
    <i>
      <x v="333"/>
    </i>
    <i>
      <x v="137"/>
    </i>
    <i>
      <x v="178"/>
    </i>
    <i>
      <x/>
    </i>
    <i>
      <x v="328"/>
    </i>
    <i>
      <x v="140"/>
    </i>
    <i>
      <x v="155"/>
    </i>
    <i>
      <x v="113"/>
    </i>
    <i>
      <x v="320"/>
    </i>
    <i>
      <x v="36"/>
    </i>
    <i>
      <x v="194"/>
    </i>
    <i>
      <x v="215"/>
    </i>
    <i>
      <x v="238"/>
    </i>
    <i>
      <x v="187"/>
    </i>
    <i>
      <x v="4"/>
    </i>
    <i>
      <x v="13"/>
    </i>
    <i>
      <x v="335"/>
    </i>
    <i>
      <x v="197"/>
    </i>
    <i>
      <x v="97"/>
    </i>
    <i>
      <x v="214"/>
    </i>
    <i>
      <x v="135"/>
    </i>
    <i>
      <x v="8"/>
    </i>
    <i>
      <x v="177"/>
    </i>
    <i>
      <x v="241"/>
    </i>
    <i>
      <x v="132"/>
    </i>
    <i>
      <x v="165"/>
    </i>
    <i>
      <x v="63"/>
    </i>
    <i>
      <x v="341"/>
    </i>
    <i>
      <x v="158"/>
    </i>
    <i>
      <x v="340"/>
    </i>
    <i>
      <x v="38"/>
    </i>
    <i>
      <x v="160"/>
    </i>
    <i>
      <x v="204"/>
    </i>
    <i>
      <x v="309"/>
    </i>
    <i>
      <x v="191"/>
    </i>
    <i>
      <x v="156"/>
    </i>
    <i>
      <x v="217"/>
    </i>
    <i>
      <x v="193"/>
    </i>
    <i>
      <x v="259"/>
    </i>
    <i>
      <x v="28"/>
    </i>
    <i>
      <x v="252"/>
    </i>
    <i>
      <x v="94"/>
    </i>
    <i>
      <x v="74"/>
    </i>
    <i>
      <x v="237"/>
    </i>
    <i>
      <x v="317"/>
    </i>
    <i>
      <x v="256"/>
    </i>
    <i>
      <x v="280"/>
    </i>
    <i>
      <x v="266"/>
    </i>
    <i>
      <x v="17"/>
    </i>
    <i>
      <x v="176"/>
    </i>
    <i>
      <x v="251"/>
    </i>
    <i>
      <x v="130"/>
    </i>
    <i>
      <x v="242"/>
    </i>
    <i>
      <x v="314"/>
    </i>
    <i>
      <x v="255"/>
    </i>
    <i>
      <x v="338"/>
    </i>
    <i>
      <x v="219"/>
    </i>
    <i>
      <x v="136"/>
    </i>
    <i>
      <x v="276"/>
    </i>
    <i>
      <x v="292"/>
    </i>
    <i>
      <x v="171"/>
    </i>
    <i>
      <x v="186"/>
    </i>
    <i>
      <x v="294"/>
    </i>
    <i>
      <x v="285"/>
    </i>
    <i>
      <x v="150"/>
    </i>
    <i>
      <x v="161"/>
    </i>
    <i>
      <x v="57"/>
    </i>
    <i>
      <x v="345"/>
    </i>
    <i>
      <x v="127"/>
    </i>
    <i>
      <x v="55"/>
    </i>
    <i>
      <x v="115"/>
    </i>
    <i>
      <x v="167"/>
    </i>
    <i>
      <x v="95"/>
    </i>
    <i>
      <x v="322"/>
    </i>
    <i>
      <x v="10"/>
    </i>
    <i>
      <x v="301"/>
    </i>
    <i>
      <x v="207"/>
    </i>
    <i>
      <x v="263"/>
    </i>
    <i>
      <x v="225"/>
    </i>
    <i>
      <x v="88"/>
    </i>
    <i>
      <x v="7"/>
    </i>
    <i>
      <x v="73"/>
    </i>
    <i>
      <x v="183"/>
    </i>
    <i>
      <x v="23"/>
    </i>
    <i>
      <x v="321"/>
    </i>
    <i>
      <x v="60"/>
    </i>
    <i>
      <x v="270"/>
    </i>
    <i>
      <x v="53"/>
    </i>
    <i>
      <x v="308"/>
    </i>
    <i>
      <x v="16"/>
    </i>
    <i>
      <x v="179"/>
    </i>
    <i>
      <x v="318"/>
    </i>
    <i>
      <x v="64"/>
    </i>
    <i>
      <x v="1"/>
    </i>
    <i>
      <x v="40"/>
    </i>
    <i>
      <x v="199"/>
    </i>
    <i>
      <x v="283"/>
    </i>
    <i>
      <x v="243"/>
    </i>
    <i>
      <x v="27"/>
    </i>
    <i>
      <x v="56"/>
    </i>
    <i>
      <x v="87"/>
    </i>
    <i>
      <x v="99"/>
    </i>
    <i>
      <x v="236"/>
    </i>
    <i>
      <x v="82"/>
    </i>
    <i>
      <x v="108"/>
    </i>
    <i>
      <x v="35"/>
    </i>
    <i>
      <x v="80"/>
    </i>
    <i>
      <x v="122"/>
    </i>
    <i>
      <x v="6"/>
    </i>
    <i>
      <x v="277"/>
    </i>
    <i>
      <x v="239"/>
    </i>
    <i>
      <x v="104"/>
    </i>
    <i>
      <x v="42"/>
    </i>
    <i>
      <x v="163"/>
    </i>
    <i>
      <x v="184"/>
    </i>
    <i>
      <x v="159"/>
    </i>
    <i>
      <x v="37"/>
    </i>
    <i>
      <x v="49"/>
    </i>
    <i>
      <x v="162"/>
    </i>
    <i>
      <x v="26"/>
    </i>
    <i>
      <x v="19"/>
    </i>
    <i>
      <x v="21"/>
    </i>
    <i>
      <x v="286"/>
    </i>
    <i>
      <x v="230"/>
    </i>
    <i>
      <x v="210"/>
    </i>
    <i>
      <x v="290"/>
    </i>
    <i>
      <x v="11"/>
    </i>
    <i>
      <x v="313"/>
    </i>
    <i>
      <x v="147"/>
    </i>
    <i>
      <x v="249"/>
    </i>
    <i>
      <x v="195"/>
    </i>
    <i>
      <x v="151"/>
    </i>
    <i>
      <x v="274"/>
    </i>
    <i>
      <x v="324"/>
    </i>
    <i>
      <x v="346"/>
    </i>
    <i>
      <x v="288"/>
    </i>
    <i>
      <x v="172"/>
    </i>
    <i>
      <x v="109"/>
    </i>
    <i>
      <x v="240"/>
    </i>
    <i>
      <x v="200"/>
    </i>
    <i>
      <x v="112"/>
    </i>
    <i>
      <x v="198"/>
    </i>
    <i>
      <x v="101"/>
    </i>
    <i>
      <x v="205"/>
    </i>
    <i>
      <x v="192"/>
    </i>
    <i>
      <x v="102"/>
    </i>
    <i>
      <x v="72"/>
    </i>
    <i>
      <x v="5"/>
    </i>
    <i>
      <x v="114"/>
    </i>
    <i>
      <x v="100"/>
    </i>
    <i>
      <x v="142"/>
    </i>
    <i>
      <x v="138"/>
    </i>
    <i>
      <x v="342"/>
    </i>
    <i>
      <x v="224"/>
    </i>
    <i>
      <x v="51"/>
    </i>
    <i>
      <x v="59"/>
    </i>
    <i>
      <x v="297"/>
    </i>
    <i>
      <x v="343"/>
    </i>
    <i>
      <x v="20"/>
    </i>
    <i>
      <x v="153"/>
    </i>
    <i>
      <x v="222"/>
    </i>
    <i>
      <x v="47"/>
    </i>
    <i>
      <x v="12"/>
    </i>
    <i>
      <x v="306"/>
    </i>
    <i>
      <x v="34"/>
    </i>
    <i>
      <x v="182"/>
    </i>
    <i>
      <x v="287"/>
    </i>
    <i>
      <x v="262"/>
    </i>
    <i>
      <x v="169"/>
    </i>
    <i>
      <x v="209"/>
    </i>
    <i>
      <x v="96"/>
    </i>
    <i>
      <x v="229"/>
    </i>
    <i>
      <x v="91"/>
    </i>
    <i>
      <x v="303"/>
    </i>
    <i>
      <x v="307"/>
    </i>
    <i>
      <x v="337"/>
    </i>
    <i>
      <x v="295"/>
    </i>
    <i>
      <x v="24"/>
    </i>
    <i>
      <x v="196"/>
    </i>
    <i>
      <x v="31"/>
    </i>
    <i>
      <x v="327"/>
    </i>
    <i>
      <x v="302"/>
    </i>
    <i>
      <x v="15"/>
    </i>
    <i>
      <x v="46"/>
    </i>
    <i>
      <x v="18"/>
    </i>
    <i>
      <x v="282"/>
    </i>
    <i>
      <x v="68"/>
    </i>
    <i>
      <x v="139"/>
    </i>
    <i>
      <x v="29"/>
    </i>
    <i>
      <x v="67"/>
    </i>
    <i>
      <x v="206"/>
    </i>
    <i>
      <x v="232"/>
    </i>
    <i>
      <x v="117"/>
    </i>
    <i>
      <x v="50"/>
    </i>
    <i>
      <x v="123"/>
    </i>
    <i>
      <x v="93"/>
    </i>
    <i>
      <x v="65"/>
    </i>
    <i>
      <x v="305"/>
    </i>
    <i>
      <x v="164"/>
    </i>
    <i>
      <x v="58"/>
    </i>
    <i>
      <x v="83"/>
    </i>
    <i>
      <x v="39"/>
    </i>
    <i>
      <x v="189"/>
    </i>
    <i>
      <x v="76"/>
    </i>
    <i>
      <x v="124"/>
    </i>
    <i>
      <x v="14"/>
    </i>
    <i>
      <x v="144"/>
    </i>
    <i>
      <x v="133"/>
    </i>
    <i>
      <x v="33"/>
    </i>
    <i>
      <x v="281"/>
    </i>
    <i>
      <x v="134"/>
    </i>
    <i>
      <x v="41"/>
    </i>
    <i>
      <x v="121"/>
    </i>
    <i>
      <x v="69"/>
    </i>
    <i>
      <x v="9"/>
    </i>
    <i>
      <x v="278"/>
    </i>
    <i>
      <x v="111"/>
    </i>
    <i>
      <x v="131"/>
    </i>
    <i>
      <x v="331"/>
    </i>
    <i>
      <x v="221"/>
    </i>
    <i>
      <x v="105"/>
    </i>
    <i>
      <x v="254"/>
    </i>
    <i>
      <x v="223"/>
    </i>
    <i>
      <x v="61"/>
    </i>
    <i>
      <x v="231"/>
    </i>
    <i>
      <x v="190"/>
    </i>
    <i>
      <x v="316"/>
    </i>
    <i>
      <x v="32"/>
    </i>
    <i>
      <x v="344"/>
    </i>
    <i>
      <x v="264"/>
    </i>
    <i>
      <x v="310"/>
    </i>
    <i>
      <x v="227"/>
    </i>
    <i>
      <x v="247"/>
    </i>
    <i>
      <x v="145"/>
    </i>
    <i>
      <x v="141"/>
    </i>
    <i>
      <x v="62"/>
    </i>
    <i>
      <x v="92"/>
    </i>
    <i>
      <x v="304"/>
    </i>
    <i>
      <x v="126"/>
    </i>
    <i>
      <x v="188"/>
    </i>
    <i>
      <x v="175"/>
    </i>
    <i>
      <x v="268"/>
    </i>
    <i>
      <x v="54"/>
    </i>
    <i>
      <x v="226"/>
    </i>
    <i>
      <x v="70"/>
    </i>
    <i>
      <x v="180"/>
    </i>
    <i>
      <x v="22"/>
    </i>
    <i>
      <x v="293"/>
    </i>
    <i t="grand">
      <x/>
    </i>
  </rowItems>
  <colFields count="1">
    <field x="-2"/>
  </colFields>
  <colItems count="3">
    <i>
      <x/>
    </i>
    <i i="1">
      <x v="1"/>
    </i>
    <i i="2">
      <x v="2"/>
    </i>
  </colItems>
  <pageFields count="3">
    <pageField fld="0" hier="0" name="[Kommunetall_CSV].[aar].&amp;[2021]" cap="2021"/>
    <pageField fld="3" hier="13" name="[T_kommune].[fylke].[All]" cap="All"/>
    <pageField fld="4" hier="4" name="[T_kjøttkoder].[hovedgrupper].[All]" cap="All"/>
  </pageFields>
  <dataFields count="3">
    <dataField name="andel i %" fld="1" subtotal="count" showDataAs="percentOfCol" baseField="2" baseItem="224" numFmtId="165"/>
    <dataField name="løpende andel i %" fld="5" subtotal="count" baseField="2" baseItem="11" numFmtId="10">
      <extLst>
        <ext xmlns:x14="http://schemas.microsoft.com/office/spreadsheetml/2009/9/main" uri="{E15A36E0-9728-4e99-A89B-3F7291B0FE68}">
          <x14:dataField pivotShowAs="percentOfRunningTotal" sourceField="1" uniqueName="[__Xl3].[Measures].[Sum of Verdi]"/>
        </ext>
      </extLst>
    </dataField>
    <dataField name="løpende sum i kg" fld="6" subtotal="count" showDataAs="runTotal" baseField="2" baseItem="8">
      <extLst>
        <ext xmlns:x14="http://schemas.microsoft.com/office/spreadsheetml/2009/9/main" uri="{E15A36E0-9728-4e99-A89B-3F7291B0FE68}">
          <x14:dataField sourceField="1" uniqueName="[__Xl4].[Measures].[Sum of Verdi]"/>
        </ext>
      </extLst>
    </dataField>
  </dataFields>
  <formats count="6">
    <format dxfId="79">
      <pivotArea outline="0" collapsedLevelsAreSubtotals="1" fieldPosition="0"/>
    </format>
    <format dxfId="78">
      <pivotArea outline="0" collapsedLevelsAreSubtotals="1" fieldPosition="0">
        <references count="1">
          <reference field="4294967294" count="1" selected="0">
            <x v="1"/>
          </reference>
        </references>
      </pivotArea>
    </format>
    <format dxfId="77">
      <pivotArea outline="0" fieldPosition="0">
        <references count="1">
          <reference field="4294967294" count="1">
            <x v="1"/>
          </reference>
        </references>
      </pivotArea>
    </format>
    <format dxfId="76">
      <pivotArea collapsedLevelsAreSubtotals="1" fieldPosition="0">
        <references count="2">
          <reference field="4294967294" count="1" selected="0">
            <x v="1"/>
          </reference>
          <reference field="2" count="0"/>
        </references>
      </pivotArea>
    </format>
    <format dxfId="75">
      <pivotArea outline="0" collapsedLevelsAreSubtotals="1" fieldPosition="0">
        <references count="1">
          <reference field="4294967294" count="1" selected="0">
            <x v="0"/>
          </reference>
        </references>
      </pivotArea>
    </format>
    <format dxfId="74">
      <pivotArea dataOnly="0" outline="0" fieldPosition="0">
        <references count="1">
          <reference field="4294967294" count="1">
            <x v="2"/>
          </reference>
        </references>
      </pivotArea>
    </format>
  </formats>
  <pivotHierarchies count="29">
    <pivotHierarchy multipleItemSelectionAllowed="1" dragToData="1">
      <members count="1" level="1">
        <member name="[Kommunetall_CSV].[aar].&amp;[2021]"/>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caption="andel i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30A3A47-E33D-4BA6-B75D-4AC773EBDE61}" name="Pivottabell2" cacheId="13"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7">
  <location ref="P8:R47"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123">
        <item x="122"/>
        <item x="36"/>
        <item x="121"/>
        <item x="35"/>
        <item x="120"/>
        <item x="119"/>
        <item x="63"/>
        <item x="53"/>
        <item x="118"/>
        <item x="34"/>
        <item x="52"/>
        <item x="51"/>
        <item x="117"/>
        <item x="116"/>
        <item x="44"/>
        <item x="33"/>
        <item x="32"/>
        <item x="115"/>
        <item x="114"/>
        <item x="62"/>
        <item x="113"/>
        <item x="50"/>
        <item x="112"/>
        <item x="111"/>
        <item x="110"/>
        <item x="109"/>
        <item x="108"/>
        <item x="107"/>
        <item x="106"/>
        <item x="31"/>
        <item x="30"/>
        <item x="61"/>
        <item x="105"/>
        <item x="60"/>
        <item x="29"/>
        <item x="104"/>
        <item x="43"/>
        <item x="28"/>
        <item x="42"/>
        <item x="41"/>
        <item x="27"/>
        <item x="59"/>
        <item x="40"/>
        <item x="103"/>
        <item x="26"/>
        <item x="25"/>
        <item x="24"/>
        <item x="23"/>
        <item x="102"/>
        <item x="58"/>
        <item x="49"/>
        <item x="22"/>
        <item x="21"/>
        <item x="20"/>
        <item x="19"/>
        <item x="18"/>
        <item x="39"/>
        <item x="17"/>
        <item x="16"/>
        <item x="101"/>
        <item x="100"/>
        <item x="15"/>
        <item x="14"/>
        <item x="13"/>
        <item x="12"/>
        <item x="99"/>
        <item x="11"/>
        <item x="10"/>
        <item x="9"/>
        <item x="48"/>
        <item x="38"/>
        <item x="98"/>
        <item x="97"/>
        <item x="96"/>
        <item x="95"/>
        <item x="57"/>
        <item x="8"/>
        <item x="7"/>
        <item x="56"/>
        <item x="6"/>
        <item x="94"/>
        <item x="93"/>
        <item x="5"/>
        <item x="37"/>
        <item x="4"/>
        <item x="47"/>
        <item x="3"/>
        <item x="92"/>
        <item x="91"/>
        <item x="90"/>
        <item x="89"/>
        <item x="2"/>
        <item x="88"/>
        <item x="87"/>
        <item x="55"/>
        <item x="86"/>
        <item x="85"/>
        <item x="84"/>
        <item x="1"/>
        <item x="0"/>
        <item x="83"/>
        <item x="82"/>
        <item x="81"/>
        <item x="80"/>
        <item x="79"/>
        <item x="78"/>
        <item x="77"/>
        <item x="76"/>
        <item x="46"/>
        <item x="75"/>
        <item x="74"/>
        <item x="54"/>
        <item x="73"/>
        <item x="72"/>
        <item x="71"/>
        <item x="70"/>
        <item x="69"/>
        <item x="68"/>
        <item x="67"/>
        <item x="66"/>
        <item x="65"/>
        <item x="64"/>
        <item x="45"/>
      </items>
    </pivotField>
    <pivotField axis="axisPage" allDrilled="1" subtotalTop="0" showAll="0" dataSourceSort="1" defaultSubtotal="0" defaultAttributeDrillState="1"/>
  </pivotFields>
  <rowFields count="1">
    <field x="4"/>
  </rowFields>
  <rowItems count="38">
    <i>
      <x v="1"/>
    </i>
    <i>
      <x v="3"/>
    </i>
    <i>
      <x v="9"/>
    </i>
    <i>
      <x v="15"/>
    </i>
    <i>
      <x v="16"/>
    </i>
    <i>
      <x v="29"/>
    </i>
    <i>
      <x v="30"/>
    </i>
    <i>
      <x v="34"/>
    </i>
    <i>
      <x v="37"/>
    </i>
    <i>
      <x v="40"/>
    </i>
    <i>
      <x v="44"/>
    </i>
    <i>
      <x v="45"/>
    </i>
    <i>
      <x v="46"/>
    </i>
    <i>
      <x v="47"/>
    </i>
    <i>
      <x v="51"/>
    </i>
    <i>
      <x v="52"/>
    </i>
    <i>
      <x v="53"/>
    </i>
    <i>
      <x v="54"/>
    </i>
    <i>
      <x v="55"/>
    </i>
    <i>
      <x v="57"/>
    </i>
    <i>
      <x v="58"/>
    </i>
    <i>
      <x v="61"/>
    </i>
    <i>
      <x v="62"/>
    </i>
    <i>
      <x v="63"/>
    </i>
    <i>
      <x v="64"/>
    </i>
    <i>
      <x v="66"/>
    </i>
    <i>
      <x v="67"/>
    </i>
    <i>
      <x v="68"/>
    </i>
    <i>
      <x v="76"/>
    </i>
    <i>
      <x v="77"/>
    </i>
    <i>
      <x v="79"/>
    </i>
    <i>
      <x v="82"/>
    </i>
    <i>
      <x v="84"/>
    </i>
    <i>
      <x v="86"/>
    </i>
    <i>
      <x v="91"/>
    </i>
    <i>
      <x v="98"/>
    </i>
    <i>
      <x v="99"/>
    </i>
    <i t="grand">
      <x/>
    </i>
  </rowItems>
  <colFields count="1">
    <field x="0"/>
  </colFields>
  <colItems count="2">
    <i>
      <x/>
    </i>
    <i>
      <x v="1"/>
    </i>
  </colItems>
  <pageFields count="3">
    <pageField fld="3" hier="4" name="[T_kjøttkoder].[hovedgrupper].&amp;[storfe]" cap="storfe"/>
    <pageField fld="2" hier="13" name="[T_kommune].[fylke].&amp;[Trøndelag]" cap="Trøndelag"/>
    <pageField fld="5" hier="2" name="[T_kjøttkoder].[dyreslag].&amp;[kalv]" cap="kalv"/>
  </pageFields>
  <dataFields count="1">
    <dataField name="Sum av Verdi" fld="1" showDataAs="difference" baseField="0" baseItem="1048828" numFmtId="164"/>
  </dataFields>
  <formats count="4">
    <format dxfId="141">
      <pivotArea collapsedLevelsAreSubtotals="1" fieldPosition="0">
        <references count="2">
          <reference field="0" count="1" selected="0">
            <x v="7"/>
          </reference>
          <reference field="4" count="13">
            <x v="80"/>
            <x v="90"/>
            <x v="93"/>
            <x v="101"/>
            <x v="102"/>
            <x v="103"/>
            <x v="104"/>
            <x v="105"/>
            <x v="107"/>
            <x v="109"/>
            <x v="110"/>
            <x v="113"/>
            <x v="117"/>
          </reference>
        </references>
      </pivotArea>
    </format>
    <format dxfId="140">
      <pivotArea outline="0" collapsedLevelsAreSubtotals="1" fieldPosition="0"/>
    </format>
    <format dxfId="139">
      <pivotArea outline="0" fieldPosition="0">
        <references count="1">
          <reference field="4294967294" count="1">
            <x v="0"/>
          </reference>
        </references>
      </pivotArea>
    </format>
    <format dxfId="138">
      <pivotArea outline="0" collapsedLevelsAreSubtotals="1" fieldPosition="0">
        <references count="1">
          <reference field="0" count="16" selected="0">
            <x v="1"/>
            <x v="2"/>
            <x v="3"/>
            <x v="4"/>
            <x v="5"/>
            <x v="6"/>
            <x v="7"/>
            <x v="8"/>
            <x v="9"/>
            <x v="10"/>
            <x v="11"/>
            <x v="12"/>
            <x v="13"/>
            <x v="14"/>
            <x v="15"/>
            <x v="16"/>
          </reference>
        </references>
      </pivotArea>
    </format>
  </formats>
  <chartFormats count="276">
    <chartFormat chart="2" format="0" series="1">
      <pivotArea type="data" outline="0" fieldPosition="0">
        <references count="2">
          <reference field="4294967294" count="1" selected="0">
            <x v="0"/>
          </reference>
          <reference field="4" count="1" selected="0">
            <x v="98"/>
          </reference>
        </references>
      </pivotArea>
    </chartFormat>
    <chartFormat chart="2" format="1" series="1">
      <pivotArea type="data" outline="0" fieldPosition="0">
        <references count="2">
          <reference field="4294967294" count="1" selected="0">
            <x v="0"/>
          </reference>
          <reference field="4" count="1" selected="0">
            <x v="53"/>
          </reference>
        </references>
      </pivotArea>
    </chartFormat>
    <chartFormat chart="2" format="2" series="1">
      <pivotArea type="data" outline="0" fieldPosition="0">
        <references count="2">
          <reference field="4294967294" count="1" selected="0">
            <x v="0"/>
          </reference>
          <reference field="4" count="1" selected="0">
            <x v="63"/>
          </reference>
        </references>
      </pivotArea>
    </chartFormat>
    <chartFormat chart="2" format="3" series="1">
      <pivotArea type="data" outline="0" fieldPosition="0">
        <references count="2">
          <reference field="4294967294" count="1" selected="0">
            <x v="0"/>
          </reference>
          <reference field="4" count="1" selected="0">
            <x v="77"/>
          </reference>
        </references>
      </pivotArea>
    </chartFormat>
    <chartFormat chart="2" format="4" series="1">
      <pivotArea type="data" outline="0" fieldPosition="0">
        <references count="2">
          <reference field="4294967294" count="1" selected="0">
            <x v="0"/>
          </reference>
          <reference field="4" count="1" selected="0">
            <x v="61"/>
          </reference>
        </references>
      </pivotArea>
    </chartFormat>
    <chartFormat chart="2" format="5" series="1">
      <pivotArea type="data" outline="0" fieldPosition="0">
        <references count="2">
          <reference field="4294967294" count="1" selected="0">
            <x v="0"/>
          </reference>
          <reference field="4" count="1" selected="0">
            <x v="9"/>
          </reference>
        </references>
      </pivotArea>
    </chartFormat>
    <chartFormat chart="2" format="6" series="1">
      <pivotArea type="data" outline="0" fieldPosition="0">
        <references count="2">
          <reference field="4294967294" count="1" selected="0">
            <x v="0"/>
          </reference>
          <reference field="4" count="1" selected="0">
            <x v="30"/>
          </reference>
        </references>
      </pivotArea>
    </chartFormat>
    <chartFormat chart="2" format="7" series="1">
      <pivotArea type="data" outline="0" fieldPosition="0">
        <references count="2">
          <reference field="4294967294" count="1" selected="0">
            <x v="0"/>
          </reference>
          <reference field="4" count="1" selected="0">
            <x v="67"/>
          </reference>
        </references>
      </pivotArea>
    </chartFormat>
    <chartFormat chart="2" format="8" series="1">
      <pivotArea type="data" outline="0" fieldPosition="0">
        <references count="2">
          <reference field="4294967294" count="1" selected="0">
            <x v="0"/>
          </reference>
          <reference field="4" count="1" selected="0">
            <x v="111"/>
          </reference>
        </references>
      </pivotArea>
    </chartFormat>
    <chartFormat chart="2" format="9" series="1">
      <pivotArea type="data" outline="0" fieldPosition="0">
        <references count="2">
          <reference field="4294967294" count="1" selected="0">
            <x v="0"/>
          </reference>
          <reference field="4" count="1" selected="0">
            <x v="33"/>
          </reference>
        </references>
      </pivotArea>
    </chartFormat>
    <chartFormat chart="2" format="10" series="1">
      <pivotArea type="data" outline="0" fieldPosition="0">
        <references count="2">
          <reference field="4294967294" count="1" selected="0">
            <x v="0"/>
          </reference>
          <reference field="4" count="1" selected="0">
            <x v="6"/>
          </reference>
        </references>
      </pivotArea>
    </chartFormat>
    <chartFormat chart="2" format="11" series="1">
      <pivotArea type="data" outline="0" fieldPosition="0">
        <references count="2">
          <reference field="4294967294" count="1" selected="0">
            <x v="0"/>
          </reference>
          <reference field="4" count="1" selected="0">
            <x v="41"/>
          </reference>
        </references>
      </pivotArea>
    </chartFormat>
    <chartFormat chart="2" format="12" series="1">
      <pivotArea type="data" outline="0" fieldPosition="0">
        <references count="2">
          <reference field="4294967294" count="1" selected="0">
            <x v="0"/>
          </reference>
          <reference field="4" count="1" selected="0">
            <x v="31"/>
          </reference>
        </references>
      </pivotArea>
    </chartFormat>
    <chartFormat chart="2" format="13" series="1">
      <pivotArea type="data" outline="0" fieldPosition="0">
        <references count="2">
          <reference field="4294967294" count="1" selected="0">
            <x v="0"/>
          </reference>
          <reference field="4" count="1" selected="0">
            <x v="19"/>
          </reference>
        </references>
      </pivotArea>
    </chartFormat>
    <chartFormat chart="2" format="14" series="1">
      <pivotArea type="data" outline="0" fieldPosition="0">
        <references count="2">
          <reference field="4294967294" count="1" selected="0">
            <x v="0"/>
          </reference>
          <reference field="4" count="1" selected="0">
            <x v="75"/>
          </reference>
        </references>
      </pivotArea>
    </chartFormat>
    <chartFormat chart="2" format="15" series="1">
      <pivotArea type="data" outline="0" fieldPosition="0">
        <references count="2">
          <reference field="4294967294" count="1" selected="0">
            <x v="0"/>
          </reference>
          <reference field="4" count="1" selected="0">
            <x v="78"/>
          </reference>
        </references>
      </pivotArea>
    </chartFormat>
    <chartFormat chart="2" format="16" series="1">
      <pivotArea type="data" outline="0" fieldPosition="0">
        <references count="2">
          <reference field="4294967294" count="1" selected="0">
            <x v="0"/>
          </reference>
          <reference field="4" count="1" selected="0">
            <x v="49"/>
          </reference>
        </references>
      </pivotArea>
    </chartFormat>
    <chartFormat chart="2" format="17" series="1">
      <pivotArea type="data" outline="0" fieldPosition="0">
        <references count="2">
          <reference field="4294967294" count="1" selected="0">
            <x v="0"/>
          </reference>
          <reference field="4" count="1" selected="0">
            <x v="94"/>
          </reference>
        </references>
      </pivotArea>
    </chartFormat>
    <chartFormat chart="2" format="18" series="1">
      <pivotArea type="data" outline="0" fieldPosition="0">
        <references count="2">
          <reference field="4294967294" count="1" selected="0">
            <x v="0"/>
          </reference>
          <reference field="4" count="1" selected="0">
            <x v="58"/>
          </reference>
        </references>
      </pivotArea>
    </chartFormat>
    <chartFormat chart="2" format="19" series="1">
      <pivotArea type="data" outline="0" fieldPosition="0">
        <references count="2">
          <reference field="4294967294" count="1" selected="0">
            <x v="0"/>
          </reference>
          <reference field="4" count="1" selected="0">
            <x v="76"/>
          </reference>
        </references>
      </pivotArea>
    </chartFormat>
    <chartFormat chart="2" format="20" series="1">
      <pivotArea type="data" outline="0" fieldPosition="0">
        <references count="2">
          <reference field="4294967294" count="1" selected="0">
            <x v="0"/>
          </reference>
          <reference field="4" count="1" selected="0">
            <x v="112"/>
          </reference>
        </references>
      </pivotArea>
    </chartFormat>
    <chartFormat chart="2" format="21" series="1">
      <pivotArea type="data" outline="0" fieldPosition="0">
        <references count="2">
          <reference field="4294967294" count="1" selected="0">
            <x v="0"/>
          </reference>
          <reference field="4" count="1" selected="0">
            <x v="106"/>
          </reference>
        </references>
      </pivotArea>
    </chartFormat>
    <chartFormat chart="2" format="22" series="1">
      <pivotArea type="data" outline="0" fieldPosition="0">
        <references count="2">
          <reference field="4294967294" count="1" selected="0">
            <x v="0"/>
          </reference>
          <reference field="4" count="1" selected="0">
            <x v="115"/>
          </reference>
        </references>
      </pivotArea>
    </chartFormat>
    <chartFormat chart="2" format="23" series="1">
      <pivotArea type="data" outline="0" fieldPosition="0">
        <references count="2">
          <reference field="4294967294" count="1" selected="0">
            <x v="0"/>
          </reference>
          <reference field="4" count="1" selected="0">
            <x v="97"/>
          </reference>
        </references>
      </pivotArea>
    </chartFormat>
    <chartFormat chart="2" format="24" series="1">
      <pivotArea type="data" outline="0" fieldPosition="0">
        <references count="2">
          <reference field="4294967294" count="1" selected="0">
            <x v="0"/>
          </reference>
          <reference field="4" count="1" selected="0">
            <x v="121"/>
          </reference>
        </references>
      </pivotArea>
    </chartFormat>
    <chartFormat chart="2" format="25" series="1">
      <pivotArea type="data" outline="0" fieldPosition="0">
        <references count="2">
          <reference field="4294967294" count="1" selected="0">
            <x v="0"/>
          </reference>
          <reference field="4" count="1" selected="0">
            <x v="92"/>
          </reference>
        </references>
      </pivotArea>
    </chartFormat>
    <chartFormat chart="2" format="26" series="1">
      <pivotArea type="data" outline="0" fieldPosition="0">
        <references count="2">
          <reference field="4294967294" count="1" selected="0">
            <x v="0"/>
          </reference>
          <reference field="4" count="1" selected="0">
            <x v="114"/>
          </reference>
        </references>
      </pivotArea>
    </chartFormat>
    <chartFormat chart="2" format="27" series="1">
      <pivotArea type="data" outline="0" fieldPosition="0">
        <references count="2">
          <reference field="4294967294" count="1" selected="0">
            <x v="0"/>
          </reference>
          <reference field="4" count="1" selected="0">
            <x v="89"/>
          </reference>
        </references>
      </pivotArea>
    </chartFormat>
    <chartFormat chart="2" format="28" series="1">
      <pivotArea type="data" outline="0" fieldPosition="0">
        <references count="2">
          <reference field="4294967294" count="1" selected="0">
            <x v="0"/>
          </reference>
          <reference field="4" count="1" selected="0">
            <x v="17"/>
          </reference>
        </references>
      </pivotArea>
    </chartFormat>
    <chartFormat chart="2" format="29" series="1">
      <pivotArea type="data" outline="0" fieldPosition="0">
        <references count="2">
          <reference field="4294967294" count="1" selected="0">
            <x v="0"/>
          </reference>
          <reference field="4" count="1" selected="0">
            <x v="72"/>
          </reference>
        </references>
      </pivotArea>
    </chartFormat>
    <chartFormat chart="2" format="30" series="1">
      <pivotArea type="data" outline="0" fieldPosition="0">
        <references count="2">
          <reference field="4294967294" count="1" selected="0">
            <x v="0"/>
          </reference>
          <reference field="4" count="1" selected="0">
            <x v="87"/>
          </reference>
        </references>
      </pivotArea>
    </chartFormat>
    <chartFormat chart="2" format="31" series="1">
      <pivotArea type="data" outline="0" fieldPosition="0">
        <references count="2">
          <reference field="4294967294" count="1" selected="0">
            <x v="0"/>
          </reference>
          <reference field="4" count="1" selected="0">
            <x v="20"/>
          </reference>
        </references>
      </pivotArea>
    </chartFormat>
    <chartFormat chart="2" format="32" series="1">
      <pivotArea type="data" outline="0" fieldPosition="0">
        <references count="2">
          <reference field="4294967294" count="1" selected="0">
            <x v="0"/>
          </reference>
          <reference field="4" count="1" selected="0">
            <x v="59"/>
          </reference>
        </references>
      </pivotArea>
    </chartFormat>
    <chartFormat chart="2" format="33" series="1">
      <pivotArea type="data" outline="0" fieldPosition="0">
        <references count="2">
          <reference field="4294967294" count="1" selected="0">
            <x v="0"/>
          </reference>
          <reference field="4" count="1" selected="0">
            <x v="55"/>
          </reference>
        </references>
      </pivotArea>
    </chartFormat>
    <chartFormat chart="2" format="34" series="1">
      <pivotArea type="data" outline="0" fieldPosition="0">
        <references count="2">
          <reference field="4294967294" count="1" selected="0">
            <x v="0"/>
          </reference>
          <reference field="4" count="1" selected="0">
            <x v="3"/>
          </reference>
        </references>
      </pivotArea>
    </chartFormat>
    <chartFormat chart="2" format="35" series="1">
      <pivotArea type="data" outline="0" fieldPosition="0">
        <references count="2">
          <reference field="4294967294" count="1" selected="0">
            <x v="0"/>
          </reference>
          <reference field="4" count="1" selected="0">
            <x v="38"/>
          </reference>
        </references>
      </pivotArea>
    </chartFormat>
    <chartFormat chart="2" format="36" series="1">
      <pivotArea type="data" outline="0" fieldPosition="0">
        <references count="2">
          <reference field="4294967294" count="1" selected="0">
            <x v="0"/>
          </reference>
          <reference field="4" count="1" selected="0">
            <x v="56"/>
          </reference>
        </references>
      </pivotArea>
    </chartFormat>
    <chartFormat chart="2" format="37" series="1">
      <pivotArea type="data" outline="0" fieldPosition="0">
        <references count="2">
          <reference field="4294967294" count="1" selected="0">
            <x v="0"/>
          </reference>
          <reference field="4" count="1" selected="0">
            <x v="39"/>
          </reference>
        </references>
      </pivotArea>
    </chartFormat>
    <chartFormat chart="2" format="38" series="1">
      <pivotArea type="data" outline="0" fieldPosition="0">
        <references count="2">
          <reference field="4294967294" count="1" selected="0">
            <x v="0"/>
          </reference>
          <reference field="4" count="1" selected="0">
            <x v="83"/>
          </reference>
        </references>
      </pivotArea>
    </chartFormat>
    <chartFormat chart="2" format="39" series="1">
      <pivotArea type="data" outline="0" fieldPosition="0">
        <references count="2">
          <reference field="4294967294" count="1" selected="0">
            <x v="0"/>
          </reference>
          <reference field="4" count="1" selected="0">
            <x v="70"/>
          </reference>
        </references>
      </pivotArea>
    </chartFormat>
    <chartFormat chart="2" format="40" series="1">
      <pivotArea type="data" outline="0" fieldPosition="0">
        <references count="2">
          <reference field="4294967294" count="1" selected="0">
            <x v="0"/>
          </reference>
          <reference field="4" count="1" selected="0">
            <x v="36"/>
          </reference>
        </references>
      </pivotArea>
    </chartFormat>
    <chartFormat chart="2" format="41" series="1">
      <pivotArea type="data" outline="0" fieldPosition="0">
        <references count="2">
          <reference field="4294967294" count="1" selected="0">
            <x v="0"/>
          </reference>
          <reference field="4" count="1" selected="0">
            <x v="42"/>
          </reference>
        </references>
      </pivotArea>
    </chartFormat>
    <chartFormat chart="2" format="42" series="1">
      <pivotArea type="data" outline="0" fieldPosition="0">
        <references count="2">
          <reference field="4294967294" count="1" selected="0">
            <x v="0"/>
          </reference>
          <reference field="4" count="1" selected="0">
            <x v="14"/>
          </reference>
        </references>
      </pivotArea>
    </chartFormat>
    <chartFormat chart="2" format="43" series="1">
      <pivotArea type="data" outline="0" fieldPosition="0">
        <references count="2">
          <reference field="4294967294" count="1" selected="0">
            <x v="0"/>
          </reference>
          <reference field="4" count="1" selected="0">
            <x v="104"/>
          </reference>
        </references>
      </pivotArea>
    </chartFormat>
    <chartFormat chart="2" format="44" series="1">
      <pivotArea type="data" outline="0" fieldPosition="0">
        <references count="2">
          <reference field="4294967294" count="1" selected="0">
            <x v="0"/>
          </reference>
          <reference field="4" count="1" selected="0">
            <x v="32"/>
          </reference>
        </references>
      </pivotArea>
    </chartFormat>
    <chartFormat chart="2" format="45" series="1">
      <pivotArea type="data" outline="0" fieldPosition="0">
        <references count="2">
          <reference field="4294967294" count="1" selected="0">
            <x v="0"/>
          </reference>
          <reference field="4" count="1" selected="0">
            <x v="27"/>
          </reference>
        </references>
      </pivotArea>
    </chartFormat>
    <chartFormat chart="2" format="46" series="1">
      <pivotArea type="data" outline="0" fieldPosition="0">
        <references count="2">
          <reference field="4294967294" count="1" selected="0">
            <x v="0"/>
          </reference>
          <reference field="4" count="1" selected="0">
            <x v="120"/>
          </reference>
        </references>
      </pivotArea>
    </chartFormat>
    <chartFormat chart="2" format="47" series="1">
      <pivotArea type="data" outline="0" fieldPosition="0">
        <references count="2">
          <reference field="4294967294" count="1" selected="0">
            <x v="0"/>
          </reference>
          <reference field="4" count="1" selected="0">
            <x v="73"/>
          </reference>
        </references>
      </pivotArea>
    </chartFormat>
    <chartFormat chart="2" format="48" series="1">
      <pivotArea type="data" outline="0" fieldPosition="0">
        <references count="2">
          <reference field="4294967294" count="1" selected="0">
            <x v="0"/>
          </reference>
          <reference field="4" count="1" selected="0">
            <x v="93"/>
          </reference>
        </references>
      </pivotArea>
    </chartFormat>
    <chartFormat chart="2" format="49" series="1">
      <pivotArea type="data" outline="0" fieldPosition="0">
        <references count="2">
          <reference field="4294967294" count="1" selected="0">
            <x v="0"/>
          </reference>
          <reference field="4" count="1" selected="0">
            <x v="4"/>
          </reference>
        </references>
      </pivotArea>
    </chartFormat>
    <chartFormat chart="2" format="50" series="1">
      <pivotArea type="data" outline="0" fieldPosition="0">
        <references count="2">
          <reference field="4294967294" count="1" selected="0">
            <x v="0"/>
          </reference>
          <reference field="4" count="1" selected="0">
            <x v="24"/>
          </reference>
        </references>
      </pivotArea>
    </chartFormat>
    <chartFormat chart="2" format="51" series="1">
      <pivotArea type="data" outline="0" fieldPosition="0">
        <references count="2">
          <reference field="4294967294" count="1" selected="0">
            <x v="0"/>
          </reference>
          <reference field="4" count="1" selected="0">
            <x v="50"/>
          </reference>
        </references>
      </pivotArea>
    </chartFormat>
    <chartFormat chart="2" format="52" series="1">
      <pivotArea type="data" outline="0" fieldPosition="0">
        <references count="2">
          <reference field="4294967294" count="1" selected="0">
            <x v="0"/>
          </reference>
          <reference field="4" count="1" selected="0">
            <x v="69"/>
          </reference>
        </references>
      </pivotArea>
    </chartFormat>
    <chartFormat chart="2" format="53" series="1">
      <pivotArea type="data" outline="0" fieldPosition="0">
        <references count="2">
          <reference field="4294967294" count="1" selected="0">
            <x v="0"/>
          </reference>
          <reference field="4" count="1" selected="0">
            <x v="10"/>
          </reference>
        </references>
      </pivotArea>
    </chartFormat>
    <chartFormat chart="2" format="54" series="1">
      <pivotArea type="data" outline="0" fieldPosition="0">
        <references count="2">
          <reference field="4294967294" count="1" selected="0">
            <x v="0"/>
          </reference>
          <reference field="4" count="1" selected="0">
            <x v="7"/>
          </reference>
        </references>
      </pivotArea>
    </chartFormat>
    <chartFormat chart="2" format="55" series="1">
      <pivotArea type="data" outline="0" fieldPosition="0">
        <references count="2">
          <reference field="4294967294" count="1" selected="0">
            <x v="0"/>
          </reference>
          <reference field="4" count="1" selected="0">
            <x v="11"/>
          </reference>
        </references>
      </pivotArea>
    </chartFormat>
    <chartFormat chart="2" format="56" series="1">
      <pivotArea type="data" outline="0" fieldPosition="0">
        <references count="2">
          <reference field="4294967294" count="1" selected="0">
            <x v="0"/>
          </reference>
          <reference field="4" count="1" selected="0">
            <x v="122"/>
          </reference>
        </references>
      </pivotArea>
    </chartFormat>
    <chartFormat chart="2" format="57" series="1">
      <pivotArea type="data" outline="0" fieldPosition="0">
        <references count="2">
          <reference field="4294967294" count="1" selected="0">
            <x v="0"/>
          </reference>
          <reference field="4" count="1" selected="0">
            <x v="108"/>
          </reference>
        </references>
      </pivotArea>
    </chartFormat>
    <chartFormat chart="2" format="58" series="1">
      <pivotArea type="data" outline="0" fieldPosition="0">
        <references count="2">
          <reference field="4294967294" count="1" selected="0">
            <x v="0"/>
          </reference>
          <reference field="4" count="1" selected="0">
            <x v="21"/>
          </reference>
        </references>
      </pivotArea>
    </chartFormat>
    <chartFormat chart="2" format="59" series="1">
      <pivotArea type="data" outline="0" fieldPosition="0">
        <references count="2">
          <reference field="4294967294" count="1" selected="0">
            <x v="0"/>
          </reference>
          <reference field="4" count="1" selected="0">
            <x v="48"/>
          </reference>
        </references>
      </pivotArea>
    </chartFormat>
    <chartFormat chart="2" format="60" series="1">
      <pivotArea type="data" outline="0" fieldPosition="0">
        <references count="2">
          <reference field="4294967294" count="1" selected="0">
            <x v="0"/>
          </reference>
          <reference field="4" count="1" selected="0">
            <x v="95"/>
          </reference>
        </references>
      </pivotArea>
    </chartFormat>
    <chartFormat chart="2" format="61" series="1">
      <pivotArea type="data" outline="0" fieldPosition="0">
        <references count="2">
          <reference field="4294967294" count="1" selected="0">
            <x v="0"/>
          </reference>
          <reference field="4" count="1" selected="0">
            <x v="5"/>
          </reference>
        </references>
      </pivotArea>
    </chartFormat>
    <chartFormat chart="2" format="62" series="1">
      <pivotArea type="data" outline="0" fieldPosition="0">
        <references count="2">
          <reference field="4294967294" count="1" selected="0">
            <x v="0"/>
          </reference>
          <reference field="4" count="1" selected="0">
            <x v="2"/>
          </reference>
        </references>
      </pivotArea>
    </chartFormat>
    <chartFormat chart="2" format="63" series="1">
      <pivotArea type="data" outline="0" fieldPosition="0">
        <references count="2">
          <reference field="4294967294" count="1" selected="0">
            <x v="0"/>
          </reference>
          <reference field="4" count="1" selected="0">
            <x v="0"/>
          </reference>
        </references>
      </pivotArea>
    </chartFormat>
    <chartFormat chart="2" format="64" series="1">
      <pivotArea type="data" outline="0" fieldPosition="0">
        <references count="2">
          <reference field="4294967294" count="1" selected="0">
            <x v="0"/>
          </reference>
          <reference field="4" count="1" selected="0">
            <x v="60"/>
          </reference>
        </references>
      </pivotArea>
    </chartFormat>
    <chartFormat chart="2" format="65" series="1">
      <pivotArea type="data" outline="0" fieldPosition="0">
        <references count="2">
          <reference field="4294967294" count="1" selected="0">
            <x v="0"/>
          </reference>
          <reference field="4" count="1" selected="0">
            <x v="23"/>
          </reference>
        </references>
      </pivotArea>
    </chartFormat>
    <chartFormat chart="2" format="66" series="1">
      <pivotArea type="data" outline="0" fieldPosition="0">
        <references count="2">
          <reference field="4294967294" count="1" selected="0">
            <x v="0"/>
          </reference>
          <reference field="4" count="1" selected="0">
            <x v="81"/>
          </reference>
        </references>
      </pivotArea>
    </chartFormat>
    <chartFormat chart="2" format="67" series="1">
      <pivotArea type="data" outline="0" fieldPosition="0">
        <references count="2">
          <reference field="4294967294" count="1" selected="0">
            <x v="0"/>
          </reference>
          <reference field="4" count="1" selected="0">
            <x v="116"/>
          </reference>
        </references>
      </pivotArea>
    </chartFormat>
    <chartFormat chart="2" format="68" series="1">
      <pivotArea type="data" outline="0" fieldPosition="0">
        <references count="2">
          <reference field="4294967294" count="1" selected="0">
            <x v="0"/>
          </reference>
          <reference field="4" count="1" selected="0">
            <x v="88"/>
          </reference>
        </references>
      </pivotArea>
    </chartFormat>
    <chartFormat chart="2" format="69" series="1">
      <pivotArea type="data" outline="0" fieldPosition="0">
        <references count="2">
          <reference field="4294967294" count="1" selected="0">
            <x v="0"/>
          </reference>
          <reference field="4" count="1" selected="0">
            <x v="96"/>
          </reference>
        </references>
      </pivotArea>
    </chartFormat>
    <chartFormat chart="2" format="70" series="1">
      <pivotArea type="data" outline="0" fieldPosition="0">
        <references count="2">
          <reference field="4294967294" count="1" selected="0">
            <x v="0"/>
          </reference>
          <reference field="4" count="1" selected="0">
            <x v="12"/>
          </reference>
        </references>
      </pivotArea>
    </chartFormat>
    <chartFormat chart="2" format="71" series="1">
      <pivotArea type="data" outline="0" fieldPosition="0">
        <references count="2">
          <reference field="4294967294" count="1" selected="0">
            <x v="0"/>
          </reference>
          <reference field="4" count="1" selected="0">
            <x v="8"/>
          </reference>
        </references>
      </pivotArea>
    </chartFormat>
    <chartFormat chart="2" format="72" series="1">
      <pivotArea type="data" outline="0" fieldPosition="0">
        <references count="2">
          <reference field="4294967294" count="1" selected="0">
            <x v="0"/>
          </reference>
          <reference field="4" count="1" selected="0">
            <x v="100"/>
          </reference>
        </references>
      </pivotArea>
    </chartFormat>
    <chartFormat chart="2" format="73" series="1">
      <pivotArea type="data" outline="0" fieldPosition="0">
        <references count="2">
          <reference field="4294967294" count="1" selected="0">
            <x v="0"/>
          </reference>
          <reference field="4" count="1" selected="0">
            <x v="28"/>
          </reference>
        </references>
      </pivotArea>
    </chartFormat>
    <chartFormat chart="2" format="74" series="1">
      <pivotArea type="data" outline="0" fieldPosition="0">
        <references count="2">
          <reference field="4294967294" count="1" selected="0">
            <x v="0"/>
          </reference>
          <reference field="4" count="1" selected="0">
            <x v="82"/>
          </reference>
        </references>
      </pivotArea>
    </chartFormat>
    <chartFormat chart="2" format="75" series="1">
      <pivotArea type="data" outline="0" fieldPosition="0">
        <references count="2">
          <reference field="4294967294" count="1" selected="0">
            <x v="0"/>
          </reference>
          <reference field="4" count="1" selected="0">
            <x v="47"/>
          </reference>
        </references>
      </pivotArea>
    </chartFormat>
    <chartFormat chart="2" format="76" series="1">
      <pivotArea type="data" outline="0" fieldPosition="0">
        <references count="2">
          <reference field="4294967294" count="1" selected="0">
            <x v="0"/>
          </reference>
          <reference field="4" count="1" selected="0">
            <x v="54"/>
          </reference>
        </references>
      </pivotArea>
    </chartFormat>
    <chartFormat chart="2" format="77" series="1">
      <pivotArea type="data" outline="0" fieldPosition="0">
        <references count="2">
          <reference field="4294967294" count="1" selected="0">
            <x v="0"/>
          </reference>
          <reference field="4" count="1" selected="0">
            <x v="34"/>
          </reference>
        </references>
      </pivotArea>
    </chartFormat>
    <chartFormat chart="2" format="78" series="1">
      <pivotArea type="data" outline="0" fieldPosition="0">
        <references count="2">
          <reference field="4294967294" count="1" selected="0">
            <x v="0"/>
          </reference>
          <reference field="4" count="1" selected="0">
            <x v="29"/>
          </reference>
        </references>
      </pivotArea>
    </chartFormat>
    <chartFormat chart="2" format="79" series="1">
      <pivotArea type="data" outline="0" fieldPosition="0">
        <references count="2">
          <reference field="4294967294" count="1" selected="0">
            <x v="0"/>
          </reference>
          <reference field="4" count="1" selected="0">
            <x v="51"/>
          </reference>
        </references>
      </pivotArea>
    </chartFormat>
    <chartFormat chart="2" format="80" series="1">
      <pivotArea type="data" outline="0" fieldPosition="0">
        <references count="2">
          <reference field="4294967294" count="1" selected="0">
            <x v="0"/>
          </reference>
          <reference field="4" count="1" selected="0">
            <x v="65"/>
          </reference>
        </references>
      </pivotArea>
    </chartFormat>
    <chartFormat chart="2" format="81" series="1">
      <pivotArea type="data" outline="0" fieldPosition="0">
        <references count="2">
          <reference field="4294967294" count="1" selected="0">
            <x v="0"/>
          </reference>
          <reference field="4" count="1" selected="0">
            <x v="71"/>
          </reference>
        </references>
      </pivotArea>
    </chartFormat>
    <chartFormat chart="3" format="82" series="1">
      <pivotArea type="data" outline="0" fieldPosition="0">
        <references count="2">
          <reference field="4294967294" count="1" selected="0">
            <x v="0"/>
          </reference>
          <reference field="4" count="1" selected="0">
            <x v="59"/>
          </reference>
        </references>
      </pivotArea>
    </chartFormat>
    <chartFormat chart="3" format="83" series="1">
      <pivotArea type="data" outline="0" fieldPosition="0">
        <references count="2">
          <reference field="4294967294" count="1" selected="0">
            <x v="0"/>
          </reference>
          <reference field="4" count="1" selected="0">
            <x v="17"/>
          </reference>
        </references>
      </pivotArea>
    </chartFormat>
    <chartFormat chart="3" format="84" series="1">
      <pivotArea type="data" outline="0" fieldPosition="0">
        <references count="2">
          <reference field="4294967294" count="1" selected="0">
            <x v="0"/>
          </reference>
          <reference field="4" count="1" selected="0">
            <x v="20"/>
          </reference>
        </references>
      </pivotArea>
    </chartFormat>
    <chartFormat chart="3" format="85" series="1">
      <pivotArea type="data" outline="0" fieldPosition="0">
        <references count="2">
          <reference field="4294967294" count="1" selected="0">
            <x v="0"/>
          </reference>
          <reference field="4" count="1" selected="0">
            <x v="65"/>
          </reference>
        </references>
      </pivotArea>
    </chartFormat>
    <chartFormat chart="3" format="86" series="1">
      <pivotArea type="data" outline="0" fieldPosition="0">
        <references count="2">
          <reference field="4294967294" count="1" selected="0">
            <x v="0"/>
          </reference>
          <reference field="4" count="1" selected="0">
            <x v="71"/>
          </reference>
        </references>
      </pivotArea>
    </chartFormat>
    <chartFormat chart="3" format="87" series="1">
      <pivotArea type="data" outline="0" fieldPosition="0">
        <references count="2">
          <reference field="4294967294" count="1" selected="0">
            <x v="0"/>
          </reference>
          <reference field="4" count="1" selected="0">
            <x v="115"/>
          </reference>
        </references>
      </pivotArea>
    </chartFormat>
    <chartFormat chart="3" format="88" series="1">
      <pivotArea type="data" outline="0" fieldPosition="0">
        <references count="2">
          <reference field="4294967294" count="1" selected="0">
            <x v="0"/>
          </reference>
          <reference field="4" count="1" selected="0">
            <x v="87"/>
          </reference>
        </references>
      </pivotArea>
    </chartFormat>
    <chartFormat chart="3" format="89" series="1">
      <pivotArea type="data" outline="0" fieldPosition="0">
        <references count="2">
          <reference field="4294967294" count="1" selected="0">
            <x v="0"/>
          </reference>
          <reference field="4" count="1" selected="0">
            <x v="72"/>
          </reference>
        </references>
      </pivotArea>
    </chartFormat>
    <chartFormat chart="3" format="90" series="1">
      <pivotArea type="data" outline="0" fieldPosition="0">
        <references count="3">
          <reference field="4294967294" count="1" selected="0">
            <x v="0"/>
          </reference>
          <reference field="0" count="1" selected="0">
            <x v="9"/>
          </reference>
          <reference field="4" count="1" selected="0">
            <x v="59"/>
          </reference>
        </references>
      </pivotArea>
    </chartFormat>
    <chartFormat chart="3" format="91" series="1">
      <pivotArea type="data" outline="0" fieldPosition="0">
        <references count="3">
          <reference field="4294967294" count="1" selected="0">
            <x v="0"/>
          </reference>
          <reference field="0" count="1" selected="0">
            <x v="10"/>
          </reference>
          <reference field="4" count="1" selected="0">
            <x v="59"/>
          </reference>
        </references>
      </pivotArea>
    </chartFormat>
    <chartFormat chart="3" format="92" series="1">
      <pivotArea type="data" outline="0" fieldPosition="0">
        <references count="3">
          <reference field="4294967294" count="1" selected="0">
            <x v="0"/>
          </reference>
          <reference field="0" count="1" selected="0">
            <x v="11"/>
          </reference>
          <reference field="4" count="1" selected="0">
            <x v="59"/>
          </reference>
        </references>
      </pivotArea>
    </chartFormat>
    <chartFormat chart="3" format="93" series="1">
      <pivotArea type="data" outline="0" fieldPosition="0">
        <references count="3">
          <reference field="4294967294" count="1" selected="0">
            <x v="0"/>
          </reference>
          <reference field="0" count="1" selected="0">
            <x v="12"/>
          </reference>
          <reference field="4" count="1" selected="0">
            <x v="59"/>
          </reference>
        </references>
      </pivotArea>
    </chartFormat>
    <chartFormat chart="3" format="94" series="1">
      <pivotArea type="data" outline="0" fieldPosition="0">
        <references count="3">
          <reference field="4294967294" count="1" selected="0">
            <x v="0"/>
          </reference>
          <reference field="0" count="1" selected="0">
            <x v="13"/>
          </reference>
          <reference field="4" count="1" selected="0">
            <x v="59"/>
          </reference>
        </references>
      </pivotArea>
    </chartFormat>
    <chartFormat chart="3" format="95" series="1">
      <pivotArea type="data" outline="0" fieldPosition="0">
        <references count="3">
          <reference field="4294967294" count="1" selected="0">
            <x v="0"/>
          </reference>
          <reference field="0" count="1" selected="0">
            <x v="14"/>
          </reference>
          <reference field="4" count="1" selected="0">
            <x v="59"/>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59"/>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59"/>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59"/>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17"/>
          </reference>
        </references>
      </pivotArea>
    </chartFormat>
    <chartFormat chart="3" format="100" series="1">
      <pivotArea type="data" outline="0" fieldPosition="0">
        <references count="3">
          <reference field="4294967294" count="1" selected="0">
            <x v="0"/>
          </reference>
          <reference field="0" count="1" selected="0">
            <x v="2"/>
          </reference>
          <reference field="4" count="1" selected="0">
            <x v="17"/>
          </reference>
        </references>
      </pivotArea>
    </chartFormat>
    <chartFormat chart="3" format="101" series="1">
      <pivotArea type="data" outline="0" fieldPosition="0">
        <references count="3">
          <reference field="4294967294" count="1" selected="0">
            <x v="0"/>
          </reference>
          <reference field="0" count="1" selected="0">
            <x v="3"/>
          </reference>
          <reference field="4" count="1" selected="0">
            <x v="17"/>
          </reference>
        </references>
      </pivotArea>
    </chartFormat>
    <chartFormat chart="3" format="102" series="1">
      <pivotArea type="data" outline="0" fieldPosition="0">
        <references count="3">
          <reference field="4294967294" count="1" selected="0">
            <x v="0"/>
          </reference>
          <reference field="0" count="1" selected="0">
            <x v="4"/>
          </reference>
          <reference field="4" count="1" selected="0">
            <x v="17"/>
          </reference>
        </references>
      </pivotArea>
    </chartFormat>
    <chartFormat chart="3" format="103" series="1">
      <pivotArea type="data" outline="0" fieldPosition="0">
        <references count="3">
          <reference field="4294967294" count="1" selected="0">
            <x v="0"/>
          </reference>
          <reference field="0" count="1" selected="0">
            <x v="5"/>
          </reference>
          <reference field="4" count="1" selected="0">
            <x v="17"/>
          </reference>
        </references>
      </pivotArea>
    </chartFormat>
    <chartFormat chart="3" format="104" series="1">
      <pivotArea type="data" outline="0" fieldPosition="0">
        <references count="3">
          <reference field="4294967294" count="1" selected="0">
            <x v="0"/>
          </reference>
          <reference field="0" count="1" selected="0">
            <x v="6"/>
          </reference>
          <reference field="4" count="1" selected="0">
            <x v="17"/>
          </reference>
        </references>
      </pivotArea>
    </chartFormat>
    <chartFormat chart="3" format="105" series="1">
      <pivotArea type="data" outline="0" fieldPosition="0">
        <references count="3">
          <reference field="4294967294" count="1" selected="0">
            <x v="0"/>
          </reference>
          <reference field="0" count="1" selected="0">
            <x v="7"/>
          </reference>
          <reference field="4" count="1" selected="0">
            <x v="17"/>
          </reference>
        </references>
      </pivotArea>
    </chartFormat>
    <chartFormat chart="3" format="106" series="1">
      <pivotArea type="data" outline="0" fieldPosition="0">
        <references count="3">
          <reference field="4294967294" count="1" selected="0">
            <x v="0"/>
          </reference>
          <reference field="0" count="1" selected="0">
            <x v="8"/>
          </reference>
          <reference field="4" count="1" selected="0">
            <x v="17"/>
          </reference>
        </references>
      </pivotArea>
    </chartFormat>
    <chartFormat chart="3" format="107" series="1">
      <pivotArea type="data" outline="0" fieldPosition="0">
        <references count="3">
          <reference field="4294967294" count="1" selected="0">
            <x v="0"/>
          </reference>
          <reference field="0" count="1" selected="0">
            <x v="9"/>
          </reference>
          <reference field="4" count="1" selected="0">
            <x v="17"/>
          </reference>
        </references>
      </pivotArea>
    </chartFormat>
    <chartFormat chart="3" format="108" series="1">
      <pivotArea type="data" outline="0" fieldPosition="0">
        <references count="3">
          <reference field="4294967294" count="1" selected="0">
            <x v="0"/>
          </reference>
          <reference field="0" count="1" selected="0">
            <x v="10"/>
          </reference>
          <reference field="4" count="1" selected="0">
            <x v="17"/>
          </reference>
        </references>
      </pivotArea>
    </chartFormat>
    <chartFormat chart="3" format="109" series="1">
      <pivotArea type="data" outline="0" fieldPosition="0">
        <references count="3">
          <reference field="4294967294" count="1" selected="0">
            <x v="0"/>
          </reference>
          <reference field="0" count="1" selected="0">
            <x v="11"/>
          </reference>
          <reference field="4" count="1" selected="0">
            <x v="17"/>
          </reference>
        </references>
      </pivotArea>
    </chartFormat>
    <chartFormat chart="3" format="110" series="1">
      <pivotArea type="data" outline="0" fieldPosition="0">
        <references count="3">
          <reference field="4294967294" count="1" selected="0">
            <x v="0"/>
          </reference>
          <reference field="0" count="1" selected="0">
            <x v="12"/>
          </reference>
          <reference field="4" count="1" selected="0">
            <x v="17"/>
          </reference>
        </references>
      </pivotArea>
    </chartFormat>
    <chartFormat chart="3" format="111" series="1">
      <pivotArea type="data" outline="0" fieldPosition="0">
        <references count="3">
          <reference field="4294967294" count="1" selected="0">
            <x v="0"/>
          </reference>
          <reference field="0" count="1" selected="0">
            <x v="13"/>
          </reference>
          <reference field="4" count="1" selected="0">
            <x v="17"/>
          </reference>
        </references>
      </pivotArea>
    </chartFormat>
    <chartFormat chart="3" format="112" series="1">
      <pivotArea type="data" outline="0" fieldPosition="0">
        <references count="3">
          <reference field="4294967294" count="1" selected="0">
            <x v="0"/>
          </reference>
          <reference field="0" count="1" selected="0">
            <x v="14"/>
          </reference>
          <reference field="4" count="1" selected="0">
            <x v="17"/>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17"/>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17"/>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17"/>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20"/>
          </reference>
        </references>
      </pivotArea>
    </chartFormat>
    <chartFormat chart="3" format="117" series="1">
      <pivotArea type="data" outline="0" fieldPosition="0">
        <references count="3">
          <reference field="4294967294" count="1" selected="0">
            <x v="0"/>
          </reference>
          <reference field="0" count="1" selected="0">
            <x v="2"/>
          </reference>
          <reference field="4" count="1" selected="0">
            <x v="20"/>
          </reference>
        </references>
      </pivotArea>
    </chartFormat>
    <chartFormat chart="3" format="118" series="1">
      <pivotArea type="data" outline="0" fieldPosition="0">
        <references count="3">
          <reference field="4294967294" count="1" selected="0">
            <x v="0"/>
          </reference>
          <reference field="0" count="1" selected="0">
            <x v="3"/>
          </reference>
          <reference field="4" count="1" selected="0">
            <x v="20"/>
          </reference>
        </references>
      </pivotArea>
    </chartFormat>
    <chartFormat chart="3" format="119" series="1">
      <pivotArea type="data" outline="0" fieldPosition="0">
        <references count="3">
          <reference field="4294967294" count="1" selected="0">
            <x v="0"/>
          </reference>
          <reference field="0" count="1" selected="0">
            <x v="4"/>
          </reference>
          <reference field="4" count="1" selected="0">
            <x v="20"/>
          </reference>
        </references>
      </pivotArea>
    </chartFormat>
    <chartFormat chart="3" format="120" series="1">
      <pivotArea type="data" outline="0" fieldPosition="0">
        <references count="3">
          <reference field="4294967294" count="1" selected="0">
            <x v="0"/>
          </reference>
          <reference field="0" count="1" selected="0">
            <x v="5"/>
          </reference>
          <reference field="4" count="1" selected="0">
            <x v="20"/>
          </reference>
        </references>
      </pivotArea>
    </chartFormat>
    <chartFormat chart="3" format="121" series="1">
      <pivotArea type="data" outline="0" fieldPosition="0">
        <references count="3">
          <reference field="4294967294" count="1" selected="0">
            <x v="0"/>
          </reference>
          <reference field="0" count="1" selected="0">
            <x v="6"/>
          </reference>
          <reference field="4" count="1" selected="0">
            <x v="20"/>
          </reference>
        </references>
      </pivotArea>
    </chartFormat>
    <chartFormat chart="3" format="122" series="1">
      <pivotArea type="data" outline="0" fieldPosition="0">
        <references count="3">
          <reference field="4294967294" count="1" selected="0">
            <x v="0"/>
          </reference>
          <reference field="0" count="1" selected="0">
            <x v="7"/>
          </reference>
          <reference field="4" count="1" selected="0">
            <x v="20"/>
          </reference>
        </references>
      </pivotArea>
    </chartFormat>
    <chartFormat chart="3" format="123" series="1">
      <pivotArea type="data" outline="0" fieldPosition="0">
        <references count="3">
          <reference field="4294967294" count="1" selected="0">
            <x v="0"/>
          </reference>
          <reference field="0" count="1" selected="0">
            <x v="8"/>
          </reference>
          <reference field="4" count="1" selected="0">
            <x v="20"/>
          </reference>
        </references>
      </pivotArea>
    </chartFormat>
    <chartFormat chart="3" format="124" series="1">
      <pivotArea type="data" outline="0" fieldPosition="0">
        <references count="3">
          <reference field="4294967294" count="1" selected="0">
            <x v="0"/>
          </reference>
          <reference field="0" count="1" selected="0">
            <x v="9"/>
          </reference>
          <reference field="4" count="1" selected="0">
            <x v="20"/>
          </reference>
        </references>
      </pivotArea>
    </chartFormat>
    <chartFormat chart="3" format="125" series="1">
      <pivotArea type="data" outline="0" fieldPosition="0">
        <references count="3">
          <reference field="4294967294" count="1" selected="0">
            <x v="0"/>
          </reference>
          <reference field="0" count="1" selected="0">
            <x v="10"/>
          </reference>
          <reference field="4" count="1" selected="0">
            <x v="20"/>
          </reference>
        </references>
      </pivotArea>
    </chartFormat>
    <chartFormat chart="3" format="126" series="1">
      <pivotArea type="data" outline="0" fieldPosition="0">
        <references count="3">
          <reference field="4294967294" count="1" selected="0">
            <x v="0"/>
          </reference>
          <reference field="0" count="1" selected="0">
            <x v="11"/>
          </reference>
          <reference field="4" count="1" selected="0">
            <x v="20"/>
          </reference>
        </references>
      </pivotArea>
    </chartFormat>
    <chartFormat chart="3" format="127" series="1">
      <pivotArea type="data" outline="0" fieldPosition="0">
        <references count="3">
          <reference field="4294967294" count="1" selected="0">
            <x v="0"/>
          </reference>
          <reference field="0" count="1" selected="0">
            <x v="12"/>
          </reference>
          <reference field="4" count="1" selected="0">
            <x v="20"/>
          </reference>
        </references>
      </pivotArea>
    </chartFormat>
    <chartFormat chart="3" format="128" series="1">
      <pivotArea type="data" outline="0" fieldPosition="0">
        <references count="3">
          <reference field="4294967294" count="1" selected="0">
            <x v="0"/>
          </reference>
          <reference field="0" count="1" selected="0">
            <x v="13"/>
          </reference>
          <reference field="4" count="1" selected="0">
            <x v="20"/>
          </reference>
        </references>
      </pivotArea>
    </chartFormat>
    <chartFormat chart="3" format="129" series="1">
      <pivotArea type="data" outline="0" fieldPosition="0">
        <references count="3">
          <reference field="4294967294" count="1" selected="0">
            <x v="0"/>
          </reference>
          <reference field="0" count="1" selected="0">
            <x v="14"/>
          </reference>
          <reference field="4" count="1" selected="0">
            <x v="20"/>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65"/>
          </reference>
        </references>
      </pivotArea>
    </chartFormat>
    <chartFormat chart="3" format="131" series="1">
      <pivotArea type="data" outline="0" fieldPosition="0">
        <references count="3">
          <reference field="4294967294" count="1" selected="0">
            <x v="0"/>
          </reference>
          <reference field="0" count="1" selected="0">
            <x v="2"/>
          </reference>
          <reference field="4" count="1" selected="0">
            <x v="65"/>
          </reference>
        </references>
      </pivotArea>
    </chartFormat>
    <chartFormat chart="3" format="132" series="1">
      <pivotArea type="data" outline="0" fieldPosition="0">
        <references count="3">
          <reference field="4294967294" count="1" selected="0">
            <x v="0"/>
          </reference>
          <reference field="0" count="1" selected="0">
            <x v="3"/>
          </reference>
          <reference field="4" count="1" selected="0">
            <x v="65"/>
          </reference>
        </references>
      </pivotArea>
    </chartFormat>
    <chartFormat chart="3" format="133" series="1">
      <pivotArea type="data" outline="0" fieldPosition="0">
        <references count="3">
          <reference field="4294967294" count="1" selected="0">
            <x v="0"/>
          </reference>
          <reference field="0" count="1" selected="0">
            <x v="4"/>
          </reference>
          <reference field="4" count="1" selected="0">
            <x v="65"/>
          </reference>
        </references>
      </pivotArea>
    </chartFormat>
    <chartFormat chart="3" format="134" series="1">
      <pivotArea type="data" outline="0" fieldPosition="0">
        <references count="3">
          <reference field="4294967294" count="1" selected="0">
            <x v="0"/>
          </reference>
          <reference field="0" count="1" selected="0">
            <x v="5"/>
          </reference>
          <reference field="4" count="1" selected="0">
            <x v="65"/>
          </reference>
        </references>
      </pivotArea>
    </chartFormat>
    <chartFormat chart="3" format="135" series="1">
      <pivotArea type="data" outline="0" fieldPosition="0">
        <references count="3">
          <reference field="4294967294" count="1" selected="0">
            <x v="0"/>
          </reference>
          <reference field="0" count="1" selected="0">
            <x v="6"/>
          </reference>
          <reference field="4" count="1" selected="0">
            <x v="65"/>
          </reference>
        </references>
      </pivotArea>
    </chartFormat>
    <chartFormat chart="3" format="136" series="1">
      <pivotArea type="data" outline="0" fieldPosition="0">
        <references count="3">
          <reference field="4294967294" count="1" selected="0">
            <x v="0"/>
          </reference>
          <reference field="0" count="1" selected="0">
            <x v="7"/>
          </reference>
          <reference field="4" count="1" selected="0">
            <x v="65"/>
          </reference>
        </references>
      </pivotArea>
    </chartFormat>
    <chartFormat chart="3" format="137" series="1">
      <pivotArea type="data" outline="0" fieldPosition="0">
        <references count="3">
          <reference field="4294967294" count="1" selected="0">
            <x v="0"/>
          </reference>
          <reference field="0" count="1" selected="0">
            <x v="8"/>
          </reference>
          <reference field="4" count="1" selected="0">
            <x v="65"/>
          </reference>
        </references>
      </pivotArea>
    </chartFormat>
    <chartFormat chart="3" format="138" series="1">
      <pivotArea type="data" outline="0" fieldPosition="0">
        <references count="3">
          <reference field="4294967294" count="1" selected="0">
            <x v="0"/>
          </reference>
          <reference field="0" count="1" selected="0">
            <x v="9"/>
          </reference>
          <reference field="4" count="1" selected="0">
            <x v="65"/>
          </reference>
        </references>
      </pivotArea>
    </chartFormat>
    <chartFormat chart="3" format="139" series="1">
      <pivotArea type="data" outline="0" fieldPosition="0">
        <references count="3">
          <reference field="4294967294" count="1" selected="0">
            <x v="0"/>
          </reference>
          <reference field="0" count="1" selected="0">
            <x v="10"/>
          </reference>
          <reference field="4" count="1" selected="0">
            <x v="65"/>
          </reference>
        </references>
      </pivotArea>
    </chartFormat>
    <chartFormat chart="3" format="140" series="1">
      <pivotArea type="data" outline="0" fieldPosition="0">
        <references count="3">
          <reference field="4294967294" count="1" selected="0">
            <x v="0"/>
          </reference>
          <reference field="0" count="1" selected="0">
            <x v="11"/>
          </reference>
          <reference field="4" count="1" selected="0">
            <x v="65"/>
          </reference>
        </references>
      </pivotArea>
    </chartFormat>
    <chartFormat chart="3" format="141" series="1">
      <pivotArea type="data" outline="0" fieldPosition="0">
        <references count="3">
          <reference field="4294967294" count="1" selected="0">
            <x v="0"/>
          </reference>
          <reference field="0" count="1" selected="0">
            <x v="13"/>
          </reference>
          <reference field="4" count="1" selected="0">
            <x v="65"/>
          </reference>
        </references>
      </pivotArea>
    </chartFormat>
    <chartFormat chart="3" format="142" series="1">
      <pivotArea type="data" outline="0" fieldPosition="0">
        <references count="3">
          <reference field="4294967294" count="1" selected="0">
            <x v="0"/>
          </reference>
          <reference field="0" count="1" selected="0">
            <x v="14"/>
          </reference>
          <reference field="4" count="1" selected="0">
            <x v="65"/>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65"/>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65"/>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71"/>
          </reference>
        </references>
      </pivotArea>
    </chartFormat>
    <chartFormat chart="3" format="146" series="1">
      <pivotArea type="data" outline="0" fieldPosition="0">
        <references count="3">
          <reference field="4294967294" count="1" selected="0">
            <x v="0"/>
          </reference>
          <reference field="0" count="1" selected="0">
            <x v="2"/>
          </reference>
          <reference field="4" count="1" selected="0">
            <x v="71"/>
          </reference>
        </references>
      </pivotArea>
    </chartFormat>
    <chartFormat chart="3" format="147" series="1">
      <pivotArea type="data" outline="0" fieldPosition="0">
        <references count="3">
          <reference field="4294967294" count="1" selected="0">
            <x v="0"/>
          </reference>
          <reference field="0" count="1" selected="0">
            <x v="3"/>
          </reference>
          <reference field="4" count="1" selected="0">
            <x v="71"/>
          </reference>
        </references>
      </pivotArea>
    </chartFormat>
    <chartFormat chart="3" format="148" series="1">
      <pivotArea type="data" outline="0" fieldPosition="0">
        <references count="3">
          <reference field="4294967294" count="1" selected="0">
            <x v="0"/>
          </reference>
          <reference field="0" count="1" selected="0">
            <x v="4"/>
          </reference>
          <reference field="4" count="1" selected="0">
            <x v="71"/>
          </reference>
        </references>
      </pivotArea>
    </chartFormat>
    <chartFormat chart="3" format="149" series="1">
      <pivotArea type="data" outline="0" fieldPosition="0">
        <references count="3">
          <reference field="4294967294" count="1" selected="0">
            <x v="0"/>
          </reference>
          <reference field="0" count="1" selected="0">
            <x v="5"/>
          </reference>
          <reference field="4" count="1" selected="0">
            <x v="71"/>
          </reference>
        </references>
      </pivotArea>
    </chartFormat>
    <chartFormat chart="3" format="150" series="1">
      <pivotArea type="data" outline="0" fieldPosition="0">
        <references count="3">
          <reference field="4294967294" count="1" selected="0">
            <x v="0"/>
          </reference>
          <reference field="0" count="1" selected="0">
            <x v="6"/>
          </reference>
          <reference field="4" count="1" selected="0">
            <x v="71"/>
          </reference>
        </references>
      </pivotArea>
    </chartFormat>
    <chartFormat chart="3" format="151" series="1">
      <pivotArea type="data" outline="0" fieldPosition="0">
        <references count="3">
          <reference field="4294967294" count="1" selected="0">
            <x v="0"/>
          </reference>
          <reference field="0" count="1" selected="0">
            <x v="7"/>
          </reference>
          <reference field="4" count="1" selected="0">
            <x v="71"/>
          </reference>
        </references>
      </pivotArea>
    </chartFormat>
    <chartFormat chart="3" format="152" series="1">
      <pivotArea type="data" outline="0" fieldPosition="0">
        <references count="3">
          <reference field="4294967294" count="1" selected="0">
            <x v="0"/>
          </reference>
          <reference field="0" count="1" selected="0">
            <x v="8"/>
          </reference>
          <reference field="4" count="1" selected="0">
            <x v="71"/>
          </reference>
        </references>
      </pivotArea>
    </chartFormat>
    <chartFormat chart="3" format="153" series="1">
      <pivotArea type="data" outline="0" fieldPosition="0">
        <references count="3">
          <reference field="4294967294" count="1" selected="0">
            <x v="0"/>
          </reference>
          <reference field="0" count="1" selected="0">
            <x v="9"/>
          </reference>
          <reference field="4" count="1" selected="0">
            <x v="71"/>
          </reference>
        </references>
      </pivotArea>
    </chartFormat>
    <chartFormat chart="3" format="154" series="1">
      <pivotArea type="data" outline="0" fieldPosition="0">
        <references count="3">
          <reference field="4294967294" count="1" selected="0">
            <x v="0"/>
          </reference>
          <reference field="0" count="1" selected="0">
            <x v="10"/>
          </reference>
          <reference field="4" count="1" selected="0">
            <x v="71"/>
          </reference>
        </references>
      </pivotArea>
    </chartFormat>
    <chartFormat chart="3" format="155" series="1">
      <pivotArea type="data" outline="0" fieldPosition="0">
        <references count="3">
          <reference field="4294967294" count="1" selected="0">
            <x v="0"/>
          </reference>
          <reference field="0" count="1" selected="0">
            <x v="11"/>
          </reference>
          <reference field="4" count="1" selected="0">
            <x v="71"/>
          </reference>
        </references>
      </pivotArea>
    </chartFormat>
    <chartFormat chart="3" format="156" series="1">
      <pivotArea type="data" outline="0" fieldPosition="0">
        <references count="3">
          <reference field="4294967294" count="1" selected="0">
            <x v="0"/>
          </reference>
          <reference field="0" count="1" selected="0">
            <x v="12"/>
          </reference>
          <reference field="4" count="1" selected="0">
            <x v="71"/>
          </reference>
        </references>
      </pivotArea>
    </chartFormat>
    <chartFormat chart="3" format="157" series="1">
      <pivotArea type="data" outline="0" fieldPosition="0">
        <references count="3">
          <reference field="4294967294" count="1" selected="0">
            <x v="0"/>
          </reference>
          <reference field="0" count="1" selected="0">
            <x v="13"/>
          </reference>
          <reference field="4" count="1" selected="0">
            <x v="71"/>
          </reference>
        </references>
      </pivotArea>
    </chartFormat>
    <chartFormat chart="3" format="158" series="1">
      <pivotArea type="data" outline="0" fieldPosition="0">
        <references count="3">
          <reference field="4294967294" count="1" selected="0">
            <x v="0"/>
          </reference>
          <reference field="0" count="1" selected="0">
            <x v="14"/>
          </reference>
          <reference field="4" count="1" selected="0">
            <x v="71"/>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115"/>
          </reference>
        </references>
      </pivotArea>
    </chartFormat>
    <chartFormat chart="3" format="160" series="1">
      <pivotArea type="data" outline="0" fieldPosition="0">
        <references count="3">
          <reference field="4294967294" count="1" selected="0">
            <x v="0"/>
          </reference>
          <reference field="0" count="1" selected="0">
            <x v="2"/>
          </reference>
          <reference field="4" count="1" selected="0">
            <x v="115"/>
          </reference>
        </references>
      </pivotArea>
    </chartFormat>
    <chartFormat chart="3" format="161" series="1">
      <pivotArea type="data" outline="0" fieldPosition="0">
        <references count="3">
          <reference field="4294967294" count="1" selected="0">
            <x v="0"/>
          </reference>
          <reference field="0" count="1" selected="0">
            <x v="3"/>
          </reference>
          <reference field="4" count="1" selected="0">
            <x v="115"/>
          </reference>
        </references>
      </pivotArea>
    </chartFormat>
    <chartFormat chart="3" format="162" series="1">
      <pivotArea type="data" outline="0" fieldPosition="0">
        <references count="3">
          <reference field="4294967294" count="1" selected="0">
            <x v="0"/>
          </reference>
          <reference field="0" count="1" selected="0">
            <x v="4"/>
          </reference>
          <reference field="4" count="1" selected="0">
            <x v="115"/>
          </reference>
        </references>
      </pivotArea>
    </chartFormat>
    <chartFormat chart="3" format="163" series="1">
      <pivotArea type="data" outline="0" fieldPosition="0">
        <references count="3">
          <reference field="4294967294" count="1" selected="0">
            <x v="0"/>
          </reference>
          <reference field="0" count="1" selected="0">
            <x v="5"/>
          </reference>
          <reference field="4" count="1" selected="0">
            <x v="115"/>
          </reference>
        </references>
      </pivotArea>
    </chartFormat>
    <chartFormat chart="3" format="164" series="1">
      <pivotArea type="data" outline="0" fieldPosition="0">
        <references count="3">
          <reference field="4294967294" count="1" selected="0">
            <x v="0"/>
          </reference>
          <reference field="0" count="1" selected="0">
            <x v="6"/>
          </reference>
          <reference field="4" count="1" selected="0">
            <x v="115"/>
          </reference>
        </references>
      </pivotArea>
    </chartFormat>
    <chartFormat chart="3" format="165" series="1">
      <pivotArea type="data" outline="0" fieldPosition="0">
        <references count="3">
          <reference field="4294967294" count="1" selected="0">
            <x v="0"/>
          </reference>
          <reference field="0" count="1" selected="0">
            <x v="7"/>
          </reference>
          <reference field="4" count="1" selected="0">
            <x v="115"/>
          </reference>
        </references>
      </pivotArea>
    </chartFormat>
    <chartFormat chart="3" format="166" series="1">
      <pivotArea type="data" outline="0" fieldPosition="0">
        <references count="3">
          <reference field="4294967294" count="1" selected="0">
            <x v="0"/>
          </reference>
          <reference field="0" count="1" selected="0">
            <x v="8"/>
          </reference>
          <reference field="4" count="1" selected="0">
            <x v="115"/>
          </reference>
        </references>
      </pivotArea>
    </chartFormat>
    <chartFormat chart="3" format="167" series="1">
      <pivotArea type="data" outline="0" fieldPosition="0">
        <references count="3">
          <reference field="4294967294" count="1" selected="0">
            <x v="0"/>
          </reference>
          <reference field="0" count="1" selected="0">
            <x v="9"/>
          </reference>
          <reference field="4" count="1" selected="0">
            <x v="115"/>
          </reference>
        </references>
      </pivotArea>
    </chartFormat>
    <chartFormat chart="3" format="168" series="1">
      <pivotArea type="data" outline="0" fieldPosition="0">
        <references count="3">
          <reference field="4294967294" count="1" selected="0">
            <x v="0"/>
          </reference>
          <reference field="0" count="1" selected="0">
            <x v="10"/>
          </reference>
          <reference field="4" count="1" selected="0">
            <x v="115"/>
          </reference>
        </references>
      </pivotArea>
    </chartFormat>
    <chartFormat chart="3" format="169" series="1">
      <pivotArea type="data" outline="0" fieldPosition="0">
        <references count="3">
          <reference field="4294967294" count="1" selected="0">
            <x v="0"/>
          </reference>
          <reference field="0" count="1" selected="0">
            <x v="11"/>
          </reference>
          <reference field="4" count="1" selected="0">
            <x v="115"/>
          </reference>
        </references>
      </pivotArea>
    </chartFormat>
    <chartFormat chart="3" format="170" series="1">
      <pivotArea type="data" outline="0" fieldPosition="0">
        <references count="3">
          <reference field="4294967294" count="1" selected="0">
            <x v="0"/>
          </reference>
          <reference field="0" count="1" selected="0">
            <x v="12"/>
          </reference>
          <reference field="4" count="1" selected="0">
            <x v="115"/>
          </reference>
        </references>
      </pivotArea>
    </chartFormat>
    <chartFormat chart="3" format="171" series="1">
      <pivotArea type="data" outline="0" fieldPosition="0">
        <references count="3">
          <reference field="4294967294" count="1" selected="0">
            <x v="0"/>
          </reference>
          <reference field="0" count="1" selected="0">
            <x v="13"/>
          </reference>
          <reference field="4" count="1" selected="0">
            <x v="115"/>
          </reference>
        </references>
      </pivotArea>
    </chartFormat>
    <chartFormat chart="3" format="172" series="1">
      <pivotArea type="data" outline="0" fieldPosition="0">
        <references count="3">
          <reference field="4294967294" count="1" selected="0">
            <x v="0"/>
          </reference>
          <reference field="0" count="1" selected="0">
            <x v="14"/>
          </reference>
          <reference field="4" count="1" selected="0">
            <x v="115"/>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115"/>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115"/>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115"/>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87"/>
          </reference>
        </references>
      </pivotArea>
    </chartFormat>
    <chartFormat chart="3" format="177" series="1">
      <pivotArea type="data" outline="0" fieldPosition="0">
        <references count="3">
          <reference field="4294967294" count="1" selected="0">
            <x v="0"/>
          </reference>
          <reference field="0" count="1" selected="0">
            <x v="2"/>
          </reference>
          <reference field="4" count="1" selected="0">
            <x v="87"/>
          </reference>
        </references>
      </pivotArea>
    </chartFormat>
    <chartFormat chart="3" format="178" series="1">
      <pivotArea type="data" outline="0" fieldPosition="0">
        <references count="3">
          <reference field="4294967294" count="1" selected="0">
            <x v="0"/>
          </reference>
          <reference field="0" count="1" selected="0">
            <x v="3"/>
          </reference>
          <reference field="4" count="1" selected="0">
            <x v="87"/>
          </reference>
        </references>
      </pivotArea>
    </chartFormat>
    <chartFormat chart="3" format="179" series="1">
      <pivotArea type="data" outline="0" fieldPosition="0">
        <references count="3">
          <reference field="4294967294" count="1" selected="0">
            <x v="0"/>
          </reference>
          <reference field="0" count="1" selected="0">
            <x v="4"/>
          </reference>
          <reference field="4" count="1" selected="0">
            <x v="87"/>
          </reference>
        </references>
      </pivotArea>
    </chartFormat>
    <chartFormat chart="3" format="180" series="1">
      <pivotArea type="data" outline="0" fieldPosition="0">
        <references count="3">
          <reference field="4294967294" count="1" selected="0">
            <x v="0"/>
          </reference>
          <reference field="0" count="1" selected="0">
            <x v="5"/>
          </reference>
          <reference field="4" count="1" selected="0">
            <x v="87"/>
          </reference>
        </references>
      </pivotArea>
    </chartFormat>
    <chartFormat chart="3" format="181" series="1">
      <pivotArea type="data" outline="0" fieldPosition="0">
        <references count="3">
          <reference field="4294967294" count="1" selected="0">
            <x v="0"/>
          </reference>
          <reference field="0" count="1" selected="0">
            <x v="6"/>
          </reference>
          <reference field="4" count="1" selected="0">
            <x v="87"/>
          </reference>
        </references>
      </pivotArea>
    </chartFormat>
    <chartFormat chart="3" format="182" series="1">
      <pivotArea type="data" outline="0" fieldPosition="0">
        <references count="3">
          <reference field="4294967294" count="1" selected="0">
            <x v="0"/>
          </reference>
          <reference field="0" count="1" selected="0">
            <x v="7"/>
          </reference>
          <reference field="4" count="1" selected="0">
            <x v="87"/>
          </reference>
        </references>
      </pivotArea>
    </chartFormat>
    <chartFormat chart="3" format="183" series="1">
      <pivotArea type="data" outline="0" fieldPosition="0">
        <references count="3">
          <reference field="4294967294" count="1" selected="0">
            <x v="0"/>
          </reference>
          <reference field="0" count="1" selected="0">
            <x v="8"/>
          </reference>
          <reference field="4" count="1" selected="0">
            <x v="87"/>
          </reference>
        </references>
      </pivotArea>
    </chartFormat>
    <chartFormat chart="3" format="184" series="1">
      <pivotArea type="data" outline="0" fieldPosition="0">
        <references count="3">
          <reference field="4294967294" count="1" selected="0">
            <x v="0"/>
          </reference>
          <reference field="0" count="1" selected="0">
            <x v="9"/>
          </reference>
          <reference field="4" count="1" selected="0">
            <x v="87"/>
          </reference>
        </references>
      </pivotArea>
    </chartFormat>
    <chartFormat chart="3" format="185" series="1">
      <pivotArea type="data" outline="0" fieldPosition="0">
        <references count="3">
          <reference field="4294967294" count="1" selected="0">
            <x v="0"/>
          </reference>
          <reference field="0" count="1" selected="0">
            <x v="10"/>
          </reference>
          <reference field="4" count="1" selected="0">
            <x v="87"/>
          </reference>
        </references>
      </pivotArea>
    </chartFormat>
    <chartFormat chart="3" format="186" series="1">
      <pivotArea type="data" outline="0" fieldPosition="0">
        <references count="3">
          <reference field="4294967294" count="1" selected="0">
            <x v="0"/>
          </reference>
          <reference field="0" count="1" selected="0">
            <x v="11"/>
          </reference>
          <reference field="4" count="1" selected="0">
            <x v="87"/>
          </reference>
        </references>
      </pivotArea>
    </chartFormat>
    <chartFormat chart="3" format="187" series="1">
      <pivotArea type="data" outline="0" fieldPosition="0">
        <references count="3">
          <reference field="4294967294" count="1" selected="0">
            <x v="0"/>
          </reference>
          <reference field="0" count="1" selected="0">
            <x v="12"/>
          </reference>
          <reference field="4" count="1" selected="0">
            <x v="87"/>
          </reference>
        </references>
      </pivotArea>
    </chartFormat>
    <chartFormat chart="3" format="188" series="1">
      <pivotArea type="data" outline="0" fieldPosition="0">
        <references count="3">
          <reference field="4294967294" count="1" selected="0">
            <x v="0"/>
          </reference>
          <reference field="0" count="1" selected="0">
            <x v="13"/>
          </reference>
          <reference field="4" count="1" selected="0">
            <x v="87"/>
          </reference>
        </references>
      </pivotArea>
    </chartFormat>
    <chartFormat chart="3" format="189" series="1">
      <pivotArea type="data" outline="0" fieldPosition="0">
        <references count="3">
          <reference field="4294967294" count="1" selected="0">
            <x v="0"/>
          </reference>
          <reference field="0" count="1" selected="0">
            <x v="14"/>
          </reference>
          <reference field="4" count="1" selected="0">
            <x v="87"/>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87"/>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87"/>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87"/>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72"/>
          </reference>
        </references>
      </pivotArea>
    </chartFormat>
    <chartFormat chart="3" format="194" series="1">
      <pivotArea type="data" outline="0" fieldPosition="0">
        <references count="3">
          <reference field="4294967294" count="1" selected="0">
            <x v="0"/>
          </reference>
          <reference field="0" count="1" selected="0">
            <x v="2"/>
          </reference>
          <reference field="4" count="1" selected="0">
            <x v="72"/>
          </reference>
        </references>
      </pivotArea>
    </chartFormat>
    <chartFormat chart="3" format="195" series="1">
      <pivotArea type="data" outline="0" fieldPosition="0">
        <references count="3">
          <reference field="4294967294" count="1" selected="0">
            <x v="0"/>
          </reference>
          <reference field="0" count="1" selected="0">
            <x v="3"/>
          </reference>
          <reference field="4" count="1" selected="0">
            <x v="72"/>
          </reference>
        </references>
      </pivotArea>
    </chartFormat>
    <chartFormat chart="3" format="196" series="1">
      <pivotArea type="data" outline="0" fieldPosition="0">
        <references count="3">
          <reference field="4294967294" count="1" selected="0">
            <x v="0"/>
          </reference>
          <reference field="0" count="1" selected="0">
            <x v="4"/>
          </reference>
          <reference field="4" count="1" selected="0">
            <x v="72"/>
          </reference>
        </references>
      </pivotArea>
    </chartFormat>
    <chartFormat chart="3" format="197" series="1">
      <pivotArea type="data" outline="0" fieldPosition="0">
        <references count="3">
          <reference field="4294967294" count="1" selected="0">
            <x v="0"/>
          </reference>
          <reference field="0" count="1" selected="0">
            <x v="5"/>
          </reference>
          <reference field="4" count="1" selected="0">
            <x v="72"/>
          </reference>
        </references>
      </pivotArea>
    </chartFormat>
    <chartFormat chart="3" format="198" series="1">
      <pivotArea type="data" outline="0" fieldPosition="0">
        <references count="3">
          <reference field="4294967294" count="1" selected="0">
            <x v="0"/>
          </reference>
          <reference field="0" count="1" selected="0">
            <x v="6"/>
          </reference>
          <reference field="4" count="1" selected="0">
            <x v="72"/>
          </reference>
        </references>
      </pivotArea>
    </chartFormat>
    <chartFormat chart="3" format="199" series="1">
      <pivotArea type="data" outline="0" fieldPosition="0">
        <references count="3">
          <reference field="4294967294" count="1" selected="0">
            <x v="0"/>
          </reference>
          <reference field="0" count="1" selected="0">
            <x v="7"/>
          </reference>
          <reference field="4" count="1" selected="0">
            <x v="72"/>
          </reference>
        </references>
      </pivotArea>
    </chartFormat>
    <chartFormat chart="3" format="200" series="1">
      <pivotArea type="data" outline="0" fieldPosition="0">
        <references count="3">
          <reference field="4294967294" count="1" selected="0">
            <x v="0"/>
          </reference>
          <reference field="0" count="1" selected="0">
            <x v="8"/>
          </reference>
          <reference field="4" count="1" selected="0">
            <x v="72"/>
          </reference>
        </references>
      </pivotArea>
    </chartFormat>
    <chartFormat chart="3" format="201" series="1">
      <pivotArea type="data" outline="0" fieldPosition="0">
        <references count="3">
          <reference field="4294967294" count="1" selected="0">
            <x v="0"/>
          </reference>
          <reference field="0" count="1" selected="0">
            <x v="9"/>
          </reference>
          <reference field="4" count="1" selected="0">
            <x v="72"/>
          </reference>
        </references>
      </pivotArea>
    </chartFormat>
    <chartFormat chart="3" format="202" series="1">
      <pivotArea type="data" outline="0" fieldPosition="0">
        <references count="3">
          <reference field="4294967294" count="1" selected="0">
            <x v="0"/>
          </reference>
          <reference field="0" count="1" selected="0">
            <x v="10"/>
          </reference>
          <reference field="4" count="1" selected="0">
            <x v="72"/>
          </reference>
        </references>
      </pivotArea>
    </chartFormat>
    <chartFormat chart="3" format="203" series="1">
      <pivotArea type="data" outline="0" fieldPosition="0">
        <references count="3">
          <reference field="4294967294" count="1" selected="0">
            <x v="0"/>
          </reference>
          <reference field="0" count="1" selected="0">
            <x v="11"/>
          </reference>
          <reference field="4" count="1" selected="0">
            <x v="72"/>
          </reference>
        </references>
      </pivotArea>
    </chartFormat>
    <chartFormat chart="3" format="204" series="1">
      <pivotArea type="data" outline="0" fieldPosition="0">
        <references count="3">
          <reference field="4294967294" count="1" selected="0">
            <x v="0"/>
          </reference>
          <reference field="0" count="1" selected="0">
            <x v="12"/>
          </reference>
          <reference field="4" count="1" selected="0">
            <x v="72"/>
          </reference>
        </references>
      </pivotArea>
    </chartFormat>
    <chartFormat chart="3" format="205" series="1">
      <pivotArea type="data" outline="0" fieldPosition="0">
        <references count="3">
          <reference field="4294967294" count="1" selected="0">
            <x v="0"/>
          </reference>
          <reference field="0" count="1" selected="0">
            <x v="13"/>
          </reference>
          <reference field="4" count="1" selected="0">
            <x v="72"/>
          </reference>
        </references>
      </pivotArea>
    </chartFormat>
    <chartFormat chart="3" format="206" series="1">
      <pivotArea type="data" outline="0" fieldPosition="0">
        <references count="3">
          <reference field="4294967294" count="1" selected="0">
            <x v="0"/>
          </reference>
          <reference field="0" count="1" selected="0">
            <x v="14"/>
          </reference>
          <reference field="4" count="1" selected="0">
            <x v="72"/>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72"/>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72"/>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72"/>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2"/>
          </reference>
        </references>
      </pivotArea>
    </chartFormat>
    <chartFormat chart="3" format="212" series="1">
      <pivotArea type="data" outline="0" fieldPosition="0">
        <references count="2">
          <reference field="4294967294" count="1" selected="0">
            <x v="0"/>
          </reference>
          <reference field="0" count="1" selected="0">
            <x v="3"/>
          </reference>
        </references>
      </pivotArea>
    </chartFormat>
    <chartFormat chart="3" format="213" series="1">
      <pivotArea type="data" outline="0" fieldPosition="0">
        <references count="2">
          <reference field="4294967294" count="1" selected="0">
            <x v="0"/>
          </reference>
          <reference field="0" count="1" selected="0">
            <x v="4"/>
          </reference>
        </references>
      </pivotArea>
    </chartFormat>
    <chartFormat chart="3" format="214" series="1">
      <pivotArea type="data" outline="0" fieldPosition="0">
        <references count="2">
          <reference field="4294967294" count="1" selected="0">
            <x v="0"/>
          </reference>
          <reference field="0" count="1" selected="0">
            <x v="5"/>
          </reference>
        </references>
      </pivotArea>
    </chartFormat>
    <chartFormat chart="3" format="215" series="1">
      <pivotArea type="data" outline="0" fieldPosition="0">
        <references count="2">
          <reference field="4294967294" count="1" selected="0">
            <x v="0"/>
          </reference>
          <reference field="0" count="1" selected="0">
            <x v="6"/>
          </reference>
        </references>
      </pivotArea>
    </chartFormat>
    <chartFormat chart="3" format="216" series="1">
      <pivotArea type="data" outline="0" fieldPosition="0">
        <references count="2">
          <reference field="4294967294" count="1" selected="0">
            <x v="0"/>
          </reference>
          <reference field="0" count="1" selected="0">
            <x v="7"/>
          </reference>
        </references>
      </pivotArea>
    </chartFormat>
    <chartFormat chart="3" format="217" series="1">
      <pivotArea type="data" outline="0" fieldPosition="0">
        <references count="2">
          <reference field="4294967294" count="1" selected="0">
            <x v="0"/>
          </reference>
          <reference field="0" count="1" selected="0">
            <x v="8"/>
          </reference>
        </references>
      </pivotArea>
    </chartFormat>
    <chartFormat chart="3" format="218" series="1">
      <pivotArea type="data" outline="0" fieldPosition="0">
        <references count="2">
          <reference field="4294967294" count="1" selected="0">
            <x v="0"/>
          </reference>
          <reference field="0" count="1" selected="0">
            <x v="9"/>
          </reference>
        </references>
      </pivotArea>
    </chartFormat>
    <chartFormat chart="3" format="219" series="1">
      <pivotArea type="data" outline="0" fieldPosition="0">
        <references count="2">
          <reference field="4294967294" count="1" selected="0">
            <x v="0"/>
          </reference>
          <reference field="0" count="1" selected="0">
            <x v="10"/>
          </reference>
        </references>
      </pivotArea>
    </chartFormat>
    <chartFormat chart="3" format="220" series="1">
      <pivotArea type="data" outline="0" fieldPosition="0">
        <references count="2">
          <reference field="4294967294" count="1" selected="0">
            <x v="0"/>
          </reference>
          <reference field="0" count="1" selected="0">
            <x v="11"/>
          </reference>
        </references>
      </pivotArea>
    </chartFormat>
    <chartFormat chart="3" format="221" series="1">
      <pivotArea type="data" outline="0" fieldPosition="0">
        <references count="2">
          <reference field="4294967294" count="1" selected="0">
            <x v="0"/>
          </reference>
          <reference field="0" count="1" selected="0">
            <x v="12"/>
          </reference>
        </references>
      </pivotArea>
    </chartFormat>
    <chartFormat chart="3" format="222" series="1">
      <pivotArea type="data" outline="0" fieldPosition="0">
        <references count="2">
          <reference field="4294967294" count="1" selected="0">
            <x v="0"/>
          </reference>
          <reference field="0" count="1" selected="0">
            <x v="13"/>
          </reference>
        </references>
      </pivotArea>
    </chartFormat>
    <chartFormat chart="3" format="223" series="1">
      <pivotArea type="data" outline="0" fieldPosition="0">
        <references count="2">
          <reference field="4294967294" count="1" selected="0">
            <x v="0"/>
          </reference>
          <reference field="0" count="1" selected="0">
            <x v="14"/>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4" format="0" series="1">
      <pivotArea type="data" outline="0" fieldPosition="0">
        <references count="2">
          <reference field="4294967294" count="1" selected="0">
            <x v="0"/>
          </reference>
          <reference field="0" count="1" selected="0">
            <x v="0"/>
          </reference>
        </references>
      </pivotArea>
    </chartFormat>
    <chartFormat chart="4" format="1" series="1">
      <pivotArea type="data" outline="0" fieldPosition="0">
        <references count="2">
          <reference field="4294967294" count="1" selected="0">
            <x v="0"/>
          </reference>
          <reference field="0" count="1" selected="0">
            <x v="1"/>
          </reference>
        </references>
      </pivotArea>
    </chartFormat>
    <chartFormat chart="4" format="2" series="1">
      <pivotArea type="data" outline="0" fieldPosition="0">
        <references count="2">
          <reference field="4294967294" count="1" selected="0">
            <x v="0"/>
          </reference>
          <reference field="0" count="1" selected="0">
            <x v="3"/>
          </reference>
        </references>
      </pivotArea>
    </chartFormat>
    <chartFormat chart="4" format="3" series="1">
      <pivotArea type="data" outline="0" fieldPosition="0">
        <references count="2">
          <reference field="4294967294" count="1" selected="0">
            <x v="0"/>
          </reference>
          <reference field="0" count="1" selected="0">
            <x v="4"/>
          </reference>
        </references>
      </pivotArea>
    </chartFormat>
    <chartFormat chart="4" format="4" series="1">
      <pivotArea type="data" outline="0" fieldPosition="0">
        <references count="2">
          <reference field="4294967294" count="1" selected="0">
            <x v="0"/>
          </reference>
          <reference field="0" count="1" selected="0">
            <x v="5"/>
          </reference>
        </references>
      </pivotArea>
    </chartFormat>
    <chartFormat chart="4" format="5" series="1">
      <pivotArea type="data" outline="0" fieldPosition="0">
        <references count="2">
          <reference field="4294967294" count="1" selected="0">
            <x v="0"/>
          </reference>
          <reference field="0" count="1" selected="0">
            <x v="6"/>
          </reference>
        </references>
      </pivotArea>
    </chartFormat>
    <chartFormat chart="4" format="6" series="1">
      <pivotArea type="data" outline="0" fieldPosition="0">
        <references count="2">
          <reference field="4294967294" count="1" selected="0">
            <x v="0"/>
          </reference>
          <reference field="0" count="1" selected="0">
            <x v="7"/>
          </reference>
        </references>
      </pivotArea>
    </chartFormat>
    <chartFormat chart="4" format="7" series="1">
      <pivotArea type="data" outline="0" fieldPosition="0">
        <references count="2">
          <reference field="4294967294" count="1" selected="0">
            <x v="0"/>
          </reference>
          <reference field="0" count="1" selected="0">
            <x v="8"/>
          </reference>
        </references>
      </pivotArea>
    </chartFormat>
    <chartFormat chart="4" format="8" series="1">
      <pivotArea type="data" outline="0" fieldPosition="0">
        <references count="2">
          <reference field="4294967294" count="1" selected="0">
            <x v="0"/>
          </reference>
          <reference field="0" count="1" selected="0">
            <x v="9"/>
          </reference>
        </references>
      </pivotArea>
    </chartFormat>
    <chartFormat chart="4" format="9" series="1">
      <pivotArea type="data" outline="0" fieldPosition="0">
        <references count="2">
          <reference field="4294967294" count="1" selected="0">
            <x v="0"/>
          </reference>
          <reference field="0" count="1" selected="0">
            <x v="10"/>
          </reference>
        </references>
      </pivotArea>
    </chartFormat>
    <chartFormat chart="4" format="10" series="1">
      <pivotArea type="data" outline="0" fieldPosition="0">
        <references count="2">
          <reference field="4294967294" count="1" selected="0">
            <x v="0"/>
          </reference>
          <reference field="0" count="1" selected="0">
            <x v="11"/>
          </reference>
        </references>
      </pivotArea>
    </chartFormat>
    <chartFormat chart="4" format="11" series="1">
      <pivotArea type="data" outline="0" fieldPosition="0">
        <references count="2">
          <reference field="4294967294" count="1" selected="0">
            <x v="0"/>
          </reference>
          <reference field="0" count="1" selected="0">
            <x v="12"/>
          </reference>
        </references>
      </pivotArea>
    </chartFormat>
    <chartFormat chart="4" format="12" series="1">
      <pivotArea type="data" outline="0" fieldPosition="0">
        <references count="2">
          <reference field="4294967294" count="1" selected="0">
            <x v="0"/>
          </reference>
          <reference field="0" count="1" selected="0">
            <x v="13"/>
          </reference>
        </references>
      </pivotArea>
    </chartFormat>
    <chartFormat chart="4" format="13" series="1">
      <pivotArea type="data" outline="0" fieldPosition="0">
        <references count="2">
          <reference field="4294967294" count="1" selected="0">
            <x v="0"/>
          </reference>
          <reference field="0" count="1" selected="0">
            <x v="14"/>
          </reference>
        </references>
      </pivotArea>
    </chartFormat>
    <chartFormat chart="4" format="14" series="1">
      <pivotArea type="data" outline="0" fieldPosition="0">
        <references count="2">
          <reference field="4294967294" count="1" selected="0">
            <x v="0"/>
          </reference>
          <reference field="0" count="1" selected="0">
            <x v="15"/>
          </reference>
        </references>
      </pivotArea>
    </chartFormat>
    <chartFormat chart="4" format="15" series="1">
      <pivotArea type="data" outline="0" fieldPosition="0">
        <references count="2">
          <reference field="4294967294" count="1" selected="0">
            <x v="0"/>
          </reference>
          <reference field="0" count="1" selected="0">
            <x v="16"/>
          </reference>
        </references>
      </pivotArea>
    </chartFormat>
    <chartFormat chart="4" format="16" series="1">
      <pivotArea type="data" outline="0" fieldPosition="0">
        <references count="2">
          <reference field="4294967294" count="1" selected="0">
            <x v="0"/>
          </reference>
          <reference field="0" count="1" selected="0">
            <x v="2"/>
          </reference>
        </references>
      </pivotArea>
    </chartFormat>
    <chartFormat chart="5" format="0" series="1">
      <pivotArea type="data" outline="0" fieldPosition="0">
        <references count="2">
          <reference field="4294967294" count="1" selected="0">
            <x v="0"/>
          </reference>
          <reference field="0" count="1" selected="0">
            <x v="0"/>
          </reference>
        </references>
      </pivotArea>
    </chartFormat>
    <chartFormat chart="5" format="1" series="1">
      <pivotArea type="data" outline="0" fieldPosition="0">
        <references count="2">
          <reference field="4294967294" count="1" selected="0">
            <x v="0"/>
          </reference>
          <reference field="0" count="1" selected="0">
            <x v="1"/>
          </reference>
        </references>
      </pivotArea>
    </chartFormat>
    <chartFormat chart="5" format="2" series="1">
      <pivotArea type="data" outline="0" fieldPosition="0">
        <references count="1">
          <reference field="4294967294" count="1" selected="0">
            <x v="0"/>
          </reference>
        </references>
      </pivotArea>
    </chartFormat>
    <chartFormat chart="5" format="3">
      <pivotArea type="data" outline="0" fieldPosition="0">
        <references count="3">
          <reference field="4294967294" count="1" selected="0">
            <x v="0"/>
          </reference>
          <reference field="0" count="1" selected="0">
            <x v="1"/>
          </reference>
          <reference field="4" count="1" selected="0">
            <x v="0"/>
          </reference>
        </references>
      </pivotArea>
    </chartFormat>
    <chartFormat chart="5" format="4">
      <pivotArea type="data" outline="0" fieldPosition="0">
        <references count="3">
          <reference field="4294967294" count="1" selected="0">
            <x v="0"/>
          </reference>
          <reference field="0" count="1" selected="0">
            <x v="1"/>
          </reference>
          <reference field="4" count="1" selected="0">
            <x v="2"/>
          </reference>
        </references>
      </pivotArea>
    </chartFormat>
    <chartFormat chart="5" format="5">
      <pivotArea type="data" outline="0" fieldPosition="0">
        <references count="3">
          <reference field="4294967294" count="1" selected="0">
            <x v="0"/>
          </reference>
          <reference field="0" count="1" selected="0">
            <x v="1"/>
          </reference>
          <reference field="4" count="1" selected="0">
            <x v="5"/>
          </reference>
        </references>
      </pivotArea>
    </chartFormat>
    <chartFormat chart="5" format="6">
      <pivotArea type="data" outline="0" fieldPosition="0">
        <references count="3">
          <reference field="4294967294" count="1" selected="0">
            <x v="0"/>
          </reference>
          <reference field="0" count="1" selected="0">
            <x v="1"/>
          </reference>
          <reference field="4" count="1" selected="0">
            <x v="8"/>
          </reference>
        </references>
      </pivotArea>
    </chartFormat>
    <chartFormat chart="5" format="7">
      <pivotArea type="data" outline="0" fieldPosition="0">
        <references count="3">
          <reference field="4294967294" count="1" selected="0">
            <x v="0"/>
          </reference>
          <reference field="0" count="1" selected="0">
            <x v="1"/>
          </reference>
          <reference field="4" count="1" selected="0">
            <x v="12"/>
          </reference>
        </references>
      </pivotArea>
    </chartFormat>
    <chartFormat chart="5" format="8">
      <pivotArea type="data" outline="0" fieldPosition="0">
        <references count="3">
          <reference field="4294967294" count="1" selected="0">
            <x v="0"/>
          </reference>
          <reference field="0" count="1" selected="0">
            <x v="1"/>
          </reference>
          <reference field="4" count="1" selected="0">
            <x v="13"/>
          </reference>
        </references>
      </pivotArea>
    </chartFormat>
    <chartFormat chart="5" format="9">
      <pivotArea type="data" outline="0" fieldPosition="0">
        <references count="3">
          <reference field="4294967294" count="1" selected="0">
            <x v="0"/>
          </reference>
          <reference field="0" count="1" selected="0">
            <x v="1"/>
          </reference>
          <reference field="4" count="1" selected="0">
            <x v="18"/>
          </reference>
        </references>
      </pivotArea>
    </chartFormat>
    <chartFormat chart="5" format="10">
      <pivotArea type="data" outline="0" fieldPosition="0">
        <references count="3">
          <reference field="4294967294" count="1" selected="0">
            <x v="0"/>
          </reference>
          <reference field="0" count="1" selected="0">
            <x v="1"/>
          </reference>
          <reference field="4" count="1" selected="0">
            <x v="22"/>
          </reference>
        </references>
      </pivotArea>
    </chartFormat>
    <chartFormat chart="5" format="11">
      <pivotArea type="data" outline="0" fieldPosition="0">
        <references count="3">
          <reference field="4294967294" count="1" selected="0">
            <x v="0"/>
          </reference>
          <reference field="0" count="1" selected="0">
            <x v="1"/>
          </reference>
          <reference field="4" count="1" selected="0">
            <x v="23"/>
          </reference>
        </references>
      </pivotArea>
    </chartFormat>
    <chartFormat chart="5" format="12">
      <pivotArea type="data" outline="0" fieldPosition="0">
        <references count="3">
          <reference field="4294967294" count="1" selected="0">
            <x v="0"/>
          </reference>
          <reference field="0" count="1" selected="0">
            <x v="1"/>
          </reference>
          <reference field="4" count="1" selected="0">
            <x v="25"/>
          </reference>
        </references>
      </pivotArea>
    </chartFormat>
    <chartFormat chart="5" format="13">
      <pivotArea type="data" outline="0" fieldPosition="0">
        <references count="3">
          <reference field="4294967294" count="1" selected="0">
            <x v="0"/>
          </reference>
          <reference field="0" count="1" selected="0">
            <x v="1"/>
          </reference>
          <reference field="4" count="1" selected="0">
            <x v="26"/>
          </reference>
        </references>
      </pivotArea>
    </chartFormat>
    <chartFormat chart="5" format="14">
      <pivotArea type="data" outline="0" fieldPosition="0">
        <references count="3">
          <reference field="4294967294" count="1" selected="0">
            <x v="0"/>
          </reference>
          <reference field="0" count="1" selected="0">
            <x v="1"/>
          </reference>
          <reference field="4" count="1" selected="0">
            <x v="28"/>
          </reference>
        </references>
      </pivotArea>
    </chartFormat>
    <chartFormat chart="5" format="15">
      <pivotArea type="data" outline="0" fieldPosition="0">
        <references count="3">
          <reference field="4294967294" count="1" selected="0">
            <x v="0"/>
          </reference>
          <reference field="0" count="1" selected="0">
            <x v="1"/>
          </reference>
          <reference field="4" count="1" selected="0">
            <x v="35"/>
          </reference>
        </references>
      </pivotArea>
    </chartFormat>
    <chartFormat chart="5" format="16">
      <pivotArea type="data" outline="0" fieldPosition="0">
        <references count="3">
          <reference field="4294967294" count="1" selected="0">
            <x v="0"/>
          </reference>
          <reference field="0" count="1" selected="0">
            <x v="1"/>
          </reference>
          <reference field="4" count="1" selected="0">
            <x v="43"/>
          </reference>
        </references>
      </pivotArea>
    </chartFormat>
    <chartFormat chart="5" format="17">
      <pivotArea type="data" outline="0" fieldPosition="0">
        <references count="3">
          <reference field="4294967294" count="1" selected="0">
            <x v="0"/>
          </reference>
          <reference field="0" count="1" selected="0">
            <x v="1"/>
          </reference>
          <reference field="4" count="1" selected="0">
            <x v="48"/>
          </reference>
        </references>
      </pivotArea>
    </chartFormat>
    <chartFormat chart="5" format="18">
      <pivotArea type="data" outline="0" fieldPosition="0">
        <references count="3">
          <reference field="4294967294" count="1" selected="0">
            <x v="0"/>
          </reference>
          <reference field="0" count="1" selected="0">
            <x v="1"/>
          </reference>
          <reference field="4" count="1" selected="0">
            <x v="60"/>
          </reference>
        </references>
      </pivotArea>
    </chartFormat>
    <chartFormat chart="5" format="19">
      <pivotArea type="data" outline="0" fieldPosition="0">
        <references count="3">
          <reference field="4294967294" count="1" selected="0">
            <x v="0"/>
          </reference>
          <reference field="0" count="1" selected="0">
            <x v="1"/>
          </reference>
          <reference field="4" count="1" selected="0">
            <x v="74"/>
          </reference>
        </references>
      </pivotArea>
    </chartFormat>
    <chartFormat chart="5" format="20">
      <pivotArea type="data" outline="0" fieldPosition="0">
        <references count="3">
          <reference field="4294967294" count="1" selected="0">
            <x v="0"/>
          </reference>
          <reference field="0" count="1" selected="0">
            <x v="1"/>
          </reference>
          <reference field="4" count="1" selected="0">
            <x v="81"/>
          </reference>
        </references>
      </pivotArea>
    </chartFormat>
    <chartFormat chart="5" format="21">
      <pivotArea type="data" outline="0" fieldPosition="0">
        <references count="3">
          <reference field="4294967294" count="1" selected="0">
            <x v="0"/>
          </reference>
          <reference field="0" count="1" selected="0">
            <x v="1"/>
          </reference>
          <reference field="4" count="1" selected="0">
            <x v="85"/>
          </reference>
        </references>
      </pivotArea>
    </chartFormat>
    <chartFormat chart="5" format="22">
      <pivotArea type="data" outline="0" fieldPosition="0">
        <references count="3">
          <reference field="4294967294" count="1" selected="0">
            <x v="0"/>
          </reference>
          <reference field="0" count="1" selected="0">
            <x v="1"/>
          </reference>
          <reference field="4" count="1" selected="0">
            <x v="88"/>
          </reference>
        </references>
      </pivotArea>
    </chartFormat>
    <chartFormat chart="5" format="23">
      <pivotArea type="data" outline="0" fieldPosition="0">
        <references count="3">
          <reference field="4294967294" count="1" selected="0">
            <x v="0"/>
          </reference>
          <reference field="0" count="1" selected="0">
            <x v="1"/>
          </reference>
          <reference field="4" count="1" selected="0">
            <x v="95"/>
          </reference>
        </references>
      </pivotArea>
    </chartFormat>
    <chartFormat chart="5" format="24">
      <pivotArea type="data" outline="0" fieldPosition="0">
        <references count="3">
          <reference field="4294967294" count="1" selected="0">
            <x v="0"/>
          </reference>
          <reference field="0" count="1" selected="0">
            <x v="1"/>
          </reference>
          <reference field="4" count="1" selected="0">
            <x v="96"/>
          </reference>
        </references>
      </pivotArea>
    </chartFormat>
    <chartFormat chart="5" format="25">
      <pivotArea type="data" outline="0" fieldPosition="0">
        <references count="3">
          <reference field="4294967294" count="1" selected="0">
            <x v="0"/>
          </reference>
          <reference field="0" count="1" selected="0">
            <x v="1"/>
          </reference>
          <reference field="4" count="1" selected="0">
            <x v="100"/>
          </reference>
        </references>
      </pivotArea>
    </chartFormat>
    <chartFormat chart="5" format="26">
      <pivotArea type="data" outline="0" fieldPosition="0">
        <references count="3">
          <reference field="4294967294" count="1" selected="0">
            <x v="0"/>
          </reference>
          <reference field="0" count="1" selected="0">
            <x v="1"/>
          </reference>
          <reference field="4" count="1" selected="0">
            <x v="116"/>
          </reference>
        </references>
      </pivotArea>
    </chartFormat>
    <chartFormat chart="5" format="27">
      <pivotArea type="data" outline="0" fieldPosition="0">
        <references count="3">
          <reference field="4294967294" count="1" selected="0">
            <x v="0"/>
          </reference>
          <reference field="0" count="1" selected="0">
            <x v="1"/>
          </reference>
          <reference field="4" count="1" selected="0">
            <x v="118"/>
          </reference>
        </references>
      </pivotArea>
    </chartFormat>
    <chartFormat chart="5" format="28">
      <pivotArea type="data" outline="0" fieldPosition="0">
        <references count="3">
          <reference field="4294967294" count="1" selected="0">
            <x v="0"/>
          </reference>
          <reference field="0" count="1" selected="0">
            <x v="1"/>
          </reference>
          <reference field="4" count="1" selected="0">
            <x v="119"/>
          </reference>
        </references>
      </pivotArea>
    </chartFormat>
    <chartFormat chart="6" format="29" series="1">
      <pivotArea type="data" outline="0" fieldPosition="0">
        <references count="2">
          <reference field="4294967294" count="1" selected="0">
            <x v="0"/>
          </reference>
          <reference field="0" count="1" selected="0">
            <x v="0"/>
          </reference>
        </references>
      </pivotArea>
    </chartFormat>
    <chartFormat chart="6" format="30" series="1">
      <pivotArea type="data" outline="0" fieldPosition="0">
        <references count="2">
          <reference field="4294967294" count="1" selected="0">
            <x v="0"/>
          </reference>
          <reference field="0" count="1" selected="0">
            <x v="1"/>
          </reference>
        </references>
      </pivotArea>
    </chartFormat>
  </chartFormats>
  <pivotHierarchies count="27">
    <pivotHierarchy dragToData="1"/>
    <pivotHierarchy dragToData="1"/>
    <pivotHierarchy multipleItemSelectionAllowed="1" dragToData="1">
      <members count="1" level="1">
        <member name="[T_kjøttkoder].[dyreslag].&amp;[kalv]"/>
      </members>
    </pivotHierarchy>
    <pivotHierarchy dragToData="1"/>
    <pivotHierarchy multipleItemSelectionAllowed="1" dragToData="1">
      <members count="1" level="1">
        <member name="[T_kjøttkoder].[hovedgrupper].&amp;[storfe]"/>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9044CBC1-B6EC-41B3-B72C-E372D27154D6}" name="Pivottabell17" cacheId="47" applyNumberFormats="0" applyBorderFormats="0" applyFontFormats="0" applyPatternFormats="0" applyAlignmentFormats="0" applyWidthHeightFormats="1" dataCaption="Verdier" showMissing="0" tag="d73a896d-b4ec-4cbf-840b-8447b8e3d99b" updatedVersion="8" minRefreshableVersion="3" useAutoFormatting="1" subtotalHiddenItems="1" itemPrintTitles="1" createdVersion="7" indent="0" outline="1" outlineData="1" multipleFieldFilters="0" chartFormat="1052">
  <location ref="O9:T56" firstHeaderRow="1" firstDataRow="2" firstDataCol="1" rowPageCount="2" colPageCount="1"/>
  <pivotFields count="5">
    <pivotField axis="axisPage" allDrilled="1" subtotalTop="0" showAll="0" dataSourceSort="1" defaultSubtotal="0" defaultAttributeDrillState="1"/>
    <pivotField dataField="1" subtotalTop="0" showAll="0" defaultSubtotal="0"/>
    <pivotField axis="axisRow" allDrilled="1" subtotalTop="0" showAll="0" measureFilter="1" sortType="descending" defaultSubtotal="0" defaultAttributeDrillState="1">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Col" allDrilled="1" subtotalTop="0" showAll="0" defaultSubtotal="0" defaultAttributeDrillState="1">
      <items count="4">
        <item x="0"/>
        <item x="1"/>
        <item x="3"/>
        <item x="2"/>
      </items>
    </pivotField>
  </pivotFields>
  <rowFields count="1">
    <field x="2"/>
  </rowFields>
  <rowItems count="46">
    <i>
      <x v="11"/>
    </i>
    <i>
      <x v="26"/>
    </i>
    <i>
      <x v="16"/>
    </i>
    <i>
      <x v="15"/>
    </i>
    <i>
      <x v="24"/>
    </i>
    <i>
      <x v="33"/>
    </i>
    <i>
      <x v="32"/>
    </i>
    <i>
      <x v="36"/>
    </i>
    <i>
      <x v="28"/>
    </i>
    <i>
      <x v="14"/>
    </i>
    <i>
      <x v="39"/>
    </i>
    <i>
      <x v="20"/>
    </i>
    <i>
      <x v="27"/>
    </i>
    <i>
      <x v="41"/>
    </i>
    <i>
      <x v="18"/>
    </i>
    <i>
      <x v="38"/>
    </i>
    <i>
      <x v="31"/>
    </i>
    <i>
      <x v="30"/>
    </i>
    <i>
      <x/>
    </i>
    <i>
      <x v="19"/>
    </i>
    <i>
      <x v="5"/>
    </i>
    <i>
      <x v="12"/>
    </i>
    <i>
      <x v="17"/>
    </i>
    <i>
      <x v="43"/>
    </i>
    <i>
      <x v="22"/>
    </i>
    <i>
      <x v="3"/>
    </i>
    <i>
      <x v="9"/>
    </i>
    <i>
      <x v="8"/>
    </i>
    <i>
      <x v="21"/>
    </i>
    <i>
      <x v="4"/>
    </i>
    <i>
      <x v="7"/>
    </i>
    <i>
      <x v="10"/>
    </i>
    <i>
      <x v="29"/>
    </i>
    <i>
      <x v="1"/>
    </i>
    <i>
      <x v="25"/>
    </i>
    <i>
      <x v="2"/>
    </i>
    <i>
      <x v="42"/>
    </i>
    <i>
      <x v="13"/>
    </i>
    <i>
      <x v="35"/>
    </i>
    <i>
      <x v="23"/>
    </i>
    <i>
      <x v="44"/>
    </i>
    <i>
      <x v="34"/>
    </i>
    <i>
      <x v="37"/>
    </i>
    <i>
      <x v="40"/>
    </i>
    <i>
      <x v="6"/>
    </i>
    <i t="grand">
      <x/>
    </i>
  </rowItems>
  <colFields count="1">
    <field x="4"/>
  </colFields>
  <colItems count="5">
    <i>
      <x/>
    </i>
    <i>
      <x v="1"/>
    </i>
    <i>
      <x v="2"/>
    </i>
    <i>
      <x v="3"/>
    </i>
    <i t="grand">
      <x/>
    </i>
  </colItems>
  <pageFields count="2">
    <pageField fld="0" hier="0" name="[Kommunetall_CSV].[aar].&amp;[2021]" cap="2021"/>
    <pageField fld="3" hier="13" name="[T_kommune].[fylke].[All]" cap="All"/>
  </pageFields>
  <dataFields count="1">
    <dataField name="Sum of Verdi3" fld="1" subtotal="count" baseField="2" baseItem="11" numFmtId="3"/>
  </dataFields>
  <formats count="4">
    <format dxfId="83">
      <pivotArea outline="0" collapsedLevelsAreSubtotals="1" fieldPosition="0"/>
    </format>
    <format dxfId="82">
      <pivotArea outline="0" collapsedLevelsAreSubtotals="1" fieldPosition="0">
        <references count="1">
          <reference field="4294967294" count="1" selected="0">
            <x v="0"/>
          </reference>
        </references>
      </pivotArea>
    </format>
    <format dxfId="81">
      <pivotArea collapsedLevelsAreSubtotals="1" fieldPosition="0">
        <references count="2">
          <reference field="4294967294" count="1" selected="0">
            <x v="0"/>
          </reference>
          <reference field="2" count="0"/>
        </references>
      </pivotArea>
    </format>
    <format dxfId="80">
      <pivotArea outline="0" fieldPosition="0">
        <references count="1">
          <reference field="4294967294" count="1">
            <x v="0"/>
          </reference>
        </references>
      </pivotArea>
    </format>
  </formats>
  <chartFormats count="12">
    <chartFormat chart="4" format="8" series="1">
      <pivotArea type="data" outline="0" fieldPosition="0">
        <references count="2">
          <reference field="4294967294" count="1" selected="0">
            <x v="0"/>
          </reference>
          <reference field="4" count="1" selected="0">
            <x v="0"/>
          </reference>
        </references>
      </pivotArea>
    </chartFormat>
    <chartFormat chart="4" format="9" series="1">
      <pivotArea type="data" outline="0" fieldPosition="0">
        <references count="2">
          <reference field="4294967294" count="1" selected="0">
            <x v="0"/>
          </reference>
          <reference field="4" count="1" selected="0">
            <x v="1"/>
          </reference>
        </references>
      </pivotArea>
    </chartFormat>
    <chartFormat chart="4" format="10" series="1">
      <pivotArea type="data" outline="0" fieldPosition="0">
        <references count="2">
          <reference field="4294967294" count="1" selected="0">
            <x v="0"/>
          </reference>
          <reference field="4" count="1" selected="0">
            <x v="2"/>
          </reference>
        </references>
      </pivotArea>
    </chartFormat>
    <chartFormat chart="4" format="11" series="1">
      <pivotArea type="data" outline="0" fieldPosition="0">
        <references count="2">
          <reference field="4294967294" count="1" selected="0">
            <x v="0"/>
          </reference>
          <reference field="4" count="1" selected="0">
            <x v="3"/>
          </reference>
        </references>
      </pivotArea>
    </chartFormat>
    <chartFormat chart="9" format="12" series="1">
      <pivotArea type="data" outline="0" fieldPosition="0">
        <references count="2">
          <reference field="4294967294" count="1" selected="0">
            <x v="0"/>
          </reference>
          <reference field="4" count="1" selected="0">
            <x v="0"/>
          </reference>
        </references>
      </pivotArea>
    </chartFormat>
    <chartFormat chart="10" format="13" series="1">
      <pivotArea type="data" outline="0" fieldPosition="0">
        <references count="2">
          <reference field="4294967294" count="1" selected="0">
            <x v="0"/>
          </reference>
          <reference field="4" count="1" selected="0">
            <x v="0"/>
          </reference>
        </references>
      </pivotArea>
    </chartFormat>
    <chartFormat chart="10" format="14" series="1">
      <pivotArea type="data" outline="0" fieldPosition="0">
        <references count="2">
          <reference field="4294967294" count="1" selected="0">
            <x v="0"/>
          </reference>
          <reference field="4" count="1" selected="0">
            <x v="1"/>
          </reference>
        </references>
      </pivotArea>
    </chartFormat>
    <chartFormat chart="10" format="15" series="1">
      <pivotArea type="data" outline="0" fieldPosition="0">
        <references count="2">
          <reference field="4294967294" count="1" selected="0">
            <x v="0"/>
          </reference>
          <reference field="4" count="1" selected="0">
            <x v="2"/>
          </reference>
        </references>
      </pivotArea>
    </chartFormat>
    <chartFormat chart="10" format="16" series="1">
      <pivotArea type="data" outline="0" fieldPosition="0">
        <references count="2">
          <reference field="4294967294" count="1" selected="0">
            <x v="0"/>
          </reference>
          <reference field="4" count="1" selected="0">
            <x v="3"/>
          </reference>
        </references>
      </pivotArea>
    </chartFormat>
    <chartFormat chart="9" format="13" series="1">
      <pivotArea type="data" outline="0" fieldPosition="0">
        <references count="2">
          <reference field="4294967294" count="1" selected="0">
            <x v="0"/>
          </reference>
          <reference field="4" count="1" selected="0">
            <x v="1"/>
          </reference>
        </references>
      </pivotArea>
    </chartFormat>
    <chartFormat chart="9" format="14" series="1">
      <pivotArea type="data" outline="0" fieldPosition="0">
        <references count="2">
          <reference field="4294967294" count="1" selected="0">
            <x v="0"/>
          </reference>
          <reference field="4" count="1" selected="0">
            <x v="2"/>
          </reference>
        </references>
      </pivotArea>
    </chartFormat>
    <chartFormat chart="9" format="15" series="1">
      <pivotArea type="data" outline="0" fieldPosition="0">
        <references count="2">
          <reference field="4294967294" count="1" selected="0">
            <x v="0"/>
          </reference>
          <reference field="4" count="1" selected="0">
            <x v="3"/>
          </reference>
        </references>
      </pivotArea>
    </chartFormat>
  </chartFormats>
  <pivotHierarchies count="27">
    <pivotHierarchy multipleItemSelectionAllowed="1" dragToData="1">
      <members count="1" level="1">
        <member name="[Kommunetall_CSV].[aar].&amp;[2021]"/>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2" type="count" id="4" iMeasureHier="21">
      <autoFilter ref="A1">
        <filterColumn colId="0">
          <top10 val="45" filterVal="45"/>
        </filterColumn>
      </autoFilter>
    </filter>
  </filters>
  <rowHierarchiesUsage count="1">
    <rowHierarchyUsage hierarchyUsage="12"/>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DB668D3-E808-4603-BC62-A12B2B1CE302}" name="Pivottabell3" cacheId="6"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5">
  <location ref="B7:D46"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12">
        <item x="55"/>
        <item x="63"/>
        <item x="64"/>
        <item x="65"/>
        <item x="66"/>
        <item x="67"/>
        <item x="68"/>
        <item x="69"/>
        <item x="70"/>
        <item x="37"/>
        <item x="71"/>
        <item x="72"/>
        <item x="56"/>
        <item x="73"/>
        <item x="74"/>
        <item x="75"/>
        <item x="76"/>
        <item x="77"/>
        <item x="78"/>
        <item x="79"/>
        <item x="80"/>
        <item x="0"/>
        <item x="1"/>
        <item x="2"/>
        <item x="81"/>
        <item x="82"/>
        <item x="83"/>
        <item x="38"/>
        <item x="84"/>
        <item x="85"/>
        <item x="3"/>
        <item x="86"/>
        <item x="87"/>
        <item x="88"/>
        <item x="89"/>
        <item x="4"/>
        <item x="5"/>
        <item x="47"/>
        <item x="6"/>
        <item x="90"/>
        <item x="91"/>
        <item x="7"/>
        <item x="39"/>
        <item x="8"/>
        <item x="9"/>
        <item x="40"/>
        <item x="92"/>
        <item x="93"/>
        <item x="94"/>
        <item x="48"/>
        <item x="57"/>
        <item x="10"/>
        <item x="11"/>
        <item x="12"/>
        <item x="95"/>
        <item x="13"/>
        <item x="14"/>
        <item x="15"/>
        <item x="16"/>
        <item x="96"/>
        <item x="97"/>
        <item x="17"/>
        <item x="18"/>
        <item x="49"/>
        <item x="19"/>
        <item x="20"/>
        <item x="21"/>
        <item x="22"/>
        <item x="58"/>
        <item x="41"/>
        <item x="98"/>
        <item x="23"/>
        <item x="24"/>
        <item x="25"/>
        <item x="26"/>
        <item x="50"/>
        <item x="42"/>
        <item x="27"/>
        <item x="51"/>
        <item x="52"/>
        <item x="28"/>
        <item x="53"/>
        <item x="29"/>
        <item x="43"/>
        <item x="99"/>
        <item x="44"/>
        <item x="30"/>
        <item x="31"/>
        <item x="100"/>
        <item x="101"/>
        <item x="102"/>
        <item x="103"/>
        <item x="59"/>
        <item x="104"/>
        <item x="45"/>
        <item x="105"/>
        <item x="32"/>
        <item x="33"/>
        <item x="54"/>
        <item x="106"/>
        <item x="60"/>
        <item x="61"/>
        <item x="34"/>
        <item x="107"/>
        <item x="62"/>
        <item x="46"/>
        <item x="108"/>
        <item x="109"/>
        <item x="35"/>
        <item x="110"/>
        <item x="36"/>
        <item x="111"/>
      </items>
    </pivotField>
    <pivotField axis="axisPage" allDrilled="1" subtotalTop="0" showAll="0" dataSourceSort="1" defaultSubtotal="0" defaultAttributeDrillState="1"/>
  </pivotFields>
  <rowFields count="1">
    <field x="4"/>
  </rowFields>
  <rowItems count="38">
    <i>
      <x v="21"/>
    </i>
    <i>
      <x v="22"/>
    </i>
    <i>
      <x v="23"/>
    </i>
    <i>
      <x v="30"/>
    </i>
    <i>
      <x v="35"/>
    </i>
    <i>
      <x v="36"/>
    </i>
    <i>
      <x v="38"/>
    </i>
    <i>
      <x v="41"/>
    </i>
    <i>
      <x v="43"/>
    </i>
    <i>
      <x v="44"/>
    </i>
    <i>
      <x v="51"/>
    </i>
    <i>
      <x v="52"/>
    </i>
    <i>
      <x v="53"/>
    </i>
    <i>
      <x v="55"/>
    </i>
    <i>
      <x v="56"/>
    </i>
    <i>
      <x v="57"/>
    </i>
    <i>
      <x v="58"/>
    </i>
    <i>
      <x v="61"/>
    </i>
    <i>
      <x v="62"/>
    </i>
    <i>
      <x v="64"/>
    </i>
    <i>
      <x v="65"/>
    </i>
    <i>
      <x v="66"/>
    </i>
    <i>
      <x v="67"/>
    </i>
    <i>
      <x v="71"/>
    </i>
    <i>
      <x v="72"/>
    </i>
    <i>
      <x v="73"/>
    </i>
    <i>
      <x v="74"/>
    </i>
    <i>
      <x v="77"/>
    </i>
    <i>
      <x v="80"/>
    </i>
    <i>
      <x v="82"/>
    </i>
    <i>
      <x v="86"/>
    </i>
    <i>
      <x v="87"/>
    </i>
    <i>
      <x v="96"/>
    </i>
    <i>
      <x v="97"/>
    </i>
    <i>
      <x v="102"/>
    </i>
    <i>
      <x v="108"/>
    </i>
    <i>
      <x v="110"/>
    </i>
    <i t="grand">
      <x/>
    </i>
  </rowItems>
  <colFields count="1">
    <field x="0"/>
  </colFields>
  <colItems count="2">
    <i>
      <x/>
    </i>
    <i>
      <x v="1"/>
    </i>
  </colItems>
  <pageFields count="3">
    <pageField fld="3" hier="4" name="[T_kjøttkoder].[hovedgrupper].[All]" cap="All"/>
    <pageField fld="2" hier="13" name="[T_kommune].[fylke].&amp;[Trøndelag]" cap="Trøndelag"/>
    <pageField fld="5" hier="2" name="[T_kjøttkoder].[dyreslag].&amp;[okse]" cap="okse"/>
  </pageFields>
  <dataFields count="1">
    <dataField name="Sum av Verdi" fld="1" baseField="0" baseItem="1048828" numFmtId="164"/>
  </dataFields>
  <formats count="4">
    <format dxfId="55">
      <pivotArea collapsedLevelsAreSubtotals="1" fieldPosition="0">
        <references count="2">
          <reference field="0" count="1" selected="0">
            <x v="7"/>
          </reference>
          <reference field="4" count="13">
            <x v="3"/>
            <x v="7"/>
            <x v="10"/>
            <x v="11"/>
            <x v="13"/>
            <x v="15"/>
            <x v="16"/>
            <x v="17"/>
            <x v="18"/>
            <x v="19"/>
            <x v="28"/>
            <x v="31"/>
            <x v="40"/>
          </reference>
        </references>
      </pivotArea>
    </format>
    <format dxfId="54">
      <pivotArea outline="0" collapsedLevelsAreSubtotals="1" fieldPosition="0"/>
    </format>
    <format dxfId="53">
      <pivotArea outline="0" fieldPosition="0">
        <references count="1">
          <reference field="4294967294" count="1">
            <x v="0"/>
          </reference>
        </references>
      </pivotArea>
    </format>
    <format dxfId="52">
      <pivotArea outline="0" collapsedLevelsAreSubtotals="1" fieldPosition="0">
        <references count="1">
          <reference field="0" count="16" selected="0">
            <x v="1"/>
            <x v="2"/>
            <x v="3"/>
            <x v="4"/>
            <x v="5"/>
            <x v="6"/>
            <x v="7"/>
            <x v="8"/>
            <x v="9"/>
            <x v="10"/>
            <x v="11"/>
            <x v="12"/>
            <x v="13"/>
            <x v="14"/>
            <x v="15"/>
            <x v="16"/>
          </reference>
        </references>
      </pivotArea>
    </format>
  </formats>
  <chartFormats count="228">
    <chartFormat chart="2" format="0" series="1">
      <pivotArea type="data" outline="0" fieldPosition="0">
        <references count="2">
          <reference field="4294967294" count="1" selected="0">
            <x v="0"/>
          </reference>
          <reference field="4" count="1" selected="0">
            <x v="22"/>
          </reference>
        </references>
      </pivotArea>
    </chartFormat>
    <chartFormat chart="2" format="1" series="1">
      <pivotArea type="data" outline="0" fieldPosition="0">
        <references count="2">
          <reference field="4294967294" count="1" selected="0">
            <x v="0"/>
          </reference>
          <reference field="4" count="1" selected="0">
            <x v="66"/>
          </reference>
        </references>
      </pivotArea>
    </chartFormat>
    <chartFormat chart="2" format="2" series="1">
      <pivotArea type="data" outline="0" fieldPosition="0">
        <references count="2">
          <reference field="4294967294" count="1" selected="0">
            <x v="0"/>
          </reference>
          <reference field="4" count="1" selected="0">
            <x v="56"/>
          </reference>
        </references>
      </pivotArea>
    </chartFormat>
    <chartFormat chart="2" format="3" series="1">
      <pivotArea type="data" outline="0" fieldPosition="0">
        <references count="2">
          <reference field="4294967294" count="1" selected="0">
            <x v="0"/>
          </reference>
          <reference field="4" count="1" selected="0">
            <x v="43"/>
          </reference>
        </references>
      </pivotArea>
    </chartFormat>
    <chartFormat chart="2" format="4" series="1">
      <pivotArea type="data" outline="0" fieldPosition="0">
        <references count="2">
          <reference field="4294967294" count="1" selected="0">
            <x v="0"/>
          </reference>
          <reference field="4" count="1" selected="0">
            <x v="58"/>
          </reference>
        </references>
      </pivotArea>
    </chartFormat>
    <chartFormat chart="2" format="5" series="1">
      <pivotArea type="data" outline="0" fieldPosition="0">
        <references count="2">
          <reference field="4294967294" count="1" selected="0">
            <x v="0"/>
          </reference>
          <reference field="4" count="1" selected="0">
            <x v="102"/>
          </reference>
        </references>
      </pivotArea>
    </chartFormat>
    <chartFormat chart="2" format="6" series="1">
      <pivotArea type="data" outline="0" fieldPosition="0">
        <references count="2">
          <reference field="4294967294" count="1" selected="0">
            <x v="0"/>
          </reference>
          <reference field="4" count="1" selected="0">
            <x v="86"/>
          </reference>
        </references>
      </pivotArea>
    </chartFormat>
    <chartFormat chart="2" format="7" series="1">
      <pivotArea type="data" outline="0" fieldPosition="0">
        <references count="2">
          <reference field="4294967294" count="1" selected="0">
            <x v="0"/>
          </reference>
          <reference field="4" count="1" selected="0">
            <x v="52"/>
          </reference>
        </references>
      </pivotArea>
    </chartFormat>
    <chartFormat chart="2" format="8" series="1">
      <pivotArea type="data" outline="0" fieldPosition="0">
        <references count="2">
          <reference field="4294967294" count="1" selected="0">
            <x v="0"/>
          </reference>
          <reference field="4" count="1" selected="0">
            <x v="9"/>
          </reference>
        </references>
      </pivotArea>
    </chartFormat>
    <chartFormat chart="2" format="9" series="1">
      <pivotArea type="data" outline="0" fieldPosition="0">
        <references count="2">
          <reference field="4294967294" count="1" selected="0">
            <x v="0"/>
          </reference>
          <reference field="4" count="1" selected="0">
            <x v="83"/>
          </reference>
        </references>
      </pivotArea>
    </chartFormat>
    <chartFormat chart="2" format="10" series="1">
      <pivotArea type="data" outline="0" fieldPosition="0">
        <references count="2">
          <reference field="4294967294" count="1" selected="0">
            <x v="0"/>
          </reference>
          <reference field="4" count="1" selected="0">
            <x v="105"/>
          </reference>
        </references>
      </pivotArea>
    </chartFormat>
    <chartFormat chart="2" format="11" series="1">
      <pivotArea type="data" outline="0" fieldPosition="0">
        <references count="2">
          <reference field="4294967294" count="1" selected="0">
            <x v="0"/>
          </reference>
          <reference field="4" count="1" selected="0">
            <x v="76"/>
          </reference>
        </references>
      </pivotArea>
    </chartFormat>
    <chartFormat chart="2" format="12" series="1">
      <pivotArea type="data" outline="0" fieldPosition="0">
        <references count="2">
          <reference field="4294967294" count="1" selected="0">
            <x v="0"/>
          </reference>
          <reference field="4" count="1" selected="0">
            <x v="85"/>
          </reference>
        </references>
      </pivotArea>
    </chartFormat>
    <chartFormat chart="2" format="13" series="1">
      <pivotArea type="data" outline="0" fieldPosition="0">
        <references count="2">
          <reference field="4294967294" count="1" selected="0">
            <x v="0"/>
          </reference>
          <reference field="4" count="1" selected="0">
            <x v="94"/>
          </reference>
        </references>
      </pivotArea>
    </chartFormat>
    <chartFormat chart="2" format="14" series="1">
      <pivotArea type="data" outline="0" fieldPosition="0">
        <references count="2">
          <reference field="4294967294" count="1" selected="0">
            <x v="0"/>
          </reference>
          <reference field="4" count="1" selected="0">
            <x v="45"/>
          </reference>
        </references>
      </pivotArea>
    </chartFormat>
    <chartFormat chart="2" format="15" series="1">
      <pivotArea type="data" outline="0" fieldPosition="0">
        <references count="2">
          <reference field="4294967294" count="1" selected="0">
            <x v="0"/>
          </reference>
          <reference field="4" count="1" selected="0">
            <x v="42"/>
          </reference>
        </references>
      </pivotArea>
    </chartFormat>
    <chartFormat chart="2" format="16" series="1">
      <pivotArea type="data" outline="0" fieldPosition="0">
        <references count="2">
          <reference field="4294967294" count="1" selected="0">
            <x v="0"/>
          </reference>
          <reference field="4" count="1" selected="0">
            <x v="69"/>
          </reference>
        </references>
      </pivotArea>
    </chartFormat>
    <chartFormat chart="2" format="17" series="1">
      <pivotArea type="data" outline="0" fieldPosition="0">
        <references count="2">
          <reference field="4294967294" count="1" selected="0">
            <x v="0"/>
          </reference>
          <reference field="4" count="1" selected="0">
            <x v="27"/>
          </reference>
        </references>
      </pivotArea>
    </chartFormat>
    <chartFormat chart="2" format="18" series="1">
      <pivotArea type="data" outline="0" fieldPosition="0">
        <references count="2">
          <reference field="4294967294" count="1" selected="0">
            <x v="0"/>
          </reference>
          <reference field="4" count="1" selected="0">
            <x v="61"/>
          </reference>
        </references>
      </pivotArea>
    </chartFormat>
    <chartFormat chart="2" format="19" series="1">
      <pivotArea type="data" outline="0" fieldPosition="0">
        <references count="2">
          <reference field="4294967294" count="1" selected="0">
            <x v="0"/>
          </reference>
          <reference field="4" count="1" selected="0">
            <x v="44"/>
          </reference>
        </references>
      </pivotArea>
    </chartFormat>
    <chartFormat chart="2" format="20" series="1">
      <pivotArea type="data" outline="0" fieldPosition="0">
        <references count="2">
          <reference field="4294967294" count="1" selected="0">
            <x v="0"/>
          </reference>
          <reference field="4" count="1" selected="0">
            <x v="8"/>
          </reference>
        </references>
      </pivotArea>
    </chartFormat>
    <chartFormat chart="2" format="21" series="1">
      <pivotArea type="data" outline="0" fieldPosition="0">
        <references count="2">
          <reference field="4294967294" count="1" selected="0">
            <x v="0"/>
          </reference>
          <reference field="4" count="1" selected="0">
            <x v="14"/>
          </reference>
        </references>
      </pivotArea>
    </chartFormat>
    <chartFormat chart="2" format="22" series="1">
      <pivotArea type="data" outline="0" fieldPosition="0">
        <references count="2">
          <reference field="4294967294" count="1" selected="0">
            <x v="0"/>
          </reference>
          <reference field="4" count="1" selected="0">
            <x v="5"/>
          </reference>
        </references>
      </pivotArea>
    </chartFormat>
    <chartFormat chart="2" format="23" series="1">
      <pivotArea type="data" outline="0" fieldPosition="0">
        <references count="2">
          <reference field="4294967294" count="1" selected="0">
            <x v="0"/>
          </reference>
          <reference field="4" count="1" selected="0">
            <x v="24"/>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9"/>
          </reference>
        </references>
      </pivotArea>
    </chartFormat>
    <chartFormat chart="2" format="26" series="1">
      <pivotArea type="data" outline="0" fieldPosition="0">
        <references count="2">
          <reference field="4294967294" count="1" selected="0">
            <x v="0"/>
          </reference>
          <reference field="4" count="1" selected="0">
            <x v="6"/>
          </reference>
        </references>
      </pivotArea>
    </chartFormat>
    <chartFormat chart="2" format="27" series="1">
      <pivotArea type="data" outline="0" fieldPosition="0">
        <references count="2">
          <reference field="4294967294" count="1" selected="0">
            <x v="0"/>
          </reference>
          <reference field="4" count="1" selected="0">
            <x v="32"/>
          </reference>
        </references>
      </pivotArea>
    </chartFormat>
    <chartFormat chart="2" format="28" series="1">
      <pivotArea type="data" outline="0" fieldPosition="0">
        <references count="2">
          <reference field="4294967294" count="1" selected="0">
            <x v="0"/>
          </reference>
          <reference field="4" count="1" selected="0">
            <x v="95"/>
          </reference>
        </references>
      </pivotArea>
    </chartFormat>
    <chartFormat chart="2" format="29" series="1">
      <pivotArea type="data" outline="0" fieldPosition="0">
        <references count="2">
          <reference field="4294967294" count="1" selected="0">
            <x v="0"/>
          </reference>
          <reference field="4" count="1" selected="0">
            <x v="47"/>
          </reference>
        </references>
      </pivotArea>
    </chartFormat>
    <chartFormat chart="2" format="30" series="1">
      <pivotArea type="data" outline="0" fieldPosition="0">
        <references count="2">
          <reference field="4294967294" count="1" selected="0">
            <x v="0"/>
          </reference>
          <reference field="4" count="1" selected="0">
            <x v="34"/>
          </reference>
        </references>
      </pivotArea>
    </chartFormat>
    <chartFormat chart="2" format="31" series="1">
      <pivotArea type="data" outline="0" fieldPosition="0">
        <references count="2">
          <reference field="4294967294" count="1" selected="0">
            <x v="0"/>
          </reference>
          <reference field="4" count="1" selected="0">
            <x v="93"/>
          </reference>
        </references>
      </pivotArea>
    </chartFormat>
    <chartFormat chart="2" format="32" series="1">
      <pivotArea type="data" outline="0" fieldPosition="0">
        <references count="2">
          <reference field="4294967294" count="1" selected="0">
            <x v="0"/>
          </reference>
          <reference field="4" count="1" selected="0">
            <x v="60"/>
          </reference>
        </references>
      </pivotArea>
    </chartFormat>
    <chartFormat chart="2" format="33" series="1">
      <pivotArea type="data" outline="0" fieldPosition="0">
        <references count="2">
          <reference field="4294967294" count="1" selected="0">
            <x v="0"/>
          </reference>
          <reference field="4" count="1" selected="0">
            <x v="64"/>
          </reference>
        </references>
      </pivotArea>
    </chartFormat>
    <chartFormat chart="2" format="34" series="1">
      <pivotArea type="data" outline="0" fieldPosition="0">
        <references count="2">
          <reference field="4294967294" count="1" selected="0">
            <x v="0"/>
          </reference>
          <reference field="4" count="1" selected="0">
            <x v="108"/>
          </reference>
        </references>
      </pivotArea>
    </chartFormat>
    <chartFormat chart="2" format="35" series="1">
      <pivotArea type="data" outline="0" fieldPosition="0">
        <references count="2">
          <reference field="4294967294" count="1" selected="0">
            <x v="0"/>
          </reference>
          <reference field="4" count="1" selected="0">
            <x v="79"/>
          </reference>
        </references>
      </pivotArea>
    </chartFormat>
    <chartFormat chart="2" format="36" series="1">
      <pivotArea type="data" outline="0" fieldPosition="0">
        <references count="2">
          <reference field="4294967294" count="1" selected="0">
            <x v="0"/>
          </reference>
          <reference field="4" count="1" selected="0">
            <x v="63"/>
          </reference>
        </references>
      </pivotArea>
    </chartFormat>
    <chartFormat chart="2" format="37" series="1">
      <pivotArea type="data" outline="0" fieldPosition="0">
        <references count="2">
          <reference field="4294967294" count="1" selected="0">
            <x v="0"/>
          </reference>
          <reference field="4" count="1" selected="0">
            <x v="78"/>
          </reference>
        </references>
      </pivotArea>
    </chartFormat>
    <chartFormat chart="2" format="38" series="1">
      <pivotArea type="data" outline="0" fieldPosition="0">
        <references count="2">
          <reference field="4294967294" count="1" selected="0">
            <x v="0"/>
          </reference>
          <reference field="4" count="1" selected="0">
            <x v="37"/>
          </reference>
        </references>
      </pivotArea>
    </chartFormat>
    <chartFormat chart="2" format="39" series="1">
      <pivotArea type="data" outline="0" fieldPosition="0">
        <references count="2">
          <reference field="4294967294" count="1" selected="0">
            <x v="0"/>
          </reference>
          <reference field="4" count="1" selected="0">
            <x v="49"/>
          </reference>
        </references>
      </pivotArea>
    </chartFormat>
    <chartFormat chart="2" format="40" series="1">
      <pivotArea type="data" outline="0" fieldPosition="0">
        <references count="2">
          <reference field="4294967294" count="1" selected="0">
            <x v="0"/>
          </reference>
          <reference field="4" count="1" selected="0">
            <x v="81"/>
          </reference>
        </references>
      </pivotArea>
    </chartFormat>
    <chartFormat chart="2" format="41" series="1">
      <pivotArea type="data" outline="0" fieldPosition="0">
        <references count="2">
          <reference field="4294967294" count="1" selected="0">
            <x v="0"/>
          </reference>
          <reference field="4" count="1" selected="0">
            <x v="75"/>
          </reference>
        </references>
      </pivotArea>
    </chartFormat>
    <chartFormat chart="2" format="42" series="1">
      <pivotArea type="data" outline="0" fieldPosition="0">
        <references count="2">
          <reference field="4294967294" count="1" selected="0">
            <x v="0"/>
          </reference>
          <reference field="4" count="1" selected="0">
            <x v="98"/>
          </reference>
        </references>
      </pivotArea>
    </chartFormat>
    <chartFormat chart="2" format="43" series="1">
      <pivotArea type="data" outline="0" fieldPosition="0">
        <references count="2">
          <reference field="4294967294" count="1" selected="0">
            <x v="0"/>
          </reference>
          <reference field="4" count="1" selected="0">
            <x v="16"/>
          </reference>
        </references>
      </pivotArea>
    </chartFormat>
    <chartFormat chart="2" format="44" series="1">
      <pivotArea type="data" outline="0" fieldPosition="0">
        <references count="2">
          <reference field="4294967294" count="1" selected="0">
            <x v="0"/>
          </reference>
          <reference field="4" count="1" selected="0">
            <x v="84"/>
          </reference>
        </references>
      </pivotArea>
    </chartFormat>
    <chartFormat chart="2" format="45" series="1">
      <pivotArea type="data" outline="0" fieldPosition="0">
        <references count="2">
          <reference field="4294967294" count="1" selected="0">
            <x v="0"/>
          </reference>
          <reference field="4" count="1" selected="0">
            <x v="89"/>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46"/>
          </reference>
        </references>
      </pivotArea>
    </chartFormat>
    <chartFormat chart="2" format="48" series="1">
      <pivotArea type="data" outline="0" fieldPosition="0">
        <references count="2">
          <reference field="4294967294" count="1" selected="0">
            <x v="0"/>
          </reference>
          <reference field="4" count="1" selected="0">
            <x v="28"/>
          </reference>
        </references>
      </pivotArea>
    </chartFormat>
    <chartFormat chart="2" format="49" series="1">
      <pivotArea type="data" outline="0" fieldPosition="0">
        <references count="2">
          <reference field="4294967294" count="1" selected="0">
            <x v="0"/>
          </reference>
          <reference field="4" count="1" selected="0">
            <x v="107"/>
          </reference>
        </references>
      </pivotArea>
    </chartFormat>
    <chartFormat chart="2" format="50" series="1">
      <pivotArea type="data" outline="0" fieldPosition="0">
        <references count="2">
          <reference field="4294967294" count="1" selected="0">
            <x v="0"/>
          </reference>
          <reference field="4" count="1" selected="0">
            <x v="90"/>
          </reference>
        </references>
      </pivotArea>
    </chartFormat>
    <chartFormat chart="2" format="51" series="1">
      <pivotArea type="data" outline="0" fieldPosition="0">
        <references count="2">
          <reference field="4294967294" count="1" selected="0">
            <x v="0"/>
          </reference>
          <reference field="4" count="1" selected="0">
            <x v="68"/>
          </reference>
        </references>
      </pivotArea>
    </chartFormat>
    <chartFormat chart="2" format="52" series="1">
      <pivotArea type="data" outline="0" fieldPosition="0">
        <references count="2">
          <reference field="4294967294" count="1" selected="0">
            <x v="0"/>
          </reference>
          <reference field="4" count="1" selected="0">
            <x v="50"/>
          </reference>
        </references>
      </pivotArea>
    </chartFormat>
    <chartFormat chart="2" format="53" series="1">
      <pivotArea type="data" outline="0" fieldPosition="0">
        <references count="2">
          <reference field="4294967294" count="1" selected="0">
            <x v="0"/>
          </reference>
          <reference field="4" count="1" selected="0">
            <x v="101"/>
          </reference>
        </references>
      </pivotArea>
    </chartFormat>
    <chartFormat chart="2" format="54" series="1">
      <pivotArea type="data" outline="0" fieldPosition="0">
        <references count="2">
          <reference field="4294967294" count="1" selected="0">
            <x v="0"/>
          </reference>
          <reference field="4" count="1" selected="0">
            <x v="104"/>
          </reference>
        </references>
      </pivotArea>
    </chartFormat>
    <chartFormat chart="2" format="55" series="1">
      <pivotArea type="data" outline="0" fieldPosition="0">
        <references count="2">
          <reference field="4294967294" count="1" selected="0">
            <x v="0"/>
          </reference>
          <reference field="4" count="1" selected="0">
            <x v="100"/>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12"/>
          </reference>
        </references>
      </pivotArea>
    </chartFormat>
    <chartFormat chart="2" format="58" series="1">
      <pivotArea type="data" outline="0" fieldPosition="0">
        <references count="2">
          <reference field="4294967294" count="1" selected="0">
            <x v="0"/>
          </reference>
          <reference field="4" count="1" selected="0">
            <x v="92"/>
          </reference>
        </references>
      </pivotArea>
    </chartFormat>
    <chartFormat chart="2" format="59" series="1">
      <pivotArea type="data" outline="0" fieldPosition="0">
        <references count="2">
          <reference field="4294967294" count="1" selected="0">
            <x v="0"/>
          </reference>
          <reference field="4" count="1" selected="0">
            <x v="70"/>
          </reference>
        </references>
      </pivotArea>
    </chartFormat>
    <chartFormat chart="2" format="60" series="1">
      <pivotArea type="data" outline="0" fieldPosition="0">
        <references count="2">
          <reference field="4294967294" count="1" selected="0">
            <x v="0"/>
          </reference>
          <reference field="4" count="1" selected="0">
            <x v="26"/>
          </reference>
        </references>
      </pivotArea>
    </chartFormat>
    <chartFormat chart="2" format="61" series="1">
      <pivotArea type="data" outline="0" fieldPosition="0">
        <references count="2">
          <reference field="4294967294" count="1" selected="0">
            <x v="0"/>
          </reference>
          <reference field="4" count="1" selected="0">
            <x v="106"/>
          </reference>
        </references>
      </pivotArea>
    </chartFormat>
    <chartFormat chart="2" format="62" series="1">
      <pivotArea type="data" outline="0" fieldPosition="0">
        <references count="2">
          <reference field="4294967294" count="1" selected="0">
            <x v="0"/>
          </reference>
          <reference field="4" count="1" selected="0">
            <x v="109"/>
          </reference>
        </references>
      </pivotArea>
    </chartFormat>
    <chartFormat chart="2" format="63" series="1">
      <pivotArea type="data" outline="0" fieldPosition="0">
        <references count="2">
          <reference field="4294967294" count="1" selected="0">
            <x v="0"/>
          </reference>
          <reference field="4" count="1" selected="0">
            <x v="111"/>
          </reference>
        </references>
      </pivotArea>
    </chartFormat>
    <chartFormat chart="2" format="64" series="1">
      <pivotArea type="data" outline="0" fieldPosition="0">
        <references count="2">
          <reference field="4294967294" count="1" selected="0">
            <x v="0"/>
          </reference>
          <reference field="4" count="1" selected="0">
            <x v="59"/>
          </reference>
        </references>
      </pivotArea>
    </chartFormat>
    <chartFormat chart="2" format="65" series="1">
      <pivotArea type="data" outline="0" fieldPosition="0">
        <references count="2">
          <reference field="4294967294" count="1" selected="0">
            <x v="0"/>
          </reference>
          <reference field="4" count="1" selected="0">
            <x v="91"/>
          </reference>
        </references>
      </pivotArea>
    </chartFormat>
    <chartFormat chart="2" format="66" series="1">
      <pivotArea type="data" outline="0" fieldPosition="0">
        <references count="2">
          <reference field="4294967294" count="1" selected="0">
            <x v="0"/>
          </reference>
          <reference field="4" count="1" selected="0">
            <x v="39"/>
          </reference>
        </references>
      </pivotArea>
    </chartFormat>
    <chartFormat chart="2" format="67" series="1">
      <pivotArea type="data" outline="0" fieldPosition="0">
        <references count="2">
          <reference field="4294967294" count="1" selected="0">
            <x v="0"/>
          </reference>
          <reference field="4" count="1" selected="0">
            <x v="4"/>
          </reference>
        </references>
      </pivotArea>
    </chartFormat>
    <chartFormat chart="2" format="68" series="1">
      <pivotArea type="data" outline="0" fieldPosition="0">
        <references count="2">
          <reference field="4294967294" count="1" selected="0">
            <x v="0"/>
          </reference>
          <reference field="4" count="1" selected="0">
            <x v="33"/>
          </reference>
        </references>
      </pivotArea>
    </chartFormat>
    <chartFormat chart="2" format="69" series="1">
      <pivotArea type="data" outline="0" fieldPosition="0">
        <references count="2">
          <reference field="4294967294" count="1" selected="0">
            <x v="0"/>
          </reference>
          <reference field="4" count="1" selected="0">
            <x v="25"/>
          </reference>
        </references>
      </pivotArea>
    </chartFormat>
    <chartFormat chart="2" format="70" series="1">
      <pivotArea type="data" outline="0" fieldPosition="0">
        <references count="2">
          <reference field="4294967294" count="1" selected="0">
            <x v="0"/>
          </reference>
          <reference field="4" count="1" selected="0">
            <x v="99"/>
          </reference>
        </references>
      </pivotArea>
    </chartFormat>
    <chartFormat chart="2" format="71" series="1">
      <pivotArea type="data" outline="0" fieldPosition="0">
        <references count="2">
          <reference field="4294967294" count="1" selected="0">
            <x v="0"/>
          </reference>
          <reference field="4" count="1" selected="0">
            <x v="103"/>
          </reference>
        </references>
      </pivotArea>
    </chartFormat>
    <chartFormat chart="2" format="72" series="1">
      <pivotArea type="data" outline="0" fieldPosition="0">
        <references count="2">
          <reference field="4294967294" count="1" selected="0">
            <x v="0"/>
          </reference>
          <reference field="4" count="1" selected="0">
            <x v="20"/>
          </reference>
        </references>
      </pivotArea>
    </chartFormat>
    <chartFormat chart="2" format="73" series="1">
      <pivotArea type="data" outline="0" fieldPosition="0">
        <references count="2">
          <reference field="4294967294" count="1" selected="0">
            <x v="0"/>
          </reference>
          <reference field="4" count="1" selected="0">
            <x v="88"/>
          </reference>
        </references>
      </pivotArea>
    </chartFormat>
    <chartFormat chart="2" format="74" series="1">
      <pivotArea type="data" outline="0" fieldPosition="0">
        <references count="2">
          <reference field="4294967294" count="1" selected="0">
            <x v="0"/>
          </reference>
          <reference field="4" count="1" selected="0">
            <x v="38"/>
          </reference>
        </references>
      </pivotArea>
    </chartFormat>
    <chartFormat chart="2" format="75" series="1">
      <pivotArea type="data" outline="0" fieldPosition="0">
        <references count="2">
          <reference field="4294967294" count="1" selected="0">
            <x v="0"/>
          </reference>
          <reference field="4" count="1" selected="0">
            <x v="71"/>
          </reference>
        </references>
      </pivotArea>
    </chartFormat>
    <chartFormat chart="2" format="76" series="1">
      <pivotArea type="data" outline="0" fieldPosition="0">
        <references count="2">
          <reference field="4294967294" count="1" selected="0">
            <x v="0"/>
          </reference>
          <reference field="4" count="1" selected="0">
            <x v="65"/>
          </reference>
        </references>
      </pivotArea>
    </chartFormat>
    <chartFormat chart="2" format="77" series="1">
      <pivotArea type="data" outline="0" fieldPosition="0">
        <references count="2">
          <reference field="4294967294" count="1" selected="0">
            <x v="0"/>
          </reference>
          <reference field="4" count="1" selected="0">
            <x v="82"/>
          </reference>
        </references>
      </pivotArea>
    </chartFormat>
    <chartFormat chart="2" format="78" series="1">
      <pivotArea type="data" outline="0" fieldPosition="0">
        <references count="2">
          <reference field="4294967294" count="1" selected="0">
            <x v="0"/>
          </reference>
          <reference field="4" count="1" selected="0">
            <x v="87"/>
          </reference>
        </references>
      </pivotArea>
    </chartFormat>
    <chartFormat chart="2" format="79" series="1">
      <pivotArea type="data" outline="0" fieldPosition="0">
        <references count="2">
          <reference field="4294967294" count="1" selected="0">
            <x v="0"/>
          </reference>
          <reference field="4" count="1" selected="0">
            <x v="67"/>
          </reference>
        </references>
      </pivotArea>
    </chartFormat>
    <chartFormat chart="2" format="80" series="1">
      <pivotArea type="data" outline="0" fieldPosition="0">
        <references count="2">
          <reference field="4294967294" count="1" selected="0">
            <x v="0"/>
          </reference>
          <reference field="4" count="1" selected="0">
            <x v="54"/>
          </reference>
        </references>
      </pivotArea>
    </chartFormat>
    <chartFormat chart="2" format="81" series="1">
      <pivotArea type="data" outline="0" fieldPosition="0">
        <references count="2">
          <reference field="4294967294" count="1" selected="0">
            <x v="0"/>
          </reference>
          <reference field="4" count="1" selected="0">
            <x v="48"/>
          </reference>
        </references>
      </pivotArea>
    </chartFormat>
    <chartFormat chart="3" format="82" series="1">
      <pivotArea type="data" outline="0" fieldPosition="0">
        <references count="2">
          <reference field="4294967294" count="1" selected="0">
            <x v="0"/>
          </reference>
          <reference field="4" count="1" selected="0">
            <x v="60"/>
          </reference>
        </references>
      </pivotArea>
    </chartFormat>
    <chartFormat chart="3" format="83" series="1">
      <pivotArea type="data" outline="0" fieldPosition="0">
        <references count="2">
          <reference field="4294967294" count="1" selected="0">
            <x v="0"/>
          </reference>
          <reference field="4" count="1" selected="0">
            <x v="95"/>
          </reference>
        </references>
      </pivotArea>
    </chartFormat>
    <chartFormat chart="3" format="84" series="1">
      <pivotArea type="data" outline="0" fieldPosition="0">
        <references count="2">
          <reference field="4294967294" count="1" selected="0">
            <x v="0"/>
          </reference>
          <reference field="4" count="1" selected="0">
            <x v="93"/>
          </reference>
        </references>
      </pivotArea>
    </chartFormat>
    <chartFormat chart="3" format="85" series="1">
      <pivotArea type="data" outline="0" fieldPosition="0">
        <references count="2">
          <reference field="4294967294" count="1" selected="0">
            <x v="0"/>
          </reference>
          <reference field="4" count="1" selected="0">
            <x v="54"/>
          </reference>
        </references>
      </pivotArea>
    </chartFormat>
    <chartFormat chart="3" format="86" series="1">
      <pivotArea type="data" outline="0" fieldPosition="0">
        <references count="2">
          <reference field="4294967294" count="1" selected="0">
            <x v="0"/>
          </reference>
          <reference field="4" count="1" selected="0">
            <x v="48"/>
          </reference>
        </references>
      </pivotArea>
    </chartFormat>
    <chartFormat chart="3" format="87" series="1">
      <pivotArea type="data" outline="0" fieldPosition="0">
        <references count="2">
          <reference field="4294967294" count="1" selected="0">
            <x v="0"/>
          </reference>
          <reference field="4" count="1" selected="0">
            <x v="5"/>
          </reference>
        </references>
      </pivotArea>
    </chartFormat>
    <chartFormat chart="3" format="88" series="1">
      <pivotArea type="data" outline="0" fieldPosition="0">
        <references count="2">
          <reference field="4294967294" count="1" selected="0">
            <x v="0"/>
          </reference>
          <reference field="4" count="1" selected="0">
            <x v="34"/>
          </reference>
        </references>
      </pivotArea>
    </chartFormat>
    <chartFormat chart="3" format="89" series="1">
      <pivotArea type="data" outline="0" fieldPosition="0">
        <references count="2">
          <reference field="4294967294" count="1" selected="0">
            <x v="0"/>
          </reference>
          <reference field="4" count="1" selected="0">
            <x v="47"/>
          </reference>
        </references>
      </pivotArea>
    </chartFormat>
    <chartFormat chart="3" format="90" series="1">
      <pivotArea type="data" outline="0" fieldPosition="0">
        <references count="3">
          <reference field="4294967294" count="1" selected="0">
            <x v="0"/>
          </reference>
          <reference field="0" count="1" selected="0">
            <x v="9"/>
          </reference>
          <reference field="4" count="1" selected="0">
            <x v="60"/>
          </reference>
        </references>
      </pivotArea>
    </chartFormat>
    <chartFormat chart="3" format="91" series="1">
      <pivotArea type="data" outline="0" fieldPosition="0">
        <references count="3">
          <reference field="4294967294" count="1" selected="0">
            <x v="0"/>
          </reference>
          <reference field="0" count="1" selected="0">
            <x v="10"/>
          </reference>
          <reference field="4" count="1" selected="0">
            <x v="60"/>
          </reference>
        </references>
      </pivotArea>
    </chartFormat>
    <chartFormat chart="3" format="92" series="1">
      <pivotArea type="data" outline="0" fieldPosition="0">
        <references count="3">
          <reference field="4294967294" count="1" selected="0">
            <x v="0"/>
          </reference>
          <reference field="0" count="1" selected="0">
            <x v="11"/>
          </reference>
          <reference field="4" count="1" selected="0">
            <x v="60"/>
          </reference>
        </references>
      </pivotArea>
    </chartFormat>
    <chartFormat chart="3" format="93" series="1">
      <pivotArea type="data" outline="0" fieldPosition="0">
        <references count="3">
          <reference field="4294967294" count="1" selected="0">
            <x v="0"/>
          </reference>
          <reference field="0" count="1" selected="0">
            <x v="12"/>
          </reference>
          <reference field="4" count="1" selected="0">
            <x v="60"/>
          </reference>
        </references>
      </pivotArea>
    </chartFormat>
    <chartFormat chart="3" format="94" series="1">
      <pivotArea type="data" outline="0" fieldPosition="0">
        <references count="3">
          <reference field="4294967294" count="1" selected="0">
            <x v="0"/>
          </reference>
          <reference field="0" count="1" selected="0">
            <x v="13"/>
          </reference>
          <reference field="4" count="1" selected="0">
            <x v="60"/>
          </reference>
        </references>
      </pivotArea>
    </chartFormat>
    <chartFormat chart="3" format="95" series="1">
      <pivotArea type="data" outline="0" fieldPosition="0">
        <references count="3">
          <reference field="4294967294" count="1" selected="0">
            <x v="0"/>
          </reference>
          <reference field="0" count="1" selected="0">
            <x v="14"/>
          </reference>
          <reference field="4" count="1" selected="0">
            <x v="60"/>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60"/>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60"/>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60"/>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95"/>
          </reference>
        </references>
      </pivotArea>
    </chartFormat>
    <chartFormat chart="3" format="100" series="1">
      <pivotArea type="data" outline="0" fieldPosition="0">
        <references count="3">
          <reference field="4294967294" count="1" selected="0">
            <x v="0"/>
          </reference>
          <reference field="0" count="1" selected="0">
            <x v="2"/>
          </reference>
          <reference field="4" count="1" selected="0">
            <x v="95"/>
          </reference>
        </references>
      </pivotArea>
    </chartFormat>
    <chartFormat chart="3" format="101" series="1">
      <pivotArea type="data" outline="0" fieldPosition="0">
        <references count="3">
          <reference field="4294967294" count="1" selected="0">
            <x v="0"/>
          </reference>
          <reference field="0" count="1" selected="0">
            <x v="3"/>
          </reference>
          <reference field="4" count="1" selected="0">
            <x v="95"/>
          </reference>
        </references>
      </pivotArea>
    </chartFormat>
    <chartFormat chart="3" format="102" series="1">
      <pivotArea type="data" outline="0" fieldPosition="0">
        <references count="3">
          <reference field="4294967294" count="1" selected="0">
            <x v="0"/>
          </reference>
          <reference field="0" count="1" selected="0">
            <x v="4"/>
          </reference>
          <reference field="4" count="1" selected="0">
            <x v="95"/>
          </reference>
        </references>
      </pivotArea>
    </chartFormat>
    <chartFormat chart="3" format="103" series="1">
      <pivotArea type="data" outline="0" fieldPosition="0">
        <references count="3">
          <reference field="4294967294" count="1" selected="0">
            <x v="0"/>
          </reference>
          <reference field="0" count="1" selected="0">
            <x v="5"/>
          </reference>
          <reference field="4" count="1" selected="0">
            <x v="95"/>
          </reference>
        </references>
      </pivotArea>
    </chartFormat>
    <chartFormat chart="3" format="104" series="1">
      <pivotArea type="data" outline="0" fieldPosition="0">
        <references count="3">
          <reference field="4294967294" count="1" selected="0">
            <x v="0"/>
          </reference>
          <reference field="0" count="1" selected="0">
            <x v="6"/>
          </reference>
          <reference field="4" count="1" selected="0">
            <x v="95"/>
          </reference>
        </references>
      </pivotArea>
    </chartFormat>
    <chartFormat chart="3" format="105" series="1">
      <pivotArea type="data" outline="0" fieldPosition="0">
        <references count="3">
          <reference field="4294967294" count="1" selected="0">
            <x v="0"/>
          </reference>
          <reference field="0" count="1" selected="0">
            <x v="7"/>
          </reference>
          <reference field="4" count="1" selected="0">
            <x v="95"/>
          </reference>
        </references>
      </pivotArea>
    </chartFormat>
    <chartFormat chart="3" format="106" series="1">
      <pivotArea type="data" outline="0" fieldPosition="0">
        <references count="3">
          <reference field="4294967294" count="1" selected="0">
            <x v="0"/>
          </reference>
          <reference field="0" count="1" selected="0">
            <x v="8"/>
          </reference>
          <reference field="4" count="1" selected="0">
            <x v="95"/>
          </reference>
        </references>
      </pivotArea>
    </chartFormat>
    <chartFormat chart="3" format="107" series="1">
      <pivotArea type="data" outline="0" fieldPosition="0">
        <references count="3">
          <reference field="4294967294" count="1" selected="0">
            <x v="0"/>
          </reference>
          <reference field="0" count="1" selected="0">
            <x v="9"/>
          </reference>
          <reference field="4" count="1" selected="0">
            <x v="95"/>
          </reference>
        </references>
      </pivotArea>
    </chartFormat>
    <chartFormat chart="3" format="108" series="1">
      <pivotArea type="data" outline="0" fieldPosition="0">
        <references count="3">
          <reference field="4294967294" count="1" selected="0">
            <x v="0"/>
          </reference>
          <reference field="0" count="1" selected="0">
            <x v="10"/>
          </reference>
          <reference field="4" count="1" selected="0">
            <x v="95"/>
          </reference>
        </references>
      </pivotArea>
    </chartFormat>
    <chartFormat chart="3" format="109" series="1">
      <pivotArea type="data" outline="0" fieldPosition="0">
        <references count="3">
          <reference field="4294967294" count="1" selected="0">
            <x v="0"/>
          </reference>
          <reference field="0" count="1" selected="0">
            <x v="11"/>
          </reference>
          <reference field="4" count="1" selected="0">
            <x v="95"/>
          </reference>
        </references>
      </pivotArea>
    </chartFormat>
    <chartFormat chart="3" format="110" series="1">
      <pivotArea type="data" outline="0" fieldPosition="0">
        <references count="3">
          <reference field="4294967294" count="1" selected="0">
            <x v="0"/>
          </reference>
          <reference field="0" count="1" selected="0">
            <x v="12"/>
          </reference>
          <reference field="4" count="1" selected="0">
            <x v="95"/>
          </reference>
        </references>
      </pivotArea>
    </chartFormat>
    <chartFormat chart="3" format="111" series="1">
      <pivotArea type="data" outline="0" fieldPosition="0">
        <references count="3">
          <reference field="4294967294" count="1" selected="0">
            <x v="0"/>
          </reference>
          <reference field="0" count="1" selected="0">
            <x v="13"/>
          </reference>
          <reference field="4" count="1" selected="0">
            <x v="95"/>
          </reference>
        </references>
      </pivotArea>
    </chartFormat>
    <chartFormat chart="3" format="112" series="1">
      <pivotArea type="data" outline="0" fieldPosition="0">
        <references count="3">
          <reference field="4294967294" count="1" selected="0">
            <x v="0"/>
          </reference>
          <reference field="0" count="1" selected="0">
            <x v="14"/>
          </reference>
          <reference field="4" count="1" selected="0">
            <x v="95"/>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95"/>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95"/>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95"/>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93"/>
          </reference>
        </references>
      </pivotArea>
    </chartFormat>
    <chartFormat chart="3" format="117" series="1">
      <pivotArea type="data" outline="0" fieldPosition="0">
        <references count="3">
          <reference field="4294967294" count="1" selected="0">
            <x v="0"/>
          </reference>
          <reference field="0" count="1" selected="0">
            <x v="2"/>
          </reference>
          <reference field="4" count="1" selected="0">
            <x v="93"/>
          </reference>
        </references>
      </pivotArea>
    </chartFormat>
    <chartFormat chart="3" format="118" series="1">
      <pivotArea type="data" outline="0" fieldPosition="0">
        <references count="3">
          <reference field="4294967294" count="1" selected="0">
            <x v="0"/>
          </reference>
          <reference field="0" count="1" selected="0">
            <x v="3"/>
          </reference>
          <reference field="4" count="1" selected="0">
            <x v="93"/>
          </reference>
        </references>
      </pivotArea>
    </chartFormat>
    <chartFormat chart="3" format="119" series="1">
      <pivotArea type="data" outline="0" fieldPosition="0">
        <references count="3">
          <reference field="4294967294" count="1" selected="0">
            <x v="0"/>
          </reference>
          <reference field="0" count="1" selected="0">
            <x v="4"/>
          </reference>
          <reference field="4" count="1" selected="0">
            <x v="93"/>
          </reference>
        </references>
      </pivotArea>
    </chartFormat>
    <chartFormat chart="3" format="120" series="1">
      <pivotArea type="data" outline="0" fieldPosition="0">
        <references count="3">
          <reference field="4294967294" count="1" selected="0">
            <x v="0"/>
          </reference>
          <reference field="0" count="1" selected="0">
            <x v="5"/>
          </reference>
          <reference field="4" count="1" selected="0">
            <x v="93"/>
          </reference>
        </references>
      </pivotArea>
    </chartFormat>
    <chartFormat chart="3" format="121" series="1">
      <pivotArea type="data" outline="0" fieldPosition="0">
        <references count="3">
          <reference field="4294967294" count="1" selected="0">
            <x v="0"/>
          </reference>
          <reference field="0" count="1" selected="0">
            <x v="6"/>
          </reference>
          <reference field="4" count="1" selected="0">
            <x v="93"/>
          </reference>
        </references>
      </pivotArea>
    </chartFormat>
    <chartFormat chart="3" format="122" series="1">
      <pivotArea type="data" outline="0" fieldPosition="0">
        <references count="3">
          <reference field="4294967294" count="1" selected="0">
            <x v="0"/>
          </reference>
          <reference field="0" count="1" selected="0">
            <x v="7"/>
          </reference>
          <reference field="4" count="1" selected="0">
            <x v="93"/>
          </reference>
        </references>
      </pivotArea>
    </chartFormat>
    <chartFormat chart="3" format="123" series="1">
      <pivotArea type="data" outline="0" fieldPosition="0">
        <references count="3">
          <reference field="4294967294" count="1" selected="0">
            <x v="0"/>
          </reference>
          <reference field="0" count="1" selected="0">
            <x v="8"/>
          </reference>
          <reference field="4" count="1" selected="0">
            <x v="93"/>
          </reference>
        </references>
      </pivotArea>
    </chartFormat>
    <chartFormat chart="3" format="124" series="1">
      <pivotArea type="data" outline="0" fieldPosition="0">
        <references count="3">
          <reference field="4294967294" count="1" selected="0">
            <x v="0"/>
          </reference>
          <reference field="0" count="1" selected="0">
            <x v="9"/>
          </reference>
          <reference field="4" count="1" selected="0">
            <x v="93"/>
          </reference>
        </references>
      </pivotArea>
    </chartFormat>
    <chartFormat chart="3" format="125" series="1">
      <pivotArea type="data" outline="0" fieldPosition="0">
        <references count="3">
          <reference field="4294967294" count="1" selected="0">
            <x v="0"/>
          </reference>
          <reference field="0" count="1" selected="0">
            <x v="10"/>
          </reference>
          <reference field="4" count="1" selected="0">
            <x v="93"/>
          </reference>
        </references>
      </pivotArea>
    </chartFormat>
    <chartFormat chart="3" format="126" series="1">
      <pivotArea type="data" outline="0" fieldPosition="0">
        <references count="3">
          <reference field="4294967294" count="1" selected="0">
            <x v="0"/>
          </reference>
          <reference field="0" count="1" selected="0">
            <x v="11"/>
          </reference>
          <reference field="4" count="1" selected="0">
            <x v="93"/>
          </reference>
        </references>
      </pivotArea>
    </chartFormat>
    <chartFormat chart="3" format="127" series="1">
      <pivotArea type="data" outline="0" fieldPosition="0">
        <references count="3">
          <reference field="4294967294" count="1" selected="0">
            <x v="0"/>
          </reference>
          <reference field="0" count="1" selected="0">
            <x v="12"/>
          </reference>
          <reference field="4" count="1" selected="0">
            <x v="93"/>
          </reference>
        </references>
      </pivotArea>
    </chartFormat>
    <chartFormat chart="3" format="128" series="1">
      <pivotArea type="data" outline="0" fieldPosition="0">
        <references count="3">
          <reference field="4294967294" count="1" selected="0">
            <x v="0"/>
          </reference>
          <reference field="0" count="1" selected="0">
            <x v="13"/>
          </reference>
          <reference field="4" count="1" selected="0">
            <x v="93"/>
          </reference>
        </references>
      </pivotArea>
    </chartFormat>
    <chartFormat chart="3" format="129" series="1">
      <pivotArea type="data" outline="0" fieldPosition="0">
        <references count="3">
          <reference field="4294967294" count="1" selected="0">
            <x v="0"/>
          </reference>
          <reference field="0" count="1" selected="0">
            <x v="14"/>
          </reference>
          <reference field="4" count="1" selected="0">
            <x v="93"/>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4"/>
          </reference>
        </references>
      </pivotArea>
    </chartFormat>
    <chartFormat chart="3" format="131" series="1">
      <pivotArea type="data" outline="0" fieldPosition="0">
        <references count="3">
          <reference field="4294967294" count="1" selected="0">
            <x v="0"/>
          </reference>
          <reference field="0" count="1" selected="0">
            <x v="2"/>
          </reference>
          <reference field="4" count="1" selected="0">
            <x v="54"/>
          </reference>
        </references>
      </pivotArea>
    </chartFormat>
    <chartFormat chart="3" format="132" series="1">
      <pivotArea type="data" outline="0" fieldPosition="0">
        <references count="3">
          <reference field="4294967294" count="1" selected="0">
            <x v="0"/>
          </reference>
          <reference field="0" count="1" selected="0">
            <x v="3"/>
          </reference>
          <reference field="4" count="1" selected="0">
            <x v="54"/>
          </reference>
        </references>
      </pivotArea>
    </chartFormat>
    <chartFormat chart="3" format="133" series="1">
      <pivotArea type="data" outline="0" fieldPosition="0">
        <references count="3">
          <reference field="4294967294" count="1" selected="0">
            <x v="0"/>
          </reference>
          <reference field="0" count="1" selected="0">
            <x v="4"/>
          </reference>
          <reference field="4" count="1" selected="0">
            <x v="54"/>
          </reference>
        </references>
      </pivotArea>
    </chartFormat>
    <chartFormat chart="3" format="134" series="1">
      <pivotArea type="data" outline="0" fieldPosition="0">
        <references count="3">
          <reference field="4294967294" count="1" selected="0">
            <x v="0"/>
          </reference>
          <reference field="0" count="1" selected="0">
            <x v="5"/>
          </reference>
          <reference field="4" count="1" selected="0">
            <x v="54"/>
          </reference>
        </references>
      </pivotArea>
    </chartFormat>
    <chartFormat chart="3" format="135" series="1">
      <pivotArea type="data" outline="0" fieldPosition="0">
        <references count="3">
          <reference field="4294967294" count="1" selected="0">
            <x v="0"/>
          </reference>
          <reference field="0" count="1" selected="0">
            <x v="6"/>
          </reference>
          <reference field="4" count="1" selected="0">
            <x v="54"/>
          </reference>
        </references>
      </pivotArea>
    </chartFormat>
    <chartFormat chart="3" format="136" series="1">
      <pivotArea type="data" outline="0" fieldPosition="0">
        <references count="3">
          <reference field="4294967294" count="1" selected="0">
            <x v="0"/>
          </reference>
          <reference field="0" count="1" selected="0">
            <x v="7"/>
          </reference>
          <reference field="4" count="1" selected="0">
            <x v="54"/>
          </reference>
        </references>
      </pivotArea>
    </chartFormat>
    <chartFormat chart="3" format="137" series="1">
      <pivotArea type="data" outline="0" fieldPosition="0">
        <references count="3">
          <reference field="4294967294" count="1" selected="0">
            <x v="0"/>
          </reference>
          <reference field="0" count="1" selected="0">
            <x v="8"/>
          </reference>
          <reference field="4" count="1" selected="0">
            <x v="54"/>
          </reference>
        </references>
      </pivotArea>
    </chartFormat>
    <chartFormat chart="3" format="138" series="1">
      <pivotArea type="data" outline="0" fieldPosition="0">
        <references count="3">
          <reference field="4294967294" count="1" selected="0">
            <x v="0"/>
          </reference>
          <reference field="0" count="1" selected="0">
            <x v="9"/>
          </reference>
          <reference field="4" count="1" selected="0">
            <x v="54"/>
          </reference>
        </references>
      </pivotArea>
    </chartFormat>
    <chartFormat chart="3" format="139" series="1">
      <pivotArea type="data" outline="0" fieldPosition="0">
        <references count="3">
          <reference field="4294967294" count="1" selected="0">
            <x v="0"/>
          </reference>
          <reference field="0" count="1" selected="0">
            <x v="10"/>
          </reference>
          <reference field="4" count="1" selected="0">
            <x v="54"/>
          </reference>
        </references>
      </pivotArea>
    </chartFormat>
    <chartFormat chart="3" format="140" series="1">
      <pivotArea type="data" outline="0" fieldPosition="0">
        <references count="3">
          <reference field="4294967294" count="1" selected="0">
            <x v="0"/>
          </reference>
          <reference field="0" count="1" selected="0">
            <x v="11"/>
          </reference>
          <reference field="4" count="1" selected="0">
            <x v="54"/>
          </reference>
        </references>
      </pivotArea>
    </chartFormat>
    <chartFormat chart="3" format="141" series="1">
      <pivotArea type="data" outline="0" fieldPosition="0">
        <references count="3">
          <reference field="4294967294" count="1" selected="0">
            <x v="0"/>
          </reference>
          <reference field="0" count="1" selected="0">
            <x v="13"/>
          </reference>
          <reference field="4" count="1" selected="0">
            <x v="54"/>
          </reference>
        </references>
      </pivotArea>
    </chartFormat>
    <chartFormat chart="3" format="142" series="1">
      <pivotArea type="data" outline="0" fieldPosition="0">
        <references count="3">
          <reference field="4294967294" count="1" selected="0">
            <x v="0"/>
          </reference>
          <reference field="0" count="1" selected="0">
            <x v="14"/>
          </reference>
          <reference field="4" count="1" selected="0">
            <x v="54"/>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4"/>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4"/>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48"/>
          </reference>
        </references>
      </pivotArea>
    </chartFormat>
    <chartFormat chart="3" format="146" series="1">
      <pivotArea type="data" outline="0" fieldPosition="0">
        <references count="3">
          <reference field="4294967294" count="1" selected="0">
            <x v="0"/>
          </reference>
          <reference field="0" count="1" selected="0">
            <x v="2"/>
          </reference>
          <reference field="4" count="1" selected="0">
            <x v="48"/>
          </reference>
        </references>
      </pivotArea>
    </chartFormat>
    <chartFormat chart="3" format="147" series="1">
      <pivotArea type="data" outline="0" fieldPosition="0">
        <references count="3">
          <reference field="4294967294" count="1" selected="0">
            <x v="0"/>
          </reference>
          <reference field="0" count="1" selected="0">
            <x v="3"/>
          </reference>
          <reference field="4" count="1" selected="0">
            <x v="48"/>
          </reference>
        </references>
      </pivotArea>
    </chartFormat>
    <chartFormat chart="3" format="148" series="1">
      <pivotArea type="data" outline="0" fieldPosition="0">
        <references count="3">
          <reference field="4294967294" count="1" selected="0">
            <x v="0"/>
          </reference>
          <reference field="0" count="1" selected="0">
            <x v="4"/>
          </reference>
          <reference field="4" count="1" selected="0">
            <x v="48"/>
          </reference>
        </references>
      </pivotArea>
    </chartFormat>
    <chartFormat chart="3" format="149" series="1">
      <pivotArea type="data" outline="0" fieldPosition="0">
        <references count="3">
          <reference field="4294967294" count="1" selected="0">
            <x v="0"/>
          </reference>
          <reference field="0" count="1" selected="0">
            <x v="5"/>
          </reference>
          <reference field="4" count="1" selected="0">
            <x v="48"/>
          </reference>
        </references>
      </pivotArea>
    </chartFormat>
    <chartFormat chart="3" format="150" series="1">
      <pivotArea type="data" outline="0" fieldPosition="0">
        <references count="3">
          <reference field="4294967294" count="1" selected="0">
            <x v="0"/>
          </reference>
          <reference field="0" count="1" selected="0">
            <x v="6"/>
          </reference>
          <reference field="4" count="1" selected="0">
            <x v="48"/>
          </reference>
        </references>
      </pivotArea>
    </chartFormat>
    <chartFormat chart="3" format="151" series="1">
      <pivotArea type="data" outline="0" fieldPosition="0">
        <references count="3">
          <reference field="4294967294" count="1" selected="0">
            <x v="0"/>
          </reference>
          <reference field="0" count="1" selected="0">
            <x v="7"/>
          </reference>
          <reference field="4" count="1" selected="0">
            <x v="48"/>
          </reference>
        </references>
      </pivotArea>
    </chartFormat>
    <chartFormat chart="3" format="152" series="1">
      <pivotArea type="data" outline="0" fieldPosition="0">
        <references count="3">
          <reference field="4294967294" count="1" selected="0">
            <x v="0"/>
          </reference>
          <reference field="0" count="1" selected="0">
            <x v="8"/>
          </reference>
          <reference field="4" count="1" selected="0">
            <x v="48"/>
          </reference>
        </references>
      </pivotArea>
    </chartFormat>
    <chartFormat chart="3" format="153" series="1">
      <pivotArea type="data" outline="0" fieldPosition="0">
        <references count="3">
          <reference field="4294967294" count="1" selected="0">
            <x v="0"/>
          </reference>
          <reference field="0" count="1" selected="0">
            <x v="9"/>
          </reference>
          <reference field="4" count="1" selected="0">
            <x v="48"/>
          </reference>
        </references>
      </pivotArea>
    </chartFormat>
    <chartFormat chart="3" format="154" series="1">
      <pivotArea type="data" outline="0" fieldPosition="0">
        <references count="3">
          <reference field="4294967294" count="1" selected="0">
            <x v="0"/>
          </reference>
          <reference field="0" count="1" selected="0">
            <x v="10"/>
          </reference>
          <reference field="4" count="1" selected="0">
            <x v="48"/>
          </reference>
        </references>
      </pivotArea>
    </chartFormat>
    <chartFormat chart="3" format="155" series="1">
      <pivotArea type="data" outline="0" fieldPosition="0">
        <references count="3">
          <reference field="4294967294" count="1" selected="0">
            <x v="0"/>
          </reference>
          <reference field="0" count="1" selected="0">
            <x v="11"/>
          </reference>
          <reference field="4" count="1" selected="0">
            <x v="48"/>
          </reference>
        </references>
      </pivotArea>
    </chartFormat>
    <chartFormat chart="3" format="156" series="1">
      <pivotArea type="data" outline="0" fieldPosition="0">
        <references count="3">
          <reference field="4294967294" count="1" selected="0">
            <x v="0"/>
          </reference>
          <reference field="0" count="1" selected="0">
            <x v="12"/>
          </reference>
          <reference field="4" count="1" selected="0">
            <x v="48"/>
          </reference>
        </references>
      </pivotArea>
    </chartFormat>
    <chartFormat chart="3" format="157" series="1">
      <pivotArea type="data" outline="0" fieldPosition="0">
        <references count="3">
          <reference field="4294967294" count="1" selected="0">
            <x v="0"/>
          </reference>
          <reference field="0" count="1" selected="0">
            <x v="13"/>
          </reference>
          <reference field="4" count="1" selected="0">
            <x v="48"/>
          </reference>
        </references>
      </pivotArea>
    </chartFormat>
    <chartFormat chart="3" format="158" series="1">
      <pivotArea type="data" outline="0" fieldPosition="0">
        <references count="3">
          <reference field="4294967294" count="1" selected="0">
            <x v="0"/>
          </reference>
          <reference field="0" count="1" selected="0">
            <x v="14"/>
          </reference>
          <reference field="4" count="1" selected="0">
            <x v="48"/>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5"/>
          </reference>
        </references>
      </pivotArea>
    </chartFormat>
    <chartFormat chart="3" format="160" series="1">
      <pivotArea type="data" outline="0" fieldPosition="0">
        <references count="3">
          <reference field="4294967294" count="1" selected="0">
            <x v="0"/>
          </reference>
          <reference field="0" count="1" selected="0">
            <x v="2"/>
          </reference>
          <reference field="4" count="1" selected="0">
            <x v="5"/>
          </reference>
        </references>
      </pivotArea>
    </chartFormat>
    <chartFormat chart="3" format="161" series="1">
      <pivotArea type="data" outline="0" fieldPosition="0">
        <references count="3">
          <reference field="4294967294" count="1" selected="0">
            <x v="0"/>
          </reference>
          <reference field="0" count="1" selected="0">
            <x v="3"/>
          </reference>
          <reference field="4" count="1" selected="0">
            <x v="5"/>
          </reference>
        </references>
      </pivotArea>
    </chartFormat>
    <chartFormat chart="3" format="162" series="1">
      <pivotArea type="data" outline="0" fieldPosition="0">
        <references count="3">
          <reference field="4294967294" count="1" selected="0">
            <x v="0"/>
          </reference>
          <reference field="0" count="1" selected="0">
            <x v="4"/>
          </reference>
          <reference field="4" count="1" selected="0">
            <x v="5"/>
          </reference>
        </references>
      </pivotArea>
    </chartFormat>
    <chartFormat chart="3" format="163" series="1">
      <pivotArea type="data" outline="0" fieldPosition="0">
        <references count="3">
          <reference field="4294967294" count="1" selected="0">
            <x v="0"/>
          </reference>
          <reference field="0" count="1" selected="0">
            <x v="5"/>
          </reference>
          <reference field="4" count="1" selected="0">
            <x v="5"/>
          </reference>
        </references>
      </pivotArea>
    </chartFormat>
    <chartFormat chart="3" format="164" series="1">
      <pivotArea type="data" outline="0" fieldPosition="0">
        <references count="3">
          <reference field="4294967294" count="1" selected="0">
            <x v="0"/>
          </reference>
          <reference field="0" count="1" selected="0">
            <x v="6"/>
          </reference>
          <reference field="4" count="1" selected="0">
            <x v="5"/>
          </reference>
        </references>
      </pivotArea>
    </chartFormat>
    <chartFormat chart="3" format="165" series="1">
      <pivotArea type="data" outline="0" fieldPosition="0">
        <references count="3">
          <reference field="4294967294" count="1" selected="0">
            <x v="0"/>
          </reference>
          <reference field="0" count="1" selected="0">
            <x v="7"/>
          </reference>
          <reference field="4" count="1" selected="0">
            <x v="5"/>
          </reference>
        </references>
      </pivotArea>
    </chartFormat>
    <chartFormat chart="3" format="166" series="1">
      <pivotArea type="data" outline="0" fieldPosition="0">
        <references count="3">
          <reference field="4294967294" count="1" selected="0">
            <x v="0"/>
          </reference>
          <reference field="0" count="1" selected="0">
            <x v="8"/>
          </reference>
          <reference field="4" count="1" selected="0">
            <x v="5"/>
          </reference>
        </references>
      </pivotArea>
    </chartFormat>
    <chartFormat chart="3" format="167" series="1">
      <pivotArea type="data" outline="0" fieldPosition="0">
        <references count="3">
          <reference field="4294967294" count="1" selected="0">
            <x v="0"/>
          </reference>
          <reference field="0" count="1" selected="0">
            <x v="9"/>
          </reference>
          <reference field="4" count="1" selected="0">
            <x v="5"/>
          </reference>
        </references>
      </pivotArea>
    </chartFormat>
    <chartFormat chart="3" format="168" series="1">
      <pivotArea type="data" outline="0" fieldPosition="0">
        <references count="3">
          <reference field="4294967294" count="1" selected="0">
            <x v="0"/>
          </reference>
          <reference field="0" count="1" selected="0">
            <x v="10"/>
          </reference>
          <reference field="4" count="1" selected="0">
            <x v="5"/>
          </reference>
        </references>
      </pivotArea>
    </chartFormat>
    <chartFormat chart="3" format="169" series="1">
      <pivotArea type="data" outline="0" fieldPosition="0">
        <references count="3">
          <reference field="4294967294" count="1" selected="0">
            <x v="0"/>
          </reference>
          <reference field="0" count="1" selected="0">
            <x v="11"/>
          </reference>
          <reference field="4" count="1" selected="0">
            <x v="5"/>
          </reference>
        </references>
      </pivotArea>
    </chartFormat>
    <chartFormat chart="3" format="170" series="1">
      <pivotArea type="data" outline="0" fieldPosition="0">
        <references count="3">
          <reference field="4294967294" count="1" selected="0">
            <x v="0"/>
          </reference>
          <reference field="0" count="1" selected="0">
            <x v="12"/>
          </reference>
          <reference field="4" count="1" selected="0">
            <x v="5"/>
          </reference>
        </references>
      </pivotArea>
    </chartFormat>
    <chartFormat chart="3" format="171" series="1">
      <pivotArea type="data" outline="0" fieldPosition="0">
        <references count="3">
          <reference field="4294967294" count="1" selected="0">
            <x v="0"/>
          </reference>
          <reference field="0" count="1" selected="0">
            <x v="13"/>
          </reference>
          <reference field="4" count="1" selected="0">
            <x v="5"/>
          </reference>
        </references>
      </pivotArea>
    </chartFormat>
    <chartFormat chart="3" format="172" series="1">
      <pivotArea type="data" outline="0" fieldPosition="0">
        <references count="3">
          <reference field="4294967294" count="1" selected="0">
            <x v="0"/>
          </reference>
          <reference field="0" count="1" selected="0">
            <x v="14"/>
          </reference>
          <reference field="4" count="1" selected="0">
            <x v="5"/>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5"/>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5"/>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5"/>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34"/>
          </reference>
        </references>
      </pivotArea>
    </chartFormat>
    <chartFormat chart="3" format="177" series="1">
      <pivotArea type="data" outline="0" fieldPosition="0">
        <references count="3">
          <reference field="4294967294" count="1" selected="0">
            <x v="0"/>
          </reference>
          <reference field="0" count="1" selected="0">
            <x v="2"/>
          </reference>
          <reference field="4" count="1" selected="0">
            <x v="34"/>
          </reference>
        </references>
      </pivotArea>
    </chartFormat>
    <chartFormat chart="3" format="178" series="1">
      <pivotArea type="data" outline="0" fieldPosition="0">
        <references count="3">
          <reference field="4294967294" count="1" selected="0">
            <x v="0"/>
          </reference>
          <reference field="0" count="1" selected="0">
            <x v="3"/>
          </reference>
          <reference field="4" count="1" selected="0">
            <x v="34"/>
          </reference>
        </references>
      </pivotArea>
    </chartFormat>
    <chartFormat chart="3" format="179" series="1">
      <pivotArea type="data" outline="0" fieldPosition="0">
        <references count="3">
          <reference field="4294967294" count="1" selected="0">
            <x v="0"/>
          </reference>
          <reference field="0" count="1" selected="0">
            <x v="4"/>
          </reference>
          <reference field="4" count="1" selected="0">
            <x v="34"/>
          </reference>
        </references>
      </pivotArea>
    </chartFormat>
    <chartFormat chart="3" format="180" series="1">
      <pivotArea type="data" outline="0" fieldPosition="0">
        <references count="3">
          <reference field="4294967294" count="1" selected="0">
            <x v="0"/>
          </reference>
          <reference field="0" count="1" selected="0">
            <x v="5"/>
          </reference>
          <reference field="4" count="1" selected="0">
            <x v="34"/>
          </reference>
        </references>
      </pivotArea>
    </chartFormat>
    <chartFormat chart="3" format="181" series="1">
      <pivotArea type="data" outline="0" fieldPosition="0">
        <references count="3">
          <reference field="4294967294" count="1" selected="0">
            <x v="0"/>
          </reference>
          <reference field="0" count="1" selected="0">
            <x v="6"/>
          </reference>
          <reference field="4" count="1" selected="0">
            <x v="34"/>
          </reference>
        </references>
      </pivotArea>
    </chartFormat>
    <chartFormat chart="3" format="182" series="1">
      <pivotArea type="data" outline="0" fieldPosition="0">
        <references count="3">
          <reference field="4294967294" count="1" selected="0">
            <x v="0"/>
          </reference>
          <reference field="0" count="1" selected="0">
            <x v="7"/>
          </reference>
          <reference field="4" count="1" selected="0">
            <x v="34"/>
          </reference>
        </references>
      </pivotArea>
    </chartFormat>
    <chartFormat chart="3" format="183" series="1">
      <pivotArea type="data" outline="0" fieldPosition="0">
        <references count="3">
          <reference field="4294967294" count="1" selected="0">
            <x v="0"/>
          </reference>
          <reference field="0" count="1" selected="0">
            <x v="8"/>
          </reference>
          <reference field="4" count="1" selected="0">
            <x v="34"/>
          </reference>
        </references>
      </pivotArea>
    </chartFormat>
    <chartFormat chart="3" format="184" series="1">
      <pivotArea type="data" outline="0" fieldPosition="0">
        <references count="3">
          <reference field="4294967294" count="1" selected="0">
            <x v="0"/>
          </reference>
          <reference field="0" count="1" selected="0">
            <x v="9"/>
          </reference>
          <reference field="4" count="1" selected="0">
            <x v="34"/>
          </reference>
        </references>
      </pivotArea>
    </chartFormat>
    <chartFormat chart="3" format="185" series="1">
      <pivotArea type="data" outline="0" fieldPosition="0">
        <references count="3">
          <reference field="4294967294" count="1" selected="0">
            <x v="0"/>
          </reference>
          <reference field="0" count="1" selected="0">
            <x v="10"/>
          </reference>
          <reference field="4" count="1" selected="0">
            <x v="34"/>
          </reference>
        </references>
      </pivotArea>
    </chartFormat>
    <chartFormat chart="3" format="186" series="1">
      <pivotArea type="data" outline="0" fieldPosition="0">
        <references count="3">
          <reference field="4294967294" count="1" selected="0">
            <x v="0"/>
          </reference>
          <reference field="0" count="1" selected="0">
            <x v="11"/>
          </reference>
          <reference field="4" count="1" selected="0">
            <x v="34"/>
          </reference>
        </references>
      </pivotArea>
    </chartFormat>
    <chartFormat chart="3" format="187" series="1">
      <pivotArea type="data" outline="0" fieldPosition="0">
        <references count="3">
          <reference field="4294967294" count="1" selected="0">
            <x v="0"/>
          </reference>
          <reference field="0" count="1" selected="0">
            <x v="12"/>
          </reference>
          <reference field="4" count="1" selected="0">
            <x v="34"/>
          </reference>
        </references>
      </pivotArea>
    </chartFormat>
    <chartFormat chart="3" format="188" series="1">
      <pivotArea type="data" outline="0" fieldPosition="0">
        <references count="3">
          <reference field="4294967294" count="1" selected="0">
            <x v="0"/>
          </reference>
          <reference field="0" count="1" selected="0">
            <x v="13"/>
          </reference>
          <reference field="4" count="1" selected="0">
            <x v="34"/>
          </reference>
        </references>
      </pivotArea>
    </chartFormat>
    <chartFormat chart="3" format="189" series="1">
      <pivotArea type="data" outline="0" fieldPosition="0">
        <references count="3">
          <reference field="4294967294" count="1" selected="0">
            <x v="0"/>
          </reference>
          <reference field="0" count="1" selected="0">
            <x v="14"/>
          </reference>
          <reference field="4" count="1" selected="0">
            <x v="34"/>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34"/>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34"/>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34"/>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47"/>
          </reference>
        </references>
      </pivotArea>
    </chartFormat>
    <chartFormat chart="3" format="194" series="1">
      <pivotArea type="data" outline="0" fieldPosition="0">
        <references count="3">
          <reference field="4294967294" count="1" selected="0">
            <x v="0"/>
          </reference>
          <reference field="0" count="1" selected="0">
            <x v="2"/>
          </reference>
          <reference field="4" count="1" selected="0">
            <x v="47"/>
          </reference>
        </references>
      </pivotArea>
    </chartFormat>
    <chartFormat chart="3" format="195" series="1">
      <pivotArea type="data" outline="0" fieldPosition="0">
        <references count="3">
          <reference field="4294967294" count="1" selected="0">
            <x v="0"/>
          </reference>
          <reference field="0" count="1" selected="0">
            <x v="3"/>
          </reference>
          <reference field="4" count="1" selected="0">
            <x v="47"/>
          </reference>
        </references>
      </pivotArea>
    </chartFormat>
    <chartFormat chart="3" format="196" series="1">
      <pivotArea type="data" outline="0" fieldPosition="0">
        <references count="3">
          <reference field="4294967294" count="1" selected="0">
            <x v="0"/>
          </reference>
          <reference field="0" count="1" selected="0">
            <x v="4"/>
          </reference>
          <reference field="4" count="1" selected="0">
            <x v="47"/>
          </reference>
        </references>
      </pivotArea>
    </chartFormat>
    <chartFormat chart="3" format="197" series="1">
      <pivotArea type="data" outline="0" fieldPosition="0">
        <references count="3">
          <reference field="4294967294" count="1" selected="0">
            <x v="0"/>
          </reference>
          <reference field="0" count="1" selected="0">
            <x v="5"/>
          </reference>
          <reference field="4" count="1" selected="0">
            <x v="47"/>
          </reference>
        </references>
      </pivotArea>
    </chartFormat>
    <chartFormat chart="3" format="198" series="1">
      <pivotArea type="data" outline="0" fieldPosition="0">
        <references count="3">
          <reference field="4294967294" count="1" selected="0">
            <x v="0"/>
          </reference>
          <reference field="0" count="1" selected="0">
            <x v="6"/>
          </reference>
          <reference field="4" count="1" selected="0">
            <x v="47"/>
          </reference>
        </references>
      </pivotArea>
    </chartFormat>
    <chartFormat chart="3" format="199" series="1">
      <pivotArea type="data" outline="0" fieldPosition="0">
        <references count="3">
          <reference field="4294967294" count="1" selected="0">
            <x v="0"/>
          </reference>
          <reference field="0" count="1" selected="0">
            <x v="7"/>
          </reference>
          <reference field="4" count="1" selected="0">
            <x v="47"/>
          </reference>
        </references>
      </pivotArea>
    </chartFormat>
    <chartFormat chart="3" format="200" series="1">
      <pivotArea type="data" outline="0" fieldPosition="0">
        <references count="3">
          <reference field="4294967294" count="1" selected="0">
            <x v="0"/>
          </reference>
          <reference field="0" count="1" selected="0">
            <x v="8"/>
          </reference>
          <reference field="4" count="1" selected="0">
            <x v="47"/>
          </reference>
        </references>
      </pivotArea>
    </chartFormat>
    <chartFormat chart="3" format="201" series="1">
      <pivotArea type="data" outline="0" fieldPosition="0">
        <references count="3">
          <reference field="4294967294" count="1" selected="0">
            <x v="0"/>
          </reference>
          <reference field="0" count="1" selected="0">
            <x v="9"/>
          </reference>
          <reference field="4" count="1" selected="0">
            <x v="47"/>
          </reference>
        </references>
      </pivotArea>
    </chartFormat>
    <chartFormat chart="3" format="202" series="1">
      <pivotArea type="data" outline="0" fieldPosition="0">
        <references count="3">
          <reference field="4294967294" count="1" selected="0">
            <x v="0"/>
          </reference>
          <reference field="0" count="1" selected="0">
            <x v="10"/>
          </reference>
          <reference field="4" count="1" selected="0">
            <x v="47"/>
          </reference>
        </references>
      </pivotArea>
    </chartFormat>
    <chartFormat chart="3" format="203" series="1">
      <pivotArea type="data" outline="0" fieldPosition="0">
        <references count="3">
          <reference field="4294967294" count="1" selected="0">
            <x v="0"/>
          </reference>
          <reference field="0" count="1" selected="0">
            <x v="11"/>
          </reference>
          <reference field="4" count="1" selected="0">
            <x v="47"/>
          </reference>
        </references>
      </pivotArea>
    </chartFormat>
    <chartFormat chart="3" format="204" series="1">
      <pivotArea type="data" outline="0" fieldPosition="0">
        <references count="3">
          <reference field="4294967294" count="1" selected="0">
            <x v="0"/>
          </reference>
          <reference field="0" count="1" selected="0">
            <x v="12"/>
          </reference>
          <reference field="4" count="1" selected="0">
            <x v="47"/>
          </reference>
        </references>
      </pivotArea>
    </chartFormat>
    <chartFormat chart="3" format="205" series="1">
      <pivotArea type="data" outline="0" fieldPosition="0">
        <references count="3">
          <reference field="4294967294" count="1" selected="0">
            <x v="0"/>
          </reference>
          <reference field="0" count="1" selected="0">
            <x v="13"/>
          </reference>
          <reference field="4" count="1" selected="0">
            <x v="47"/>
          </reference>
        </references>
      </pivotArea>
    </chartFormat>
    <chartFormat chart="3" format="206" series="1">
      <pivotArea type="data" outline="0" fieldPosition="0">
        <references count="3">
          <reference field="4294967294" count="1" selected="0">
            <x v="0"/>
          </reference>
          <reference field="0" count="1" selected="0">
            <x v="14"/>
          </reference>
          <reference field="4" count="1" selected="0">
            <x v="47"/>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47"/>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47"/>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47"/>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2"/>
          </reference>
        </references>
      </pivotArea>
    </chartFormat>
    <chartFormat chart="3" format="212" series="1">
      <pivotArea type="data" outline="0" fieldPosition="0">
        <references count="2">
          <reference field="4294967294" count="1" selected="0">
            <x v="0"/>
          </reference>
          <reference field="0" count="1" selected="0">
            <x v="3"/>
          </reference>
        </references>
      </pivotArea>
    </chartFormat>
    <chartFormat chart="3" format="213" series="1">
      <pivotArea type="data" outline="0" fieldPosition="0">
        <references count="2">
          <reference field="4294967294" count="1" selected="0">
            <x v="0"/>
          </reference>
          <reference field="0" count="1" selected="0">
            <x v="4"/>
          </reference>
        </references>
      </pivotArea>
    </chartFormat>
    <chartFormat chart="3" format="214" series="1">
      <pivotArea type="data" outline="0" fieldPosition="0">
        <references count="2">
          <reference field="4294967294" count="1" selected="0">
            <x v="0"/>
          </reference>
          <reference field="0" count="1" selected="0">
            <x v="5"/>
          </reference>
        </references>
      </pivotArea>
    </chartFormat>
    <chartFormat chart="3" format="215" series="1">
      <pivotArea type="data" outline="0" fieldPosition="0">
        <references count="2">
          <reference field="4294967294" count="1" selected="0">
            <x v="0"/>
          </reference>
          <reference field="0" count="1" selected="0">
            <x v="6"/>
          </reference>
        </references>
      </pivotArea>
    </chartFormat>
    <chartFormat chart="3" format="216" series="1">
      <pivotArea type="data" outline="0" fieldPosition="0">
        <references count="2">
          <reference field="4294967294" count="1" selected="0">
            <x v="0"/>
          </reference>
          <reference field="0" count="1" selected="0">
            <x v="7"/>
          </reference>
        </references>
      </pivotArea>
    </chartFormat>
    <chartFormat chart="3" format="217" series="1">
      <pivotArea type="data" outline="0" fieldPosition="0">
        <references count="2">
          <reference field="4294967294" count="1" selected="0">
            <x v="0"/>
          </reference>
          <reference field="0" count="1" selected="0">
            <x v="8"/>
          </reference>
        </references>
      </pivotArea>
    </chartFormat>
    <chartFormat chart="3" format="218" series="1">
      <pivotArea type="data" outline="0" fieldPosition="0">
        <references count="2">
          <reference field="4294967294" count="1" selected="0">
            <x v="0"/>
          </reference>
          <reference field="0" count="1" selected="0">
            <x v="9"/>
          </reference>
        </references>
      </pivotArea>
    </chartFormat>
    <chartFormat chart="3" format="219" series="1">
      <pivotArea type="data" outline="0" fieldPosition="0">
        <references count="2">
          <reference field="4294967294" count="1" selected="0">
            <x v="0"/>
          </reference>
          <reference field="0" count="1" selected="0">
            <x v="10"/>
          </reference>
        </references>
      </pivotArea>
    </chartFormat>
    <chartFormat chart="3" format="220" series="1">
      <pivotArea type="data" outline="0" fieldPosition="0">
        <references count="2">
          <reference field="4294967294" count="1" selected="0">
            <x v="0"/>
          </reference>
          <reference field="0" count="1" selected="0">
            <x v="11"/>
          </reference>
        </references>
      </pivotArea>
    </chartFormat>
    <chartFormat chart="3" format="221" series="1">
      <pivotArea type="data" outline="0" fieldPosition="0">
        <references count="2">
          <reference field="4294967294" count="1" selected="0">
            <x v="0"/>
          </reference>
          <reference field="0" count="1" selected="0">
            <x v="12"/>
          </reference>
        </references>
      </pivotArea>
    </chartFormat>
    <chartFormat chart="3" format="222" series="1">
      <pivotArea type="data" outline="0" fieldPosition="0">
        <references count="2">
          <reference field="4294967294" count="1" selected="0">
            <x v="0"/>
          </reference>
          <reference field="0" count="1" selected="0">
            <x v="13"/>
          </reference>
        </references>
      </pivotArea>
    </chartFormat>
    <chartFormat chart="3" format="223" series="1">
      <pivotArea type="data" outline="0" fieldPosition="0">
        <references count="2">
          <reference field="4294967294" count="1" selected="0">
            <x v="0"/>
          </reference>
          <reference field="0" count="1" selected="0">
            <x v="14"/>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s>
  <pivotHierarchies count="27">
    <pivotHierarchy dragToData="1"/>
    <pivotHierarchy dragToData="1"/>
    <pivotHierarchy multipleItemSelectionAllowed="1" dragToData="1">
      <members count="1" level="1">
        <member name="[T_kjøttkoder].[dyreslag].&amp;[okse]"/>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0CD4ADB-165B-48CD-AC6E-F1BEC1F5B981}" name="Pivottabell2" cacheId="7"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12">
  <location ref="P8:R47"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112">
        <item x="111"/>
        <item x="36"/>
        <item x="110"/>
        <item x="35"/>
        <item x="109"/>
        <item x="108"/>
        <item x="46"/>
        <item x="62"/>
        <item x="107"/>
        <item x="34"/>
        <item x="61"/>
        <item x="60"/>
        <item x="106"/>
        <item x="54"/>
        <item x="33"/>
        <item x="32"/>
        <item x="105"/>
        <item x="45"/>
        <item x="104"/>
        <item x="59"/>
        <item x="103"/>
        <item x="102"/>
        <item x="101"/>
        <item x="100"/>
        <item x="31"/>
        <item x="30"/>
        <item x="44"/>
        <item x="99"/>
        <item x="43"/>
        <item x="29"/>
        <item x="53"/>
        <item x="28"/>
        <item x="52"/>
        <item x="51"/>
        <item x="27"/>
        <item x="42"/>
        <item x="50"/>
        <item x="26"/>
        <item x="25"/>
        <item x="24"/>
        <item x="23"/>
        <item x="98"/>
        <item x="41"/>
        <item x="58"/>
        <item x="22"/>
        <item x="21"/>
        <item x="20"/>
        <item x="19"/>
        <item x="49"/>
        <item x="18"/>
        <item x="17"/>
        <item x="97"/>
        <item x="96"/>
        <item x="16"/>
        <item x="15"/>
        <item x="14"/>
        <item x="13"/>
        <item x="95"/>
        <item x="12"/>
        <item x="11"/>
        <item x="10"/>
        <item x="57"/>
        <item x="48"/>
        <item x="94"/>
        <item x="93"/>
        <item x="92"/>
        <item x="40"/>
        <item x="9"/>
        <item x="8"/>
        <item x="39"/>
        <item x="7"/>
        <item x="91"/>
        <item x="90"/>
        <item x="6"/>
        <item x="47"/>
        <item x="5"/>
        <item x="4"/>
        <item x="89"/>
        <item x="88"/>
        <item x="87"/>
        <item x="86"/>
        <item x="3"/>
        <item x="85"/>
        <item x="84"/>
        <item x="38"/>
        <item x="83"/>
        <item x="82"/>
        <item x="81"/>
        <item x="2"/>
        <item x="1"/>
        <item x="0"/>
        <item x="80"/>
        <item x="79"/>
        <item x="78"/>
        <item x="77"/>
        <item x="76"/>
        <item x="75"/>
        <item x="74"/>
        <item x="73"/>
        <item x="56"/>
        <item x="72"/>
        <item x="71"/>
        <item x="37"/>
        <item x="70"/>
        <item x="69"/>
        <item x="68"/>
        <item x="67"/>
        <item x="66"/>
        <item x="65"/>
        <item x="64"/>
        <item x="63"/>
        <item x="55"/>
      </items>
    </pivotField>
    <pivotField axis="axisPage" allDrilled="1" subtotalTop="0" showAll="0" dataSourceSort="1" defaultSubtotal="0" defaultAttributeDrillState="1"/>
  </pivotFields>
  <rowFields count="1">
    <field x="4"/>
  </rowFields>
  <rowItems count="38">
    <i>
      <x v="1"/>
    </i>
    <i>
      <x v="3"/>
    </i>
    <i>
      <x v="9"/>
    </i>
    <i>
      <x v="14"/>
    </i>
    <i>
      <x v="15"/>
    </i>
    <i>
      <x v="24"/>
    </i>
    <i>
      <x v="25"/>
    </i>
    <i>
      <x v="29"/>
    </i>
    <i>
      <x v="31"/>
    </i>
    <i>
      <x v="34"/>
    </i>
    <i>
      <x v="37"/>
    </i>
    <i>
      <x v="38"/>
    </i>
    <i>
      <x v="39"/>
    </i>
    <i>
      <x v="40"/>
    </i>
    <i>
      <x v="44"/>
    </i>
    <i>
      <x v="45"/>
    </i>
    <i>
      <x v="46"/>
    </i>
    <i>
      <x v="47"/>
    </i>
    <i>
      <x v="49"/>
    </i>
    <i>
      <x v="50"/>
    </i>
    <i>
      <x v="53"/>
    </i>
    <i>
      <x v="54"/>
    </i>
    <i>
      <x v="55"/>
    </i>
    <i>
      <x v="56"/>
    </i>
    <i>
      <x v="58"/>
    </i>
    <i>
      <x v="59"/>
    </i>
    <i>
      <x v="60"/>
    </i>
    <i>
      <x v="67"/>
    </i>
    <i>
      <x v="68"/>
    </i>
    <i>
      <x v="70"/>
    </i>
    <i>
      <x v="73"/>
    </i>
    <i>
      <x v="75"/>
    </i>
    <i>
      <x v="76"/>
    </i>
    <i>
      <x v="81"/>
    </i>
    <i>
      <x v="88"/>
    </i>
    <i>
      <x v="89"/>
    </i>
    <i>
      <x v="90"/>
    </i>
    <i t="grand">
      <x/>
    </i>
  </rowItems>
  <colFields count="1">
    <field x="0"/>
  </colFields>
  <colItems count="2">
    <i>
      <x/>
    </i>
    <i>
      <x v="1"/>
    </i>
  </colItems>
  <pageFields count="3">
    <pageField fld="3" hier="4" name="[T_kjøttkoder].[hovedgrupper].[All]" cap="All"/>
    <pageField fld="2" hier="13" name="[T_kommune].[fylke].&amp;[Trøndelag]" cap="Trøndelag"/>
    <pageField fld="5" hier="2" name="[T_kjøttkoder].[dyreslag].&amp;[okse]" cap="okse"/>
  </pageFields>
  <dataFields count="1">
    <dataField name="Sum av Verdi" fld="1" showDataAs="difference" baseField="0" baseItem="1048828" numFmtId="164"/>
  </dataFields>
  <formats count="4">
    <format dxfId="59">
      <pivotArea collapsedLevelsAreSubtotals="1" fieldPosition="0">
        <references count="2">
          <reference field="0" count="1" selected="0">
            <x v="7"/>
          </reference>
          <reference field="4" count="13">
            <x v="71"/>
            <x v="80"/>
            <x v="83"/>
            <x v="92"/>
            <x v="93"/>
            <x v="94"/>
            <x v="95"/>
            <x v="96"/>
            <x v="98"/>
            <x v="100"/>
            <x v="101"/>
            <x v="104"/>
            <x v="108"/>
          </reference>
        </references>
      </pivotArea>
    </format>
    <format dxfId="58">
      <pivotArea outline="0" collapsedLevelsAreSubtotals="1" fieldPosition="0"/>
    </format>
    <format dxfId="57">
      <pivotArea outline="0" fieldPosition="0">
        <references count="1">
          <reference field="4294967294" count="1">
            <x v="0"/>
          </reference>
        </references>
      </pivotArea>
    </format>
    <format dxfId="56">
      <pivotArea outline="0" collapsedLevelsAreSubtotals="1" fieldPosition="0">
        <references count="1">
          <reference field="0" count="16" selected="0">
            <x v="1"/>
            <x v="2"/>
            <x v="3"/>
            <x v="4"/>
            <x v="5"/>
            <x v="6"/>
            <x v="7"/>
            <x v="8"/>
            <x v="9"/>
            <x v="10"/>
            <x v="11"/>
            <x v="12"/>
            <x v="13"/>
            <x v="14"/>
            <x v="15"/>
            <x v="16"/>
          </reference>
        </references>
      </pivotArea>
    </format>
  </formats>
  <chartFormats count="254">
    <chartFormat chart="2" format="0" series="1">
      <pivotArea type="data" outline="0" fieldPosition="0">
        <references count="2">
          <reference field="4294967294" count="1" selected="0">
            <x v="0"/>
          </reference>
          <reference field="4" count="1" selected="0">
            <x v="89"/>
          </reference>
        </references>
      </pivotArea>
    </chartFormat>
    <chartFormat chart="2" format="1" series="1">
      <pivotArea type="data" outline="0" fieldPosition="0">
        <references count="2">
          <reference field="4294967294" count="1" selected="0">
            <x v="0"/>
          </reference>
          <reference field="4" count="1" selected="0">
            <x v="45"/>
          </reference>
        </references>
      </pivotArea>
    </chartFormat>
    <chartFormat chart="2" format="2" series="1">
      <pivotArea type="data" outline="0" fieldPosition="0">
        <references count="2">
          <reference field="4294967294" count="1" selected="0">
            <x v="0"/>
          </reference>
          <reference field="4" count="1" selected="0">
            <x v="55"/>
          </reference>
        </references>
      </pivotArea>
    </chartFormat>
    <chartFormat chart="2" format="3" series="1">
      <pivotArea type="data" outline="0" fieldPosition="0">
        <references count="2">
          <reference field="4294967294" count="1" selected="0">
            <x v="0"/>
          </reference>
          <reference field="4" count="1" selected="0">
            <x v="68"/>
          </reference>
        </references>
      </pivotArea>
    </chartFormat>
    <chartFormat chart="2" format="4" series="1">
      <pivotArea type="data" outline="0" fieldPosition="0">
        <references count="2">
          <reference field="4294967294" count="1" selected="0">
            <x v="0"/>
          </reference>
          <reference field="4" count="1" selected="0">
            <x v="53"/>
          </reference>
        </references>
      </pivotArea>
    </chartFormat>
    <chartFormat chart="2" format="5" series="1">
      <pivotArea type="data" outline="0" fieldPosition="0">
        <references count="2">
          <reference field="4294967294" count="1" selected="0">
            <x v="0"/>
          </reference>
          <reference field="4" count="1" selected="0">
            <x v="9"/>
          </reference>
        </references>
      </pivotArea>
    </chartFormat>
    <chartFormat chart="2" format="6" series="1">
      <pivotArea type="data" outline="0" fieldPosition="0">
        <references count="2">
          <reference field="4294967294" count="1" selected="0">
            <x v="0"/>
          </reference>
          <reference field="4" count="1" selected="0">
            <x v="25"/>
          </reference>
        </references>
      </pivotArea>
    </chartFormat>
    <chartFormat chart="2" format="7" series="1">
      <pivotArea type="data" outline="0" fieldPosition="0">
        <references count="2">
          <reference field="4294967294" count="1" selected="0">
            <x v="0"/>
          </reference>
          <reference field="4" count="1" selected="0">
            <x v="59"/>
          </reference>
        </references>
      </pivotArea>
    </chartFormat>
    <chartFormat chart="2" format="8" series="1">
      <pivotArea type="data" outline="0" fieldPosition="0">
        <references count="2">
          <reference field="4294967294" count="1" selected="0">
            <x v="0"/>
          </reference>
          <reference field="4" count="1" selected="0">
            <x v="102"/>
          </reference>
        </references>
      </pivotArea>
    </chartFormat>
    <chartFormat chart="2" format="9" series="1">
      <pivotArea type="data" outline="0" fieldPosition="0">
        <references count="2">
          <reference field="4294967294" count="1" selected="0">
            <x v="0"/>
          </reference>
          <reference field="4" count="1" selected="0">
            <x v="28"/>
          </reference>
        </references>
      </pivotArea>
    </chartFormat>
    <chartFormat chart="2" format="10" series="1">
      <pivotArea type="data" outline="0" fieldPosition="0">
        <references count="2">
          <reference field="4294967294" count="1" selected="0">
            <x v="0"/>
          </reference>
          <reference field="4" count="1" selected="0">
            <x v="6"/>
          </reference>
        </references>
      </pivotArea>
    </chartFormat>
    <chartFormat chart="2" format="11" series="1">
      <pivotArea type="data" outline="0" fieldPosition="0">
        <references count="2">
          <reference field="4294967294" count="1" selected="0">
            <x v="0"/>
          </reference>
          <reference field="4" count="1" selected="0">
            <x v="35"/>
          </reference>
        </references>
      </pivotArea>
    </chartFormat>
    <chartFormat chart="2" format="12" series="1">
      <pivotArea type="data" outline="0" fieldPosition="0">
        <references count="2">
          <reference field="4294967294" count="1" selected="0">
            <x v="0"/>
          </reference>
          <reference field="4" count="1" selected="0">
            <x v="26"/>
          </reference>
        </references>
      </pivotArea>
    </chartFormat>
    <chartFormat chart="2" format="13" series="1">
      <pivotArea type="data" outline="0" fieldPosition="0">
        <references count="2">
          <reference field="4294967294" count="1" selected="0">
            <x v="0"/>
          </reference>
          <reference field="4" count="1" selected="0">
            <x v="17"/>
          </reference>
        </references>
      </pivotArea>
    </chartFormat>
    <chartFormat chart="2" format="14" series="1">
      <pivotArea type="data" outline="0" fieldPosition="0">
        <references count="2">
          <reference field="4294967294" count="1" selected="0">
            <x v="0"/>
          </reference>
          <reference field="4" count="1" selected="0">
            <x v="66"/>
          </reference>
        </references>
      </pivotArea>
    </chartFormat>
    <chartFormat chart="2" format="15" series="1">
      <pivotArea type="data" outline="0" fieldPosition="0">
        <references count="2">
          <reference field="4294967294" count="1" selected="0">
            <x v="0"/>
          </reference>
          <reference field="4" count="1" selected="0">
            <x v="69"/>
          </reference>
        </references>
      </pivotArea>
    </chartFormat>
    <chartFormat chart="2" format="16" series="1">
      <pivotArea type="data" outline="0" fieldPosition="0">
        <references count="2">
          <reference field="4294967294" count="1" selected="0">
            <x v="0"/>
          </reference>
          <reference field="4" count="1" selected="0">
            <x v="42"/>
          </reference>
        </references>
      </pivotArea>
    </chartFormat>
    <chartFormat chart="2" format="17" series="1">
      <pivotArea type="data" outline="0" fieldPosition="0">
        <references count="2">
          <reference field="4294967294" count="1" selected="0">
            <x v="0"/>
          </reference>
          <reference field="4" count="1" selected="0">
            <x v="84"/>
          </reference>
        </references>
      </pivotArea>
    </chartFormat>
    <chartFormat chart="2" format="18" series="1">
      <pivotArea type="data" outline="0" fieldPosition="0">
        <references count="2">
          <reference field="4294967294" count="1" selected="0">
            <x v="0"/>
          </reference>
          <reference field="4" count="1" selected="0">
            <x v="50"/>
          </reference>
        </references>
      </pivotArea>
    </chartFormat>
    <chartFormat chart="2" format="19" series="1">
      <pivotArea type="data" outline="0" fieldPosition="0">
        <references count="2">
          <reference field="4294967294" count="1" selected="0">
            <x v="0"/>
          </reference>
          <reference field="4" count="1" selected="0">
            <x v="67"/>
          </reference>
        </references>
      </pivotArea>
    </chartFormat>
    <chartFormat chart="2" format="20" series="1">
      <pivotArea type="data" outline="0" fieldPosition="0">
        <references count="2">
          <reference field="4294967294" count="1" selected="0">
            <x v="0"/>
          </reference>
          <reference field="4" count="1" selected="0">
            <x v="103"/>
          </reference>
        </references>
      </pivotArea>
    </chartFormat>
    <chartFormat chart="2" format="21" series="1">
      <pivotArea type="data" outline="0" fieldPosition="0">
        <references count="2">
          <reference field="4294967294" count="1" selected="0">
            <x v="0"/>
          </reference>
          <reference field="4" count="1" selected="0">
            <x v="97"/>
          </reference>
        </references>
      </pivotArea>
    </chartFormat>
    <chartFormat chart="2" format="22" series="1">
      <pivotArea type="data" outline="0" fieldPosition="0">
        <references count="2">
          <reference field="4294967294" count="1" selected="0">
            <x v="0"/>
          </reference>
          <reference field="4" count="1" selected="0">
            <x v="106"/>
          </reference>
        </references>
      </pivotArea>
    </chartFormat>
    <chartFormat chart="2" format="23" series="1">
      <pivotArea type="data" outline="0" fieldPosition="0">
        <references count="2">
          <reference field="4294967294" count="1" selected="0">
            <x v="0"/>
          </reference>
          <reference field="4" count="1" selected="0">
            <x v="87"/>
          </reference>
        </references>
      </pivotArea>
    </chartFormat>
    <chartFormat chart="2" format="24" series="1">
      <pivotArea type="data" outline="0" fieldPosition="0">
        <references count="2">
          <reference field="4294967294" count="1" selected="0">
            <x v="0"/>
          </reference>
          <reference field="4" count="1" selected="0">
            <x v="110"/>
          </reference>
        </references>
      </pivotArea>
    </chartFormat>
    <chartFormat chart="2" format="25" series="1">
      <pivotArea type="data" outline="0" fieldPosition="0">
        <references count="2">
          <reference field="4294967294" count="1" selected="0">
            <x v="0"/>
          </reference>
          <reference field="4" count="1" selected="0">
            <x v="82"/>
          </reference>
        </references>
      </pivotArea>
    </chartFormat>
    <chartFormat chart="2" format="26" series="1">
      <pivotArea type="data" outline="0" fieldPosition="0">
        <references count="2">
          <reference field="4294967294" count="1" selected="0">
            <x v="0"/>
          </reference>
          <reference field="4" count="1" selected="0">
            <x v="105"/>
          </reference>
        </references>
      </pivotArea>
    </chartFormat>
    <chartFormat chart="2" format="27" series="1">
      <pivotArea type="data" outline="0" fieldPosition="0">
        <references count="2">
          <reference field="4294967294" count="1" selected="0">
            <x v="0"/>
          </reference>
          <reference field="4" count="1" selected="0">
            <x v="79"/>
          </reference>
        </references>
      </pivotArea>
    </chartFormat>
    <chartFormat chart="2" format="28" series="1">
      <pivotArea type="data" outline="0" fieldPosition="0">
        <references count="2">
          <reference field="4294967294" count="1" selected="0">
            <x v="0"/>
          </reference>
          <reference field="4" count="1" selected="0">
            <x v="16"/>
          </reference>
        </references>
      </pivotArea>
    </chartFormat>
    <chartFormat chart="2" format="29" series="1">
      <pivotArea type="data" outline="0" fieldPosition="0">
        <references count="2">
          <reference field="4294967294" count="1" selected="0">
            <x v="0"/>
          </reference>
          <reference field="4" count="1" selected="0">
            <x v="64"/>
          </reference>
        </references>
      </pivotArea>
    </chartFormat>
    <chartFormat chart="2" format="30" series="1">
      <pivotArea type="data" outline="0" fieldPosition="0">
        <references count="2">
          <reference field="4294967294" count="1" selected="0">
            <x v="0"/>
          </reference>
          <reference field="4" count="1" selected="0">
            <x v="77"/>
          </reference>
        </references>
      </pivotArea>
    </chartFormat>
    <chartFormat chart="2" format="31" series="1">
      <pivotArea type="data" outline="0" fieldPosition="0">
        <references count="2">
          <reference field="4294967294" count="1" selected="0">
            <x v="0"/>
          </reference>
          <reference field="4" count="1" selected="0">
            <x v="18"/>
          </reference>
        </references>
      </pivotArea>
    </chartFormat>
    <chartFormat chart="2" format="32" series="1">
      <pivotArea type="data" outline="0" fieldPosition="0">
        <references count="2">
          <reference field="4294967294" count="1" selected="0">
            <x v="0"/>
          </reference>
          <reference field="4" count="1" selected="0">
            <x v="51"/>
          </reference>
        </references>
      </pivotArea>
    </chartFormat>
    <chartFormat chart="2" format="33" series="1">
      <pivotArea type="data" outline="0" fieldPosition="0">
        <references count="2">
          <reference field="4294967294" count="1" selected="0">
            <x v="0"/>
          </reference>
          <reference field="4" count="1" selected="0">
            <x v="47"/>
          </reference>
        </references>
      </pivotArea>
    </chartFormat>
    <chartFormat chart="2" format="34" series="1">
      <pivotArea type="data" outline="0" fieldPosition="0">
        <references count="2">
          <reference field="4294967294" count="1" selected="0">
            <x v="0"/>
          </reference>
          <reference field="4" count="1" selected="0">
            <x v="3"/>
          </reference>
        </references>
      </pivotArea>
    </chartFormat>
    <chartFormat chart="2" format="35" series="1">
      <pivotArea type="data" outline="0" fieldPosition="0">
        <references count="2">
          <reference field="4294967294" count="1" selected="0">
            <x v="0"/>
          </reference>
          <reference field="4" count="1" selected="0">
            <x v="32"/>
          </reference>
        </references>
      </pivotArea>
    </chartFormat>
    <chartFormat chart="2" format="36" series="1">
      <pivotArea type="data" outline="0" fieldPosition="0">
        <references count="2">
          <reference field="4294967294" count="1" selected="0">
            <x v="0"/>
          </reference>
          <reference field="4" count="1" selected="0">
            <x v="48"/>
          </reference>
        </references>
      </pivotArea>
    </chartFormat>
    <chartFormat chart="2" format="37" series="1">
      <pivotArea type="data" outline="0" fieldPosition="0">
        <references count="2">
          <reference field="4294967294" count="1" selected="0">
            <x v="0"/>
          </reference>
          <reference field="4" count="1" selected="0">
            <x v="33"/>
          </reference>
        </references>
      </pivotArea>
    </chartFormat>
    <chartFormat chart="2" format="38" series="1">
      <pivotArea type="data" outline="0" fieldPosition="0">
        <references count="2">
          <reference field="4294967294" count="1" selected="0">
            <x v="0"/>
          </reference>
          <reference field="4" count="1" selected="0">
            <x v="74"/>
          </reference>
        </references>
      </pivotArea>
    </chartFormat>
    <chartFormat chart="2" format="39" series="1">
      <pivotArea type="data" outline="0" fieldPosition="0">
        <references count="2">
          <reference field="4294967294" count="1" selected="0">
            <x v="0"/>
          </reference>
          <reference field="4" count="1" selected="0">
            <x v="62"/>
          </reference>
        </references>
      </pivotArea>
    </chartFormat>
    <chartFormat chart="2" format="40" series="1">
      <pivotArea type="data" outline="0" fieldPosition="0">
        <references count="2">
          <reference field="4294967294" count="1" selected="0">
            <x v="0"/>
          </reference>
          <reference field="4" count="1" selected="0">
            <x v="30"/>
          </reference>
        </references>
      </pivotArea>
    </chartFormat>
    <chartFormat chart="2" format="41" series="1">
      <pivotArea type="data" outline="0" fieldPosition="0">
        <references count="2">
          <reference field="4294967294" count="1" selected="0">
            <x v="0"/>
          </reference>
          <reference field="4" count="1" selected="0">
            <x v="36"/>
          </reference>
        </references>
      </pivotArea>
    </chartFormat>
    <chartFormat chart="2" format="42" series="1">
      <pivotArea type="data" outline="0" fieldPosition="0">
        <references count="2">
          <reference field="4294967294" count="1" selected="0">
            <x v="0"/>
          </reference>
          <reference field="4" count="1" selected="0">
            <x v="13"/>
          </reference>
        </references>
      </pivotArea>
    </chartFormat>
    <chartFormat chart="2" format="43" series="1">
      <pivotArea type="data" outline="0" fieldPosition="0">
        <references count="2">
          <reference field="4294967294" count="1" selected="0">
            <x v="0"/>
          </reference>
          <reference field="4" count="1" selected="0">
            <x v="95"/>
          </reference>
        </references>
      </pivotArea>
    </chartFormat>
    <chartFormat chart="2" format="44" series="1">
      <pivotArea type="data" outline="0" fieldPosition="0">
        <references count="2">
          <reference field="4294967294" count="1" selected="0">
            <x v="0"/>
          </reference>
          <reference field="4" count="1" selected="0">
            <x v="27"/>
          </reference>
        </references>
      </pivotArea>
    </chartFormat>
    <chartFormat chart="2" format="45" series="1">
      <pivotArea type="data" outline="0" fieldPosition="0">
        <references count="2">
          <reference field="4294967294" count="1" selected="0">
            <x v="0"/>
          </reference>
          <reference field="4" count="1" selected="0">
            <x v="22"/>
          </reference>
        </references>
      </pivotArea>
    </chartFormat>
    <chartFormat chart="2" format="46" series="1">
      <pivotArea type="data" outline="0" fieldPosition="0">
        <references count="2">
          <reference field="4294967294" count="1" selected="0">
            <x v="0"/>
          </reference>
          <reference field="4" count="1" selected="0">
            <x v="109"/>
          </reference>
        </references>
      </pivotArea>
    </chartFormat>
    <chartFormat chart="2" format="47" series="1">
      <pivotArea type="data" outline="0" fieldPosition="0">
        <references count="2">
          <reference field="4294967294" count="1" selected="0">
            <x v="0"/>
          </reference>
          <reference field="4" count="1" selected="0">
            <x v="65"/>
          </reference>
        </references>
      </pivotArea>
    </chartFormat>
    <chartFormat chart="2" format="48" series="1">
      <pivotArea type="data" outline="0" fieldPosition="0">
        <references count="2">
          <reference field="4294967294" count="1" selected="0">
            <x v="0"/>
          </reference>
          <reference field="4" count="1" selected="0">
            <x v="83"/>
          </reference>
        </references>
      </pivotArea>
    </chartFormat>
    <chartFormat chart="2" format="49" series="1">
      <pivotArea type="data" outline="0" fieldPosition="0">
        <references count="2">
          <reference field="4294967294" count="1" selected="0">
            <x v="0"/>
          </reference>
          <reference field="4" count="1" selected="0">
            <x v="4"/>
          </reference>
        </references>
      </pivotArea>
    </chartFormat>
    <chartFormat chart="2" format="50" series="1">
      <pivotArea type="data" outline="0" fieldPosition="0">
        <references count="2">
          <reference field="4294967294" count="1" selected="0">
            <x v="0"/>
          </reference>
          <reference field="4" count="1" selected="0">
            <x v="21"/>
          </reference>
        </references>
      </pivotArea>
    </chartFormat>
    <chartFormat chart="2" format="51" series="1">
      <pivotArea type="data" outline="0" fieldPosition="0">
        <references count="2">
          <reference field="4294967294" count="1" selected="0">
            <x v="0"/>
          </reference>
          <reference field="4" count="1" selected="0">
            <x v="43"/>
          </reference>
        </references>
      </pivotArea>
    </chartFormat>
    <chartFormat chart="2" format="52" series="1">
      <pivotArea type="data" outline="0" fieldPosition="0">
        <references count="2">
          <reference field="4294967294" count="1" selected="0">
            <x v="0"/>
          </reference>
          <reference field="4" count="1" selected="0">
            <x v="61"/>
          </reference>
        </references>
      </pivotArea>
    </chartFormat>
    <chartFormat chart="2" format="53" series="1">
      <pivotArea type="data" outline="0" fieldPosition="0">
        <references count="2">
          <reference field="4294967294" count="1" selected="0">
            <x v="0"/>
          </reference>
          <reference field="4" count="1" selected="0">
            <x v="10"/>
          </reference>
        </references>
      </pivotArea>
    </chartFormat>
    <chartFormat chart="2" format="54" series="1">
      <pivotArea type="data" outline="0" fieldPosition="0">
        <references count="2">
          <reference field="4294967294" count="1" selected="0">
            <x v="0"/>
          </reference>
          <reference field="4" count="1" selected="0">
            <x v="7"/>
          </reference>
        </references>
      </pivotArea>
    </chartFormat>
    <chartFormat chart="2" format="55" series="1">
      <pivotArea type="data" outline="0" fieldPosition="0">
        <references count="2">
          <reference field="4294967294" count="1" selected="0">
            <x v="0"/>
          </reference>
          <reference field="4" count="1" selected="0">
            <x v="11"/>
          </reference>
        </references>
      </pivotArea>
    </chartFormat>
    <chartFormat chart="2" format="56" series="1">
      <pivotArea type="data" outline="0" fieldPosition="0">
        <references count="2">
          <reference field="4294967294" count="1" selected="0">
            <x v="0"/>
          </reference>
          <reference field="4" count="1" selected="0">
            <x v="111"/>
          </reference>
        </references>
      </pivotArea>
    </chartFormat>
    <chartFormat chart="2" format="57" series="1">
      <pivotArea type="data" outline="0" fieldPosition="0">
        <references count="2">
          <reference field="4294967294" count="1" selected="0">
            <x v="0"/>
          </reference>
          <reference field="4" count="1" selected="0">
            <x v="99"/>
          </reference>
        </references>
      </pivotArea>
    </chartFormat>
    <chartFormat chart="2" format="58" series="1">
      <pivotArea type="data" outline="0" fieldPosition="0">
        <references count="2">
          <reference field="4294967294" count="1" selected="0">
            <x v="0"/>
          </reference>
          <reference field="4" count="1" selected="0">
            <x v="19"/>
          </reference>
        </references>
      </pivotArea>
    </chartFormat>
    <chartFormat chart="2" format="59" series="1">
      <pivotArea type="data" outline="0" fieldPosition="0">
        <references count="2">
          <reference field="4294967294" count="1" selected="0">
            <x v="0"/>
          </reference>
          <reference field="4" count="1" selected="0">
            <x v="41"/>
          </reference>
        </references>
      </pivotArea>
    </chartFormat>
    <chartFormat chart="2" format="60" series="1">
      <pivotArea type="data" outline="0" fieldPosition="0">
        <references count="2">
          <reference field="4294967294" count="1" selected="0">
            <x v="0"/>
          </reference>
          <reference field="4" count="1" selected="0">
            <x v="85"/>
          </reference>
        </references>
      </pivotArea>
    </chartFormat>
    <chartFormat chart="2" format="61" series="1">
      <pivotArea type="data" outline="0" fieldPosition="0">
        <references count="2">
          <reference field="4294967294" count="1" selected="0">
            <x v="0"/>
          </reference>
          <reference field="4" count="1" selected="0">
            <x v="5"/>
          </reference>
        </references>
      </pivotArea>
    </chartFormat>
    <chartFormat chart="2" format="62" series="1">
      <pivotArea type="data" outline="0" fieldPosition="0">
        <references count="2">
          <reference field="4294967294" count="1" selected="0">
            <x v="0"/>
          </reference>
          <reference field="4" count="1" selected="0">
            <x v="2"/>
          </reference>
        </references>
      </pivotArea>
    </chartFormat>
    <chartFormat chart="2" format="63" series="1">
      <pivotArea type="data" outline="0" fieldPosition="0">
        <references count="2">
          <reference field="4294967294" count="1" selected="0">
            <x v="0"/>
          </reference>
          <reference field="4" count="1" selected="0">
            <x v="0"/>
          </reference>
        </references>
      </pivotArea>
    </chartFormat>
    <chartFormat chart="2" format="64" series="1">
      <pivotArea type="data" outline="0" fieldPosition="0">
        <references count="2">
          <reference field="4294967294" count="1" selected="0">
            <x v="0"/>
          </reference>
          <reference field="4" count="1" selected="0">
            <x v="52"/>
          </reference>
        </references>
      </pivotArea>
    </chartFormat>
    <chartFormat chart="2" format="65" series="1">
      <pivotArea type="data" outline="0" fieldPosition="0">
        <references count="2">
          <reference field="4294967294" count="1" selected="0">
            <x v="0"/>
          </reference>
          <reference field="4" count="1" selected="0">
            <x v="20"/>
          </reference>
        </references>
      </pivotArea>
    </chartFormat>
    <chartFormat chart="2" format="66" series="1">
      <pivotArea type="data" outline="0" fieldPosition="0">
        <references count="2">
          <reference field="4294967294" count="1" selected="0">
            <x v="0"/>
          </reference>
          <reference field="4" count="1" selected="0">
            <x v="72"/>
          </reference>
        </references>
      </pivotArea>
    </chartFormat>
    <chartFormat chart="2" format="67" series="1">
      <pivotArea type="data" outline="0" fieldPosition="0">
        <references count="2">
          <reference field="4294967294" count="1" selected="0">
            <x v="0"/>
          </reference>
          <reference field="4" count="1" selected="0">
            <x v="107"/>
          </reference>
        </references>
      </pivotArea>
    </chartFormat>
    <chartFormat chart="2" format="68" series="1">
      <pivotArea type="data" outline="0" fieldPosition="0">
        <references count="2">
          <reference field="4294967294" count="1" selected="0">
            <x v="0"/>
          </reference>
          <reference field="4" count="1" selected="0">
            <x v="78"/>
          </reference>
        </references>
      </pivotArea>
    </chartFormat>
    <chartFormat chart="2" format="69" series="1">
      <pivotArea type="data" outline="0" fieldPosition="0">
        <references count="2">
          <reference field="4294967294" count="1" selected="0">
            <x v="0"/>
          </reference>
          <reference field="4" count="1" selected="0">
            <x v="86"/>
          </reference>
        </references>
      </pivotArea>
    </chartFormat>
    <chartFormat chart="2" format="70" series="1">
      <pivotArea type="data" outline="0" fieldPosition="0">
        <references count="2">
          <reference field="4294967294" count="1" selected="0">
            <x v="0"/>
          </reference>
          <reference field="4" count="1" selected="0">
            <x v="12"/>
          </reference>
        </references>
      </pivotArea>
    </chartFormat>
    <chartFormat chart="2" format="71" series="1">
      <pivotArea type="data" outline="0" fieldPosition="0">
        <references count="2">
          <reference field="4294967294" count="1" selected="0">
            <x v="0"/>
          </reference>
          <reference field="4" count="1" selected="0">
            <x v="8"/>
          </reference>
        </references>
      </pivotArea>
    </chartFormat>
    <chartFormat chart="2" format="72" series="1">
      <pivotArea type="data" outline="0" fieldPosition="0">
        <references count="2">
          <reference field="4294967294" count="1" selected="0">
            <x v="0"/>
          </reference>
          <reference field="4" count="1" selected="0">
            <x v="91"/>
          </reference>
        </references>
      </pivotArea>
    </chartFormat>
    <chartFormat chart="2" format="73" series="1">
      <pivotArea type="data" outline="0" fieldPosition="0">
        <references count="2">
          <reference field="4294967294" count="1" selected="0">
            <x v="0"/>
          </reference>
          <reference field="4" count="1" selected="0">
            <x v="23"/>
          </reference>
        </references>
      </pivotArea>
    </chartFormat>
    <chartFormat chart="2" format="74" series="1">
      <pivotArea type="data" outline="0" fieldPosition="0">
        <references count="2">
          <reference field="4294967294" count="1" selected="0">
            <x v="0"/>
          </reference>
          <reference field="4" count="1" selected="0">
            <x v="73"/>
          </reference>
        </references>
      </pivotArea>
    </chartFormat>
    <chartFormat chart="2" format="75" series="1">
      <pivotArea type="data" outline="0" fieldPosition="0">
        <references count="2">
          <reference field="4294967294" count="1" selected="0">
            <x v="0"/>
          </reference>
          <reference field="4" count="1" selected="0">
            <x v="40"/>
          </reference>
        </references>
      </pivotArea>
    </chartFormat>
    <chartFormat chart="2" format="76" series="1">
      <pivotArea type="data" outline="0" fieldPosition="0">
        <references count="2">
          <reference field="4294967294" count="1" selected="0">
            <x v="0"/>
          </reference>
          <reference field="4" count="1" selected="0">
            <x v="46"/>
          </reference>
        </references>
      </pivotArea>
    </chartFormat>
    <chartFormat chart="2" format="77" series="1">
      <pivotArea type="data" outline="0" fieldPosition="0">
        <references count="2">
          <reference field="4294967294" count="1" selected="0">
            <x v="0"/>
          </reference>
          <reference field="4" count="1" selected="0">
            <x v="29"/>
          </reference>
        </references>
      </pivotArea>
    </chartFormat>
    <chartFormat chart="2" format="78" series="1">
      <pivotArea type="data" outline="0" fieldPosition="0">
        <references count="2">
          <reference field="4294967294" count="1" selected="0">
            <x v="0"/>
          </reference>
          <reference field="4" count="1" selected="0">
            <x v="24"/>
          </reference>
        </references>
      </pivotArea>
    </chartFormat>
    <chartFormat chart="2" format="79" series="1">
      <pivotArea type="data" outline="0" fieldPosition="0">
        <references count="2">
          <reference field="4294967294" count="1" selected="0">
            <x v="0"/>
          </reference>
          <reference field="4" count="1" selected="0">
            <x v="44"/>
          </reference>
        </references>
      </pivotArea>
    </chartFormat>
    <chartFormat chart="2" format="80" series="1">
      <pivotArea type="data" outline="0" fieldPosition="0">
        <references count="2">
          <reference field="4294967294" count="1" selected="0">
            <x v="0"/>
          </reference>
          <reference field="4" count="1" selected="0">
            <x v="57"/>
          </reference>
        </references>
      </pivotArea>
    </chartFormat>
    <chartFormat chart="2" format="81" series="1">
      <pivotArea type="data" outline="0" fieldPosition="0">
        <references count="2">
          <reference field="4294967294" count="1" selected="0">
            <x v="0"/>
          </reference>
          <reference field="4" count="1" selected="0">
            <x v="63"/>
          </reference>
        </references>
      </pivotArea>
    </chartFormat>
    <chartFormat chart="3" format="82" series="1">
      <pivotArea type="data" outline="0" fieldPosition="0">
        <references count="2">
          <reference field="4294967294" count="1" selected="0">
            <x v="0"/>
          </reference>
          <reference field="4" count="1" selected="0">
            <x v="51"/>
          </reference>
        </references>
      </pivotArea>
    </chartFormat>
    <chartFormat chart="3" format="83" series="1">
      <pivotArea type="data" outline="0" fieldPosition="0">
        <references count="2">
          <reference field="4294967294" count="1" selected="0">
            <x v="0"/>
          </reference>
          <reference field="4" count="1" selected="0">
            <x v="16"/>
          </reference>
        </references>
      </pivotArea>
    </chartFormat>
    <chartFormat chart="3" format="84" series="1">
      <pivotArea type="data" outline="0" fieldPosition="0">
        <references count="2">
          <reference field="4294967294" count="1" selected="0">
            <x v="0"/>
          </reference>
          <reference field="4" count="1" selected="0">
            <x v="18"/>
          </reference>
        </references>
      </pivotArea>
    </chartFormat>
    <chartFormat chart="3" format="85" series="1">
      <pivotArea type="data" outline="0" fieldPosition="0">
        <references count="2">
          <reference field="4294967294" count="1" selected="0">
            <x v="0"/>
          </reference>
          <reference field="4" count="1" selected="0">
            <x v="57"/>
          </reference>
        </references>
      </pivotArea>
    </chartFormat>
    <chartFormat chart="3" format="86" series="1">
      <pivotArea type="data" outline="0" fieldPosition="0">
        <references count="2">
          <reference field="4294967294" count="1" selected="0">
            <x v="0"/>
          </reference>
          <reference field="4" count="1" selected="0">
            <x v="63"/>
          </reference>
        </references>
      </pivotArea>
    </chartFormat>
    <chartFormat chart="3" format="87" series="1">
      <pivotArea type="data" outline="0" fieldPosition="0">
        <references count="2">
          <reference field="4294967294" count="1" selected="0">
            <x v="0"/>
          </reference>
          <reference field="4" count="1" selected="0">
            <x v="106"/>
          </reference>
        </references>
      </pivotArea>
    </chartFormat>
    <chartFormat chart="3" format="88" series="1">
      <pivotArea type="data" outline="0" fieldPosition="0">
        <references count="2">
          <reference field="4294967294" count="1" selected="0">
            <x v="0"/>
          </reference>
          <reference field="4" count="1" selected="0">
            <x v="77"/>
          </reference>
        </references>
      </pivotArea>
    </chartFormat>
    <chartFormat chart="3" format="89" series="1">
      <pivotArea type="data" outline="0" fieldPosition="0">
        <references count="2">
          <reference field="4294967294" count="1" selected="0">
            <x v="0"/>
          </reference>
          <reference field="4" count="1" selected="0">
            <x v="64"/>
          </reference>
        </references>
      </pivotArea>
    </chartFormat>
    <chartFormat chart="3" format="90" series="1">
      <pivotArea type="data" outline="0" fieldPosition="0">
        <references count="3">
          <reference field="4294967294" count="1" selected="0">
            <x v="0"/>
          </reference>
          <reference field="0" count="1" selected="0">
            <x v="9"/>
          </reference>
          <reference field="4" count="1" selected="0">
            <x v="51"/>
          </reference>
        </references>
      </pivotArea>
    </chartFormat>
    <chartFormat chart="3" format="91" series="1">
      <pivotArea type="data" outline="0" fieldPosition="0">
        <references count="3">
          <reference field="4294967294" count="1" selected="0">
            <x v="0"/>
          </reference>
          <reference field="0" count="1" selected="0">
            <x v="10"/>
          </reference>
          <reference field="4" count="1" selected="0">
            <x v="51"/>
          </reference>
        </references>
      </pivotArea>
    </chartFormat>
    <chartFormat chart="3" format="92" series="1">
      <pivotArea type="data" outline="0" fieldPosition="0">
        <references count="3">
          <reference field="4294967294" count="1" selected="0">
            <x v="0"/>
          </reference>
          <reference field="0" count="1" selected="0">
            <x v="11"/>
          </reference>
          <reference field="4" count="1" selected="0">
            <x v="51"/>
          </reference>
        </references>
      </pivotArea>
    </chartFormat>
    <chartFormat chart="3" format="93" series="1">
      <pivotArea type="data" outline="0" fieldPosition="0">
        <references count="3">
          <reference field="4294967294" count="1" selected="0">
            <x v="0"/>
          </reference>
          <reference field="0" count="1" selected="0">
            <x v="12"/>
          </reference>
          <reference field="4" count="1" selected="0">
            <x v="51"/>
          </reference>
        </references>
      </pivotArea>
    </chartFormat>
    <chartFormat chart="3" format="94" series="1">
      <pivotArea type="data" outline="0" fieldPosition="0">
        <references count="3">
          <reference field="4294967294" count="1" selected="0">
            <x v="0"/>
          </reference>
          <reference field="0" count="1" selected="0">
            <x v="13"/>
          </reference>
          <reference field="4" count="1" selected="0">
            <x v="51"/>
          </reference>
        </references>
      </pivotArea>
    </chartFormat>
    <chartFormat chart="3" format="95" series="1">
      <pivotArea type="data" outline="0" fieldPosition="0">
        <references count="3">
          <reference field="4294967294" count="1" selected="0">
            <x v="0"/>
          </reference>
          <reference field="0" count="1" selected="0">
            <x v="14"/>
          </reference>
          <reference field="4" count="1" selected="0">
            <x v="51"/>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51"/>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51"/>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51"/>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16"/>
          </reference>
        </references>
      </pivotArea>
    </chartFormat>
    <chartFormat chart="3" format="100" series="1">
      <pivotArea type="data" outline="0" fieldPosition="0">
        <references count="3">
          <reference field="4294967294" count="1" selected="0">
            <x v="0"/>
          </reference>
          <reference field="0" count="1" selected="0">
            <x v="2"/>
          </reference>
          <reference field="4" count="1" selected="0">
            <x v="16"/>
          </reference>
        </references>
      </pivotArea>
    </chartFormat>
    <chartFormat chart="3" format="101" series="1">
      <pivotArea type="data" outline="0" fieldPosition="0">
        <references count="3">
          <reference field="4294967294" count="1" selected="0">
            <x v="0"/>
          </reference>
          <reference field="0" count="1" selected="0">
            <x v="3"/>
          </reference>
          <reference field="4" count="1" selected="0">
            <x v="16"/>
          </reference>
        </references>
      </pivotArea>
    </chartFormat>
    <chartFormat chart="3" format="102" series="1">
      <pivotArea type="data" outline="0" fieldPosition="0">
        <references count="3">
          <reference field="4294967294" count="1" selected="0">
            <x v="0"/>
          </reference>
          <reference field="0" count="1" selected="0">
            <x v="4"/>
          </reference>
          <reference field="4" count="1" selected="0">
            <x v="16"/>
          </reference>
        </references>
      </pivotArea>
    </chartFormat>
    <chartFormat chart="3" format="103" series="1">
      <pivotArea type="data" outline="0" fieldPosition="0">
        <references count="3">
          <reference field="4294967294" count="1" selected="0">
            <x v="0"/>
          </reference>
          <reference field="0" count="1" selected="0">
            <x v="5"/>
          </reference>
          <reference field="4" count="1" selected="0">
            <x v="16"/>
          </reference>
        </references>
      </pivotArea>
    </chartFormat>
    <chartFormat chart="3" format="104" series="1">
      <pivotArea type="data" outline="0" fieldPosition="0">
        <references count="3">
          <reference field="4294967294" count="1" selected="0">
            <x v="0"/>
          </reference>
          <reference field="0" count="1" selected="0">
            <x v="6"/>
          </reference>
          <reference field="4" count="1" selected="0">
            <x v="16"/>
          </reference>
        </references>
      </pivotArea>
    </chartFormat>
    <chartFormat chart="3" format="105" series="1">
      <pivotArea type="data" outline="0" fieldPosition="0">
        <references count="3">
          <reference field="4294967294" count="1" selected="0">
            <x v="0"/>
          </reference>
          <reference field="0" count="1" selected="0">
            <x v="7"/>
          </reference>
          <reference field="4" count="1" selected="0">
            <x v="16"/>
          </reference>
        </references>
      </pivotArea>
    </chartFormat>
    <chartFormat chart="3" format="106" series="1">
      <pivotArea type="data" outline="0" fieldPosition="0">
        <references count="3">
          <reference field="4294967294" count="1" selected="0">
            <x v="0"/>
          </reference>
          <reference field="0" count="1" selected="0">
            <x v="8"/>
          </reference>
          <reference field="4" count="1" selected="0">
            <x v="16"/>
          </reference>
        </references>
      </pivotArea>
    </chartFormat>
    <chartFormat chart="3" format="107" series="1">
      <pivotArea type="data" outline="0" fieldPosition="0">
        <references count="3">
          <reference field="4294967294" count="1" selected="0">
            <x v="0"/>
          </reference>
          <reference field="0" count="1" selected="0">
            <x v="9"/>
          </reference>
          <reference field="4" count="1" selected="0">
            <x v="16"/>
          </reference>
        </references>
      </pivotArea>
    </chartFormat>
    <chartFormat chart="3" format="108" series="1">
      <pivotArea type="data" outline="0" fieldPosition="0">
        <references count="3">
          <reference field="4294967294" count="1" selected="0">
            <x v="0"/>
          </reference>
          <reference field="0" count="1" selected="0">
            <x v="10"/>
          </reference>
          <reference field="4" count="1" selected="0">
            <x v="16"/>
          </reference>
        </references>
      </pivotArea>
    </chartFormat>
    <chartFormat chart="3" format="109" series="1">
      <pivotArea type="data" outline="0" fieldPosition="0">
        <references count="3">
          <reference field="4294967294" count="1" selected="0">
            <x v="0"/>
          </reference>
          <reference field="0" count="1" selected="0">
            <x v="11"/>
          </reference>
          <reference field="4" count="1" selected="0">
            <x v="16"/>
          </reference>
        </references>
      </pivotArea>
    </chartFormat>
    <chartFormat chart="3" format="110" series="1">
      <pivotArea type="data" outline="0" fieldPosition="0">
        <references count="3">
          <reference field="4294967294" count="1" selected="0">
            <x v="0"/>
          </reference>
          <reference field="0" count="1" selected="0">
            <x v="12"/>
          </reference>
          <reference field="4" count="1" selected="0">
            <x v="16"/>
          </reference>
        </references>
      </pivotArea>
    </chartFormat>
    <chartFormat chart="3" format="111" series="1">
      <pivotArea type="data" outline="0" fieldPosition="0">
        <references count="3">
          <reference field="4294967294" count="1" selected="0">
            <x v="0"/>
          </reference>
          <reference field="0" count="1" selected="0">
            <x v="13"/>
          </reference>
          <reference field="4" count="1" selected="0">
            <x v="16"/>
          </reference>
        </references>
      </pivotArea>
    </chartFormat>
    <chartFormat chart="3" format="112" series="1">
      <pivotArea type="data" outline="0" fieldPosition="0">
        <references count="3">
          <reference field="4294967294" count="1" selected="0">
            <x v="0"/>
          </reference>
          <reference field="0" count="1" selected="0">
            <x v="14"/>
          </reference>
          <reference field="4" count="1" selected="0">
            <x v="16"/>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16"/>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16"/>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16"/>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18"/>
          </reference>
        </references>
      </pivotArea>
    </chartFormat>
    <chartFormat chart="3" format="117" series="1">
      <pivotArea type="data" outline="0" fieldPosition="0">
        <references count="3">
          <reference field="4294967294" count="1" selected="0">
            <x v="0"/>
          </reference>
          <reference field="0" count="1" selected="0">
            <x v="2"/>
          </reference>
          <reference field="4" count="1" selected="0">
            <x v="18"/>
          </reference>
        </references>
      </pivotArea>
    </chartFormat>
    <chartFormat chart="3" format="118" series="1">
      <pivotArea type="data" outline="0" fieldPosition="0">
        <references count="3">
          <reference field="4294967294" count="1" selected="0">
            <x v="0"/>
          </reference>
          <reference field="0" count="1" selected="0">
            <x v="3"/>
          </reference>
          <reference field="4" count="1" selected="0">
            <x v="18"/>
          </reference>
        </references>
      </pivotArea>
    </chartFormat>
    <chartFormat chart="3" format="119" series="1">
      <pivotArea type="data" outline="0" fieldPosition="0">
        <references count="3">
          <reference field="4294967294" count="1" selected="0">
            <x v="0"/>
          </reference>
          <reference field="0" count="1" selected="0">
            <x v="4"/>
          </reference>
          <reference field="4" count="1" selected="0">
            <x v="18"/>
          </reference>
        </references>
      </pivotArea>
    </chartFormat>
    <chartFormat chart="3" format="120" series="1">
      <pivotArea type="data" outline="0" fieldPosition="0">
        <references count="3">
          <reference field="4294967294" count="1" selected="0">
            <x v="0"/>
          </reference>
          <reference field="0" count="1" selected="0">
            <x v="5"/>
          </reference>
          <reference field="4" count="1" selected="0">
            <x v="18"/>
          </reference>
        </references>
      </pivotArea>
    </chartFormat>
    <chartFormat chart="3" format="121" series="1">
      <pivotArea type="data" outline="0" fieldPosition="0">
        <references count="3">
          <reference field="4294967294" count="1" selected="0">
            <x v="0"/>
          </reference>
          <reference field="0" count="1" selected="0">
            <x v="6"/>
          </reference>
          <reference field="4" count="1" selected="0">
            <x v="18"/>
          </reference>
        </references>
      </pivotArea>
    </chartFormat>
    <chartFormat chart="3" format="122" series="1">
      <pivotArea type="data" outline="0" fieldPosition="0">
        <references count="3">
          <reference field="4294967294" count="1" selected="0">
            <x v="0"/>
          </reference>
          <reference field="0" count="1" selected="0">
            <x v="7"/>
          </reference>
          <reference field="4" count="1" selected="0">
            <x v="18"/>
          </reference>
        </references>
      </pivotArea>
    </chartFormat>
    <chartFormat chart="3" format="123" series="1">
      <pivotArea type="data" outline="0" fieldPosition="0">
        <references count="3">
          <reference field="4294967294" count="1" selected="0">
            <x v="0"/>
          </reference>
          <reference field="0" count="1" selected="0">
            <x v="8"/>
          </reference>
          <reference field="4" count="1" selected="0">
            <x v="18"/>
          </reference>
        </references>
      </pivotArea>
    </chartFormat>
    <chartFormat chart="3" format="124" series="1">
      <pivotArea type="data" outline="0" fieldPosition="0">
        <references count="3">
          <reference field="4294967294" count="1" selected="0">
            <x v="0"/>
          </reference>
          <reference field="0" count="1" selected="0">
            <x v="9"/>
          </reference>
          <reference field="4" count="1" selected="0">
            <x v="18"/>
          </reference>
        </references>
      </pivotArea>
    </chartFormat>
    <chartFormat chart="3" format="125" series="1">
      <pivotArea type="data" outline="0" fieldPosition="0">
        <references count="3">
          <reference field="4294967294" count="1" selected="0">
            <x v="0"/>
          </reference>
          <reference field="0" count="1" selected="0">
            <x v="10"/>
          </reference>
          <reference field="4" count="1" selected="0">
            <x v="18"/>
          </reference>
        </references>
      </pivotArea>
    </chartFormat>
    <chartFormat chart="3" format="126" series="1">
      <pivotArea type="data" outline="0" fieldPosition="0">
        <references count="3">
          <reference field="4294967294" count="1" selected="0">
            <x v="0"/>
          </reference>
          <reference field="0" count="1" selected="0">
            <x v="11"/>
          </reference>
          <reference field="4" count="1" selected="0">
            <x v="18"/>
          </reference>
        </references>
      </pivotArea>
    </chartFormat>
    <chartFormat chart="3" format="127" series="1">
      <pivotArea type="data" outline="0" fieldPosition="0">
        <references count="3">
          <reference field="4294967294" count="1" selected="0">
            <x v="0"/>
          </reference>
          <reference field="0" count="1" selected="0">
            <x v="12"/>
          </reference>
          <reference field="4" count="1" selected="0">
            <x v="18"/>
          </reference>
        </references>
      </pivotArea>
    </chartFormat>
    <chartFormat chart="3" format="128" series="1">
      <pivotArea type="data" outline="0" fieldPosition="0">
        <references count="3">
          <reference field="4294967294" count="1" selected="0">
            <x v="0"/>
          </reference>
          <reference field="0" count="1" selected="0">
            <x v="13"/>
          </reference>
          <reference field="4" count="1" selected="0">
            <x v="18"/>
          </reference>
        </references>
      </pivotArea>
    </chartFormat>
    <chartFormat chart="3" format="129" series="1">
      <pivotArea type="data" outline="0" fieldPosition="0">
        <references count="3">
          <reference field="4294967294" count="1" selected="0">
            <x v="0"/>
          </reference>
          <reference field="0" count="1" selected="0">
            <x v="14"/>
          </reference>
          <reference field="4" count="1" selected="0">
            <x v="18"/>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7"/>
          </reference>
        </references>
      </pivotArea>
    </chartFormat>
    <chartFormat chart="3" format="131" series="1">
      <pivotArea type="data" outline="0" fieldPosition="0">
        <references count="3">
          <reference field="4294967294" count="1" selected="0">
            <x v="0"/>
          </reference>
          <reference field="0" count="1" selected="0">
            <x v="2"/>
          </reference>
          <reference field="4" count="1" selected="0">
            <x v="57"/>
          </reference>
        </references>
      </pivotArea>
    </chartFormat>
    <chartFormat chart="3" format="132" series="1">
      <pivotArea type="data" outline="0" fieldPosition="0">
        <references count="3">
          <reference field="4294967294" count="1" selected="0">
            <x v="0"/>
          </reference>
          <reference field="0" count="1" selected="0">
            <x v="3"/>
          </reference>
          <reference field="4" count="1" selected="0">
            <x v="57"/>
          </reference>
        </references>
      </pivotArea>
    </chartFormat>
    <chartFormat chart="3" format="133" series="1">
      <pivotArea type="data" outline="0" fieldPosition="0">
        <references count="3">
          <reference field="4294967294" count="1" selected="0">
            <x v="0"/>
          </reference>
          <reference field="0" count="1" selected="0">
            <x v="4"/>
          </reference>
          <reference field="4" count="1" selected="0">
            <x v="57"/>
          </reference>
        </references>
      </pivotArea>
    </chartFormat>
    <chartFormat chart="3" format="134" series="1">
      <pivotArea type="data" outline="0" fieldPosition="0">
        <references count="3">
          <reference field="4294967294" count="1" selected="0">
            <x v="0"/>
          </reference>
          <reference field="0" count="1" selected="0">
            <x v="5"/>
          </reference>
          <reference field="4" count="1" selected="0">
            <x v="57"/>
          </reference>
        </references>
      </pivotArea>
    </chartFormat>
    <chartFormat chart="3" format="135" series="1">
      <pivotArea type="data" outline="0" fieldPosition="0">
        <references count="3">
          <reference field="4294967294" count="1" selected="0">
            <x v="0"/>
          </reference>
          <reference field="0" count="1" selected="0">
            <x v="6"/>
          </reference>
          <reference field="4" count="1" selected="0">
            <x v="57"/>
          </reference>
        </references>
      </pivotArea>
    </chartFormat>
    <chartFormat chart="3" format="136" series="1">
      <pivotArea type="data" outline="0" fieldPosition="0">
        <references count="3">
          <reference field="4294967294" count="1" selected="0">
            <x v="0"/>
          </reference>
          <reference field="0" count="1" selected="0">
            <x v="7"/>
          </reference>
          <reference field="4" count="1" selected="0">
            <x v="57"/>
          </reference>
        </references>
      </pivotArea>
    </chartFormat>
    <chartFormat chart="3" format="137" series="1">
      <pivotArea type="data" outline="0" fieldPosition="0">
        <references count="3">
          <reference field="4294967294" count="1" selected="0">
            <x v="0"/>
          </reference>
          <reference field="0" count="1" selected="0">
            <x v="8"/>
          </reference>
          <reference field="4" count="1" selected="0">
            <x v="57"/>
          </reference>
        </references>
      </pivotArea>
    </chartFormat>
    <chartFormat chart="3" format="138" series="1">
      <pivotArea type="data" outline="0" fieldPosition="0">
        <references count="3">
          <reference field="4294967294" count="1" selected="0">
            <x v="0"/>
          </reference>
          <reference field="0" count="1" selected="0">
            <x v="9"/>
          </reference>
          <reference field="4" count="1" selected="0">
            <x v="57"/>
          </reference>
        </references>
      </pivotArea>
    </chartFormat>
    <chartFormat chart="3" format="139" series="1">
      <pivotArea type="data" outline="0" fieldPosition="0">
        <references count="3">
          <reference field="4294967294" count="1" selected="0">
            <x v="0"/>
          </reference>
          <reference field="0" count="1" selected="0">
            <x v="10"/>
          </reference>
          <reference field="4" count="1" selected="0">
            <x v="57"/>
          </reference>
        </references>
      </pivotArea>
    </chartFormat>
    <chartFormat chart="3" format="140" series="1">
      <pivotArea type="data" outline="0" fieldPosition="0">
        <references count="3">
          <reference field="4294967294" count="1" selected="0">
            <x v="0"/>
          </reference>
          <reference field="0" count="1" selected="0">
            <x v="11"/>
          </reference>
          <reference field="4" count="1" selected="0">
            <x v="57"/>
          </reference>
        </references>
      </pivotArea>
    </chartFormat>
    <chartFormat chart="3" format="141" series="1">
      <pivotArea type="data" outline="0" fieldPosition="0">
        <references count="3">
          <reference field="4294967294" count="1" selected="0">
            <x v="0"/>
          </reference>
          <reference field="0" count="1" selected="0">
            <x v="13"/>
          </reference>
          <reference field="4" count="1" selected="0">
            <x v="57"/>
          </reference>
        </references>
      </pivotArea>
    </chartFormat>
    <chartFormat chart="3" format="142" series="1">
      <pivotArea type="data" outline="0" fieldPosition="0">
        <references count="3">
          <reference field="4294967294" count="1" selected="0">
            <x v="0"/>
          </reference>
          <reference field="0" count="1" selected="0">
            <x v="14"/>
          </reference>
          <reference field="4" count="1" selected="0">
            <x v="57"/>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7"/>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7"/>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63"/>
          </reference>
        </references>
      </pivotArea>
    </chartFormat>
    <chartFormat chart="3" format="146" series="1">
      <pivotArea type="data" outline="0" fieldPosition="0">
        <references count="3">
          <reference field="4294967294" count="1" selected="0">
            <x v="0"/>
          </reference>
          <reference field="0" count="1" selected="0">
            <x v="2"/>
          </reference>
          <reference field="4" count="1" selected="0">
            <x v="63"/>
          </reference>
        </references>
      </pivotArea>
    </chartFormat>
    <chartFormat chart="3" format="147" series="1">
      <pivotArea type="data" outline="0" fieldPosition="0">
        <references count="3">
          <reference field="4294967294" count="1" selected="0">
            <x v="0"/>
          </reference>
          <reference field="0" count="1" selected="0">
            <x v="3"/>
          </reference>
          <reference field="4" count="1" selected="0">
            <x v="63"/>
          </reference>
        </references>
      </pivotArea>
    </chartFormat>
    <chartFormat chart="3" format="148" series="1">
      <pivotArea type="data" outline="0" fieldPosition="0">
        <references count="3">
          <reference field="4294967294" count="1" selected="0">
            <x v="0"/>
          </reference>
          <reference field="0" count="1" selected="0">
            <x v="4"/>
          </reference>
          <reference field="4" count="1" selected="0">
            <x v="63"/>
          </reference>
        </references>
      </pivotArea>
    </chartFormat>
    <chartFormat chart="3" format="149" series="1">
      <pivotArea type="data" outline="0" fieldPosition="0">
        <references count="3">
          <reference field="4294967294" count="1" selected="0">
            <x v="0"/>
          </reference>
          <reference field="0" count="1" selected="0">
            <x v="5"/>
          </reference>
          <reference field="4" count="1" selected="0">
            <x v="63"/>
          </reference>
        </references>
      </pivotArea>
    </chartFormat>
    <chartFormat chart="3" format="150" series="1">
      <pivotArea type="data" outline="0" fieldPosition="0">
        <references count="3">
          <reference field="4294967294" count="1" selected="0">
            <x v="0"/>
          </reference>
          <reference field="0" count="1" selected="0">
            <x v="6"/>
          </reference>
          <reference field="4" count="1" selected="0">
            <x v="63"/>
          </reference>
        </references>
      </pivotArea>
    </chartFormat>
    <chartFormat chart="3" format="151" series="1">
      <pivotArea type="data" outline="0" fieldPosition="0">
        <references count="3">
          <reference field="4294967294" count="1" selected="0">
            <x v="0"/>
          </reference>
          <reference field="0" count="1" selected="0">
            <x v="7"/>
          </reference>
          <reference field="4" count="1" selected="0">
            <x v="63"/>
          </reference>
        </references>
      </pivotArea>
    </chartFormat>
    <chartFormat chart="3" format="152" series="1">
      <pivotArea type="data" outline="0" fieldPosition="0">
        <references count="3">
          <reference field="4294967294" count="1" selected="0">
            <x v="0"/>
          </reference>
          <reference field="0" count="1" selected="0">
            <x v="8"/>
          </reference>
          <reference field="4" count="1" selected="0">
            <x v="63"/>
          </reference>
        </references>
      </pivotArea>
    </chartFormat>
    <chartFormat chart="3" format="153" series="1">
      <pivotArea type="data" outline="0" fieldPosition="0">
        <references count="3">
          <reference field="4294967294" count="1" selected="0">
            <x v="0"/>
          </reference>
          <reference field="0" count="1" selected="0">
            <x v="9"/>
          </reference>
          <reference field="4" count="1" selected="0">
            <x v="63"/>
          </reference>
        </references>
      </pivotArea>
    </chartFormat>
    <chartFormat chart="3" format="154" series="1">
      <pivotArea type="data" outline="0" fieldPosition="0">
        <references count="3">
          <reference field="4294967294" count="1" selected="0">
            <x v="0"/>
          </reference>
          <reference field="0" count="1" selected="0">
            <x v="10"/>
          </reference>
          <reference field="4" count="1" selected="0">
            <x v="63"/>
          </reference>
        </references>
      </pivotArea>
    </chartFormat>
    <chartFormat chart="3" format="155" series="1">
      <pivotArea type="data" outline="0" fieldPosition="0">
        <references count="3">
          <reference field="4294967294" count="1" selected="0">
            <x v="0"/>
          </reference>
          <reference field="0" count="1" selected="0">
            <x v="11"/>
          </reference>
          <reference field="4" count="1" selected="0">
            <x v="63"/>
          </reference>
        </references>
      </pivotArea>
    </chartFormat>
    <chartFormat chart="3" format="156" series="1">
      <pivotArea type="data" outline="0" fieldPosition="0">
        <references count="3">
          <reference field="4294967294" count="1" selected="0">
            <x v="0"/>
          </reference>
          <reference field="0" count="1" selected="0">
            <x v="12"/>
          </reference>
          <reference field="4" count="1" selected="0">
            <x v="63"/>
          </reference>
        </references>
      </pivotArea>
    </chartFormat>
    <chartFormat chart="3" format="157" series="1">
      <pivotArea type="data" outline="0" fieldPosition="0">
        <references count="3">
          <reference field="4294967294" count="1" selected="0">
            <x v="0"/>
          </reference>
          <reference field="0" count="1" selected="0">
            <x v="13"/>
          </reference>
          <reference field="4" count="1" selected="0">
            <x v="63"/>
          </reference>
        </references>
      </pivotArea>
    </chartFormat>
    <chartFormat chart="3" format="158" series="1">
      <pivotArea type="data" outline="0" fieldPosition="0">
        <references count="3">
          <reference field="4294967294" count="1" selected="0">
            <x v="0"/>
          </reference>
          <reference field="0" count="1" selected="0">
            <x v="14"/>
          </reference>
          <reference field="4" count="1" selected="0">
            <x v="63"/>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106"/>
          </reference>
        </references>
      </pivotArea>
    </chartFormat>
    <chartFormat chart="3" format="160" series="1">
      <pivotArea type="data" outline="0" fieldPosition="0">
        <references count="3">
          <reference field="4294967294" count="1" selected="0">
            <x v="0"/>
          </reference>
          <reference field="0" count="1" selected="0">
            <x v="2"/>
          </reference>
          <reference field="4" count="1" selected="0">
            <x v="106"/>
          </reference>
        </references>
      </pivotArea>
    </chartFormat>
    <chartFormat chart="3" format="161" series="1">
      <pivotArea type="data" outline="0" fieldPosition="0">
        <references count="3">
          <reference field="4294967294" count="1" selected="0">
            <x v="0"/>
          </reference>
          <reference field="0" count="1" selected="0">
            <x v="3"/>
          </reference>
          <reference field="4" count="1" selected="0">
            <x v="106"/>
          </reference>
        </references>
      </pivotArea>
    </chartFormat>
    <chartFormat chart="3" format="162" series="1">
      <pivotArea type="data" outline="0" fieldPosition="0">
        <references count="3">
          <reference field="4294967294" count="1" selected="0">
            <x v="0"/>
          </reference>
          <reference field="0" count="1" selected="0">
            <x v="4"/>
          </reference>
          <reference field="4" count="1" selected="0">
            <x v="106"/>
          </reference>
        </references>
      </pivotArea>
    </chartFormat>
    <chartFormat chart="3" format="163" series="1">
      <pivotArea type="data" outline="0" fieldPosition="0">
        <references count="3">
          <reference field="4294967294" count="1" selected="0">
            <x v="0"/>
          </reference>
          <reference field="0" count="1" selected="0">
            <x v="5"/>
          </reference>
          <reference field="4" count="1" selected="0">
            <x v="106"/>
          </reference>
        </references>
      </pivotArea>
    </chartFormat>
    <chartFormat chart="3" format="164" series="1">
      <pivotArea type="data" outline="0" fieldPosition="0">
        <references count="3">
          <reference field="4294967294" count="1" selected="0">
            <x v="0"/>
          </reference>
          <reference field="0" count="1" selected="0">
            <x v="6"/>
          </reference>
          <reference field="4" count="1" selected="0">
            <x v="106"/>
          </reference>
        </references>
      </pivotArea>
    </chartFormat>
    <chartFormat chart="3" format="165" series="1">
      <pivotArea type="data" outline="0" fieldPosition="0">
        <references count="3">
          <reference field="4294967294" count="1" selected="0">
            <x v="0"/>
          </reference>
          <reference field="0" count="1" selected="0">
            <x v="7"/>
          </reference>
          <reference field="4" count="1" selected="0">
            <x v="106"/>
          </reference>
        </references>
      </pivotArea>
    </chartFormat>
    <chartFormat chart="3" format="166" series="1">
      <pivotArea type="data" outline="0" fieldPosition="0">
        <references count="3">
          <reference field="4294967294" count="1" selected="0">
            <x v="0"/>
          </reference>
          <reference field="0" count="1" selected="0">
            <x v="8"/>
          </reference>
          <reference field="4" count="1" selected="0">
            <x v="106"/>
          </reference>
        </references>
      </pivotArea>
    </chartFormat>
    <chartFormat chart="3" format="167" series="1">
      <pivotArea type="data" outline="0" fieldPosition="0">
        <references count="3">
          <reference field="4294967294" count="1" selected="0">
            <x v="0"/>
          </reference>
          <reference field="0" count="1" selected="0">
            <x v="9"/>
          </reference>
          <reference field="4" count="1" selected="0">
            <x v="106"/>
          </reference>
        </references>
      </pivotArea>
    </chartFormat>
    <chartFormat chart="3" format="168" series="1">
      <pivotArea type="data" outline="0" fieldPosition="0">
        <references count="3">
          <reference field="4294967294" count="1" selected="0">
            <x v="0"/>
          </reference>
          <reference field="0" count="1" selected="0">
            <x v="10"/>
          </reference>
          <reference field="4" count="1" selected="0">
            <x v="106"/>
          </reference>
        </references>
      </pivotArea>
    </chartFormat>
    <chartFormat chart="3" format="169" series="1">
      <pivotArea type="data" outline="0" fieldPosition="0">
        <references count="3">
          <reference field="4294967294" count="1" selected="0">
            <x v="0"/>
          </reference>
          <reference field="0" count="1" selected="0">
            <x v="11"/>
          </reference>
          <reference field="4" count="1" selected="0">
            <x v="106"/>
          </reference>
        </references>
      </pivotArea>
    </chartFormat>
    <chartFormat chart="3" format="170" series="1">
      <pivotArea type="data" outline="0" fieldPosition="0">
        <references count="3">
          <reference field="4294967294" count="1" selected="0">
            <x v="0"/>
          </reference>
          <reference field="0" count="1" selected="0">
            <x v="12"/>
          </reference>
          <reference field="4" count="1" selected="0">
            <x v="106"/>
          </reference>
        </references>
      </pivotArea>
    </chartFormat>
    <chartFormat chart="3" format="171" series="1">
      <pivotArea type="data" outline="0" fieldPosition="0">
        <references count="3">
          <reference field="4294967294" count="1" selected="0">
            <x v="0"/>
          </reference>
          <reference field="0" count="1" selected="0">
            <x v="13"/>
          </reference>
          <reference field="4" count="1" selected="0">
            <x v="106"/>
          </reference>
        </references>
      </pivotArea>
    </chartFormat>
    <chartFormat chart="3" format="172" series="1">
      <pivotArea type="data" outline="0" fieldPosition="0">
        <references count="3">
          <reference field="4294967294" count="1" selected="0">
            <x v="0"/>
          </reference>
          <reference field="0" count="1" selected="0">
            <x v="14"/>
          </reference>
          <reference field="4" count="1" selected="0">
            <x v="106"/>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106"/>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106"/>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106"/>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77"/>
          </reference>
        </references>
      </pivotArea>
    </chartFormat>
    <chartFormat chart="3" format="177" series="1">
      <pivotArea type="data" outline="0" fieldPosition="0">
        <references count="3">
          <reference field="4294967294" count="1" selected="0">
            <x v="0"/>
          </reference>
          <reference field="0" count="1" selected="0">
            <x v="2"/>
          </reference>
          <reference field="4" count="1" selected="0">
            <x v="77"/>
          </reference>
        </references>
      </pivotArea>
    </chartFormat>
    <chartFormat chart="3" format="178" series="1">
      <pivotArea type="data" outline="0" fieldPosition="0">
        <references count="3">
          <reference field="4294967294" count="1" selected="0">
            <x v="0"/>
          </reference>
          <reference field="0" count="1" selected="0">
            <x v="3"/>
          </reference>
          <reference field="4" count="1" selected="0">
            <x v="77"/>
          </reference>
        </references>
      </pivotArea>
    </chartFormat>
    <chartFormat chart="3" format="179" series="1">
      <pivotArea type="data" outline="0" fieldPosition="0">
        <references count="3">
          <reference field="4294967294" count="1" selected="0">
            <x v="0"/>
          </reference>
          <reference field="0" count="1" selected="0">
            <x v="4"/>
          </reference>
          <reference field="4" count="1" selected="0">
            <x v="77"/>
          </reference>
        </references>
      </pivotArea>
    </chartFormat>
    <chartFormat chart="3" format="180" series="1">
      <pivotArea type="data" outline="0" fieldPosition="0">
        <references count="3">
          <reference field="4294967294" count="1" selected="0">
            <x v="0"/>
          </reference>
          <reference field="0" count="1" selected="0">
            <x v="5"/>
          </reference>
          <reference field="4" count="1" selected="0">
            <x v="77"/>
          </reference>
        </references>
      </pivotArea>
    </chartFormat>
    <chartFormat chart="3" format="181" series="1">
      <pivotArea type="data" outline="0" fieldPosition="0">
        <references count="3">
          <reference field="4294967294" count="1" selected="0">
            <x v="0"/>
          </reference>
          <reference field="0" count="1" selected="0">
            <x v="6"/>
          </reference>
          <reference field="4" count="1" selected="0">
            <x v="77"/>
          </reference>
        </references>
      </pivotArea>
    </chartFormat>
    <chartFormat chart="3" format="182" series="1">
      <pivotArea type="data" outline="0" fieldPosition="0">
        <references count="3">
          <reference field="4294967294" count="1" selected="0">
            <x v="0"/>
          </reference>
          <reference field="0" count="1" selected="0">
            <x v="7"/>
          </reference>
          <reference field="4" count="1" selected="0">
            <x v="77"/>
          </reference>
        </references>
      </pivotArea>
    </chartFormat>
    <chartFormat chart="3" format="183" series="1">
      <pivotArea type="data" outline="0" fieldPosition="0">
        <references count="3">
          <reference field="4294967294" count="1" selected="0">
            <x v="0"/>
          </reference>
          <reference field="0" count="1" selected="0">
            <x v="8"/>
          </reference>
          <reference field="4" count="1" selected="0">
            <x v="77"/>
          </reference>
        </references>
      </pivotArea>
    </chartFormat>
    <chartFormat chart="3" format="184" series="1">
      <pivotArea type="data" outline="0" fieldPosition="0">
        <references count="3">
          <reference field="4294967294" count="1" selected="0">
            <x v="0"/>
          </reference>
          <reference field="0" count="1" selected="0">
            <x v="9"/>
          </reference>
          <reference field="4" count="1" selected="0">
            <x v="77"/>
          </reference>
        </references>
      </pivotArea>
    </chartFormat>
    <chartFormat chart="3" format="185" series="1">
      <pivotArea type="data" outline="0" fieldPosition="0">
        <references count="3">
          <reference field="4294967294" count="1" selected="0">
            <x v="0"/>
          </reference>
          <reference field="0" count="1" selected="0">
            <x v="10"/>
          </reference>
          <reference field="4" count="1" selected="0">
            <x v="77"/>
          </reference>
        </references>
      </pivotArea>
    </chartFormat>
    <chartFormat chart="3" format="186" series="1">
      <pivotArea type="data" outline="0" fieldPosition="0">
        <references count="3">
          <reference field="4294967294" count="1" selected="0">
            <x v="0"/>
          </reference>
          <reference field="0" count="1" selected="0">
            <x v="11"/>
          </reference>
          <reference field="4" count="1" selected="0">
            <x v="77"/>
          </reference>
        </references>
      </pivotArea>
    </chartFormat>
    <chartFormat chart="3" format="187" series="1">
      <pivotArea type="data" outline="0" fieldPosition="0">
        <references count="3">
          <reference field="4294967294" count="1" selected="0">
            <x v="0"/>
          </reference>
          <reference field="0" count="1" selected="0">
            <x v="12"/>
          </reference>
          <reference field="4" count="1" selected="0">
            <x v="77"/>
          </reference>
        </references>
      </pivotArea>
    </chartFormat>
    <chartFormat chart="3" format="188" series="1">
      <pivotArea type="data" outline="0" fieldPosition="0">
        <references count="3">
          <reference field="4294967294" count="1" selected="0">
            <x v="0"/>
          </reference>
          <reference field="0" count="1" selected="0">
            <x v="13"/>
          </reference>
          <reference field="4" count="1" selected="0">
            <x v="77"/>
          </reference>
        </references>
      </pivotArea>
    </chartFormat>
    <chartFormat chart="3" format="189" series="1">
      <pivotArea type="data" outline="0" fieldPosition="0">
        <references count="3">
          <reference field="4294967294" count="1" selected="0">
            <x v="0"/>
          </reference>
          <reference field="0" count="1" selected="0">
            <x v="14"/>
          </reference>
          <reference field="4" count="1" selected="0">
            <x v="77"/>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77"/>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77"/>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77"/>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64"/>
          </reference>
        </references>
      </pivotArea>
    </chartFormat>
    <chartFormat chart="3" format="194" series="1">
      <pivotArea type="data" outline="0" fieldPosition="0">
        <references count="3">
          <reference field="4294967294" count="1" selected="0">
            <x v="0"/>
          </reference>
          <reference field="0" count="1" selected="0">
            <x v="2"/>
          </reference>
          <reference field="4" count="1" selected="0">
            <x v="64"/>
          </reference>
        </references>
      </pivotArea>
    </chartFormat>
    <chartFormat chart="3" format="195" series="1">
      <pivotArea type="data" outline="0" fieldPosition="0">
        <references count="3">
          <reference field="4294967294" count="1" selected="0">
            <x v="0"/>
          </reference>
          <reference field="0" count="1" selected="0">
            <x v="3"/>
          </reference>
          <reference field="4" count="1" selected="0">
            <x v="64"/>
          </reference>
        </references>
      </pivotArea>
    </chartFormat>
    <chartFormat chart="3" format="196" series="1">
      <pivotArea type="data" outline="0" fieldPosition="0">
        <references count="3">
          <reference field="4294967294" count="1" selected="0">
            <x v="0"/>
          </reference>
          <reference field="0" count="1" selected="0">
            <x v="4"/>
          </reference>
          <reference field="4" count="1" selected="0">
            <x v="64"/>
          </reference>
        </references>
      </pivotArea>
    </chartFormat>
    <chartFormat chart="3" format="197" series="1">
      <pivotArea type="data" outline="0" fieldPosition="0">
        <references count="3">
          <reference field="4294967294" count="1" selected="0">
            <x v="0"/>
          </reference>
          <reference field="0" count="1" selected="0">
            <x v="5"/>
          </reference>
          <reference field="4" count="1" selected="0">
            <x v="64"/>
          </reference>
        </references>
      </pivotArea>
    </chartFormat>
    <chartFormat chart="3" format="198" series="1">
      <pivotArea type="data" outline="0" fieldPosition="0">
        <references count="3">
          <reference field="4294967294" count="1" selected="0">
            <x v="0"/>
          </reference>
          <reference field="0" count="1" selected="0">
            <x v="6"/>
          </reference>
          <reference field="4" count="1" selected="0">
            <x v="64"/>
          </reference>
        </references>
      </pivotArea>
    </chartFormat>
    <chartFormat chart="3" format="199" series="1">
      <pivotArea type="data" outline="0" fieldPosition="0">
        <references count="3">
          <reference field="4294967294" count="1" selected="0">
            <x v="0"/>
          </reference>
          <reference field="0" count="1" selected="0">
            <x v="7"/>
          </reference>
          <reference field="4" count="1" selected="0">
            <x v="64"/>
          </reference>
        </references>
      </pivotArea>
    </chartFormat>
    <chartFormat chart="3" format="200" series="1">
      <pivotArea type="data" outline="0" fieldPosition="0">
        <references count="3">
          <reference field="4294967294" count="1" selected="0">
            <x v="0"/>
          </reference>
          <reference field="0" count="1" selected="0">
            <x v="8"/>
          </reference>
          <reference field="4" count="1" selected="0">
            <x v="64"/>
          </reference>
        </references>
      </pivotArea>
    </chartFormat>
    <chartFormat chart="3" format="201" series="1">
      <pivotArea type="data" outline="0" fieldPosition="0">
        <references count="3">
          <reference field="4294967294" count="1" selected="0">
            <x v="0"/>
          </reference>
          <reference field="0" count="1" selected="0">
            <x v="9"/>
          </reference>
          <reference field="4" count="1" selected="0">
            <x v="64"/>
          </reference>
        </references>
      </pivotArea>
    </chartFormat>
    <chartFormat chart="3" format="202" series="1">
      <pivotArea type="data" outline="0" fieldPosition="0">
        <references count="3">
          <reference field="4294967294" count="1" selected="0">
            <x v="0"/>
          </reference>
          <reference field="0" count="1" selected="0">
            <x v="10"/>
          </reference>
          <reference field="4" count="1" selected="0">
            <x v="64"/>
          </reference>
        </references>
      </pivotArea>
    </chartFormat>
    <chartFormat chart="3" format="203" series="1">
      <pivotArea type="data" outline="0" fieldPosition="0">
        <references count="3">
          <reference field="4294967294" count="1" selected="0">
            <x v="0"/>
          </reference>
          <reference field="0" count="1" selected="0">
            <x v="11"/>
          </reference>
          <reference field="4" count="1" selected="0">
            <x v="64"/>
          </reference>
        </references>
      </pivotArea>
    </chartFormat>
    <chartFormat chart="3" format="204" series="1">
      <pivotArea type="data" outline="0" fieldPosition="0">
        <references count="3">
          <reference field="4294967294" count="1" selected="0">
            <x v="0"/>
          </reference>
          <reference field="0" count="1" selected="0">
            <x v="12"/>
          </reference>
          <reference field="4" count="1" selected="0">
            <x v="64"/>
          </reference>
        </references>
      </pivotArea>
    </chartFormat>
    <chartFormat chart="3" format="205" series="1">
      <pivotArea type="data" outline="0" fieldPosition="0">
        <references count="3">
          <reference field="4294967294" count="1" selected="0">
            <x v="0"/>
          </reference>
          <reference field="0" count="1" selected="0">
            <x v="13"/>
          </reference>
          <reference field="4" count="1" selected="0">
            <x v="64"/>
          </reference>
        </references>
      </pivotArea>
    </chartFormat>
    <chartFormat chart="3" format="206" series="1">
      <pivotArea type="data" outline="0" fieldPosition="0">
        <references count="3">
          <reference field="4294967294" count="1" selected="0">
            <x v="0"/>
          </reference>
          <reference field="0" count="1" selected="0">
            <x v="14"/>
          </reference>
          <reference field="4" count="1" selected="0">
            <x v="64"/>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64"/>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64"/>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64"/>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2"/>
          </reference>
        </references>
      </pivotArea>
    </chartFormat>
    <chartFormat chart="3" format="212" series="1">
      <pivotArea type="data" outline="0" fieldPosition="0">
        <references count="2">
          <reference field="4294967294" count="1" selected="0">
            <x v="0"/>
          </reference>
          <reference field="0" count="1" selected="0">
            <x v="3"/>
          </reference>
        </references>
      </pivotArea>
    </chartFormat>
    <chartFormat chart="3" format="213" series="1">
      <pivotArea type="data" outline="0" fieldPosition="0">
        <references count="2">
          <reference field="4294967294" count="1" selected="0">
            <x v="0"/>
          </reference>
          <reference field="0" count="1" selected="0">
            <x v="4"/>
          </reference>
        </references>
      </pivotArea>
    </chartFormat>
    <chartFormat chart="3" format="214" series="1">
      <pivotArea type="data" outline="0" fieldPosition="0">
        <references count="2">
          <reference field="4294967294" count="1" selected="0">
            <x v="0"/>
          </reference>
          <reference field="0" count="1" selected="0">
            <x v="5"/>
          </reference>
        </references>
      </pivotArea>
    </chartFormat>
    <chartFormat chart="3" format="215" series="1">
      <pivotArea type="data" outline="0" fieldPosition="0">
        <references count="2">
          <reference field="4294967294" count="1" selected="0">
            <x v="0"/>
          </reference>
          <reference field="0" count="1" selected="0">
            <x v="6"/>
          </reference>
        </references>
      </pivotArea>
    </chartFormat>
    <chartFormat chart="3" format="216" series="1">
      <pivotArea type="data" outline="0" fieldPosition="0">
        <references count="2">
          <reference field="4294967294" count="1" selected="0">
            <x v="0"/>
          </reference>
          <reference field="0" count="1" selected="0">
            <x v="7"/>
          </reference>
        </references>
      </pivotArea>
    </chartFormat>
    <chartFormat chart="3" format="217" series="1">
      <pivotArea type="data" outline="0" fieldPosition="0">
        <references count="2">
          <reference field="4294967294" count="1" selected="0">
            <x v="0"/>
          </reference>
          <reference field="0" count="1" selected="0">
            <x v="8"/>
          </reference>
        </references>
      </pivotArea>
    </chartFormat>
    <chartFormat chart="3" format="218" series="1">
      <pivotArea type="data" outline="0" fieldPosition="0">
        <references count="2">
          <reference field="4294967294" count="1" selected="0">
            <x v="0"/>
          </reference>
          <reference field="0" count="1" selected="0">
            <x v="9"/>
          </reference>
        </references>
      </pivotArea>
    </chartFormat>
    <chartFormat chart="3" format="219" series="1">
      <pivotArea type="data" outline="0" fieldPosition="0">
        <references count="2">
          <reference field="4294967294" count="1" selected="0">
            <x v="0"/>
          </reference>
          <reference field="0" count="1" selected="0">
            <x v="10"/>
          </reference>
        </references>
      </pivotArea>
    </chartFormat>
    <chartFormat chart="3" format="220" series="1">
      <pivotArea type="data" outline="0" fieldPosition="0">
        <references count="2">
          <reference field="4294967294" count="1" selected="0">
            <x v="0"/>
          </reference>
          <reference field="0" count="1" selected="0">
            <x v="11"/>
          </reference>
        </references>
      </pivotArea>
    </chartFormat>
    <chartFormat chart="3" format="221" series="1">
      <pivotArea type="data" outline="0" fieldPosition="0">
        <references count="2">
          <reference field="4294967294" count="1" selected="0">
            <x v="0"/>
          </reference>
          <reference field="0" count="1" selected="0">
            <x v="12"/>
          </reference>
        </references>
      </pivotArea>
    </chartFormat>
    <chartFormat chart="3" format="222" series="1">
      <pivotArea type="data" outline="0" fieldPosition="0">
        <references count="2">
          <reference field="4294967294" count="1" selected="0">
            <x v="0"/>
          </reference>
          <reference field="0" count="1" selected="0">
            <x v="13"/>
          </reference>
        </references>
      </pivotArea>
    </chartFormat>
    <chartFormat chart="3" format="223" series="1">
      <pivotArea type="data" outline="0" fieldPosition="0">
        <references count="2">
          <reference field="4294967294" count="1" selected="0">
            <x v="0"/>
          </reference>
          <reference field="0" count="1" selected="0">
            <x v="14"/>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4" format="0" series="1">
      <pivotArea type="data" outline="0" fieldPosition="0">
        <references count="2">
          <reference field="4294967294" count="1" selected="0">
            <x v="0"/>
          </reference>
          <reference field="0" count="1" selected="0">
            <x v="0"/>
          </reference>
        </references>
      </pivotArea>
    </chartFormat>
    <chartFormat chart="4" format="1" series="1">
      <pivotArea type="data" outline="0" fieldPosition="0">
        <references count="2">
          <reference field="4294967294" count="1" selected="0">
            <x v="0"/>
          </reference>
          <reference field="0" count="1" selected="0">
            <x v="1"/>
          </reference>
        </references>
      </pivotArea>
    </chartFormat>
    <chartFormat chart="4" format="2" series="1">
      <pivotArea type="data" outline="0" fieldPosition="0">
        <references count="2">
          <reference field="4294967294" count="1" selected="0">
            <x v="0"/>
          </reference>
          <reference field="0" count="1" selected="0">
            <x v="3"/>
          </reference>
        </references>
      </pivotArea>
    </chartFormat>
    <chartFormat chart="4" format="3" series="1">
      <pivotArea type="data" outline="0" fieldPosition="0">
        <references count="2">
          <reference field="4294967294" count="1" selected="0">
            <x v="0"/>
          </reference>
          <reference field="0" count="1" selected="0">
            <x v="4"/>
          </reference>
        </references>
      </pivotArea>
    </chartFormat>
    <chartFormat chart="4" format="4" series="1">
      <pivotArea type="data" outline="0" fieldPosition="0">
        <references count="2">
          <reference field="4294967294" count="1" selected="0">
            <x v="0"/>
          </reference>
          <reference field="0" count="1" selected="0">
            <x v="5"/>
          </reference>
        </references>
      </pivotArea>
    </chartFormat>
    <chartFormat chart="4" format="5" series="1">
      <pivotArea type="data" outline="0" fieldPosition="0">
        <references count="2">
          <reference field="4294967294" count="1" selected="0">
            <x v="0"/>
          </reference>
          <reference field="0" count="1" selected="0">
            <x v="6"/>
          </reference>
        </references>
      </pivotArea>
    </chartFormat>
    <chartFormat chart="4" format="6" series="1">
      <pivotArea type="data" outline="0" fieldPosition="0">
        <references count="2">
          <reference field="4294967294" count="1" selected="0">
            <x v="0"/>
          </reference>
          <reference field="0" count="1" selected="0">
            <x v="7"/>
          </reference>
        </references>
      </pivotArea>
    </chartFormat>
    <chartFormat chart="4" format="7" series="1">
      <pivotArea type="data" outline="0" fieldPosition="0">
        <references count="2">
          <reference field="4294967294" count="1" selected="0">
            <x v="0"/>
          </reference>
          <reference field="0" count="1" selected="0">
            <x v="8"/>
          </reference>
        </references>
      </pivotArea>
    </chartFormat>
    <chartFormat chart="4" format="8" series="1">
      <pivotArea type="data" outline="0" fieldPosition="0">
        <references count="2">
          <reference field="4294967294" count="1" selected="0">
            <x v="0"/>
          </reference>
          <reference field="0" count="1" selected="0">
            <x v="9"/>
          </reference>
        </references>
      </pivotArea>
    </chartFormat>
    <chartFormat chart="4" format="9" series="1">
      <pivotArea type="data" outline="0" fieldPosition="0">
        <references count="2">
          <reference field="4294967294" count="1" selected="0">
            <x v="0"/>
          </reference>
          <reference field="0" count="1" selected="0">
            <x v="10"/>
          </reference>
        </references>
      </pivotArea>
    </chartFormat>
    <chartFormat chart="4" format="10" series="1">
      <pivotArea type="data" outline="0" fieldPosition="0">
        <references count="2">
          <reference field="4294967294" count="1" selected="0">
            <x v="0"/>
          </reference>
          <reference field="0" count="1" selected="0">
            <x v="11"/>
          </reference>
        </references>
      </pivotArea>
    </chartFormat>
    <chartFormat chart="4" format="11" series="1">
      <pivotArea type="data" outline="0" fieldPosition="0">
        <references count="2">
          <reference field="4294967294" count="1" selected="0">
            <x v="0"/>
          </reference>
          <reference field="0" count="1" selected="0">
            <x v="12"/>
          </reference>
        </references>
      </pivotArea>
    </chartFormat>
    <chartFormat chart="4" format="12" series="1">
      <pivotArea type="data" outline="0" fieldPosition="0">
        <references count="2">
          <reference field="4294967294" count="1" selected="0">
            <x v="0"/>
          </reference>
          <reference field="0" count="1" selected="0">
            <x v="13"/>
          </reference>
        </references>
      </pivotArea>
    </chartFormat>
    <chartFormat chart="4" format="13" series="1">
      <pivotArea type="data" outline="0" fieldPosition="0">
        <references count="2">
          <reference field="4294967294" count="1" selected="0">
            <x v="0"/>
          </reference>
          <reference field="0" count="1" selected="0">
            <x v="14"/>
          </reference>
        </references>
      </pivotArea>
    </chartFormat>
    <chartFormat chart="4" format="14" series="1">
      <pivotArea type="data" outline="0" fieldPosition="0">
        <references count="2">
          <reference field="4294967294" count="1" selected="0">
            <x v="0"/>
          </reference>
          <reference field="0" count="1" selected="0">
            <x v="15"/>
          </reference>
        </references>
      </pivotArea>
    </chartFormat>
    <chartFormat chart="4" format="15" series="1">
      <pivotArea type="data" outline="0" fieldPosition="0">
        <references count="2">
          <reference field="4294967294" count="1" selected="0">
            <x v="0"/>
          </reference>
          <reference field="0" count="1" selected="0">
            <x v="16"/>
          </reference>
        </references>
      </pivotArea>
    </chartFormat>
    <chartFormat chart="4" format="16" series="1">
      <pivotArea type="data" outline="0" fieldPosition="0">
        <references count="2">
          <reference field="4294967294" count="1" selected="0">
            <x v="0"/>
          </reference>
          <reference field="0" count="1" selected="0">
            <x v="2"/>
          </reference>
        </references>
      </pivotArea>
    </chartFormat>
    <chartFormat chart="7" format="71" series="1">
      <pivotArea type="data" outline="0" fieldPosition="0">
        <references count="2">
          <reference field="4294967294" count="1" selected="0">
            <x v="0"/>
          </reference>
          <reference field="0" count="1" selected="0">
            <x v="0"/>
          </reference>
        </references>
      </pivotArea>
    </chartFormat>
    <chartFormat chart="7" format="72" series="1">
      <pivotArea type="data" outline="0" fieldPosition="0">
        <references count="2">
          <reference field="4294967294" count="1" selected="0">
            <x v="0"/>
          </reference>
          <reference field="0" count="1" selected="0">
            <x v="1"/>
          </reference>
        </references>
      </pivotArea>
    </chartFormat>
    <chartFormat chart="9" format="71" series="1">
      <pivotArea type="data" outline="0" fieldPosition="0">
        <references count="2">
          <reference field="4294967294" count="1" selected="0">
            <x v="0"/>
          </reference>
          <reference field="0" count="1" selected="0">
            <x v="0"/>
          </reference>
        </references>
      </pivotArea>
    </chartFormat>
    <chartFormat chart="9" format="72" series="1">
      <pivotArea type="data" outline="0" fieldPosition="0">
        <references count="2">
          <reference field="4294967294" count="1" selected="0">
            <x v="0"/>
          </reference>
          <reference field="0" count="1" selected="0">
            <x v="1"/>
          </reference>
        </references>
      </pivotArea>
    </chartFormat>
    <chartFormat chart="10" format="73" series="1">
      <pivotArea type="data" outline="0" fieldPosition="0">
        <references count="2">
          <reference field="4294967294" count="1" selected="0">
            <x v="0"/>
          </reference>
          <reference field="0" count="1" selected="0">
            <x v="0"/>
          </reference>
        </references>
      </pivotArea>
    </chartFormat>
    <chartFormat chart="10" format="74" series="1">
      <pivotArea type="data" outline="0" fieldPosition="0">
        <references count="2">
          <reference field="4294967294" count="1" selected="0">
            <x v="0"/>
          </reference>
          <reference field="0" count="1" selected="0">
            <x v="1"/>
          </reference>
        </references>
      </pivotArea>
    </chartFormat>
    <chartFormat chart="10" format="75" series="1">
      <pivotArea type="data" outline="0" fieldPosition="0">
        <references count="1">
          <reference field="4294967294" count="1" selected="0">
            <x v="0"/>
          </reference>
        </references>
      </pivotArea>
    </chartFormat>
    <chartFormat chart="11" format="0" series="1">
      <pivotArea type="data" outline="0" fieldPosition="0">
        <references count="2">
          <reference field="4294967294" count="1" selected="0">
            <x v="0"/>
          </reference>
          <reference field="0" count="1" selected="0">
            <x v="0"/>
          </reference>
        </references>
      </pivotArea>
    </chartFormat>
    <chartFormat chart="11" format="1" series="1">
      <pivotArea type="data" outline="0" fieldPosition="0">
        <references count="2">
          <reference field="4294967294" count="1" selected="0">
            <x v="0"/>
          </reference>
          <reference field="0" count="1" selected="0">
            <x v="1"/>
          </reference>
        </references>
      </pivotArea>
    </chartFormat>
  </chartFormats>
  <pivotHierarchies count="27">
    <pivotHierarchy dragToData="1"/>
    <pivotHierarchy dragToData="1"/>
    <pivotHierarchy multipleItemSelectionAllowed="1" dragToData="1">
      <members count="1" level="1">
        <member name="[T_kjøttkoder].[dyreslag].&amp;[okse]"/>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47F47C1-29DF-42D7-B0CB-BEE55BE1B499}" name="Pivottabell4" cacheId="9"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6">
  <location ref="F7:H46"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12">
        <item x="55"/>
        <item x="63"/>
        <item x="64"/>
        <item x="65"/>
        <item x="66"/>
        <item x="67"/>
        <item x="68"/>
        <item x="69"/>
        <item x="70"/>
        <item x="37"/>
        <item x="71"/>
        <item x="72"/>
        <item x="56"/>
        <item x="73"/>
        <item x="74"/>
        <item x="75"/>
        <item x="76"/>
        <item x="77"/>
        <item x="78"/>
        <item x="79"/>
        <item x="80"/>
        <item x="0"/>
        <item x="1"/>
        <item x="2"/>
        <item x="81"/>
        <item x="82"/>
        <item x="83"/>
        <item x="38"/>
        <item x="84"/>
        <item x="85"/>
        <item x="3"/>
        <item x="86"/>
        <item x="87"/>
        <item x="88"/>
        <item x="89"/>
        <item x="4"/>
        <item x="5"/>
        <item x="47"/>
        <item x="6"/>
        <item x="90"/>
        <item x="91"/>
        <item x="7"/>
        <item x="39"/>
        <item x="8"/>
        <item x="9"/>
        <item x="40"/>
        <item x="92"/>
        <item x="93"/>
        <item x="94"/>
        <item x="48"/>
        <item x="57"/>
        <item x="10"/>
        <item x="11"/>
        <item x="12"/>
        <item x="95"/>
        <item x="13"/>
        <item x="14"/>
        <item x="15"/>
        <item x="16"/>
        <item x="96"/>
        <item x="97"/>
        <item x="17"/>
        <item x="18"/>
        <item x="49"/>
        <item x="19"/>
        <item x="20"/>
        <item x="21"/>
        <item x="22"/>
        <item x="58"/>
        <item x="41"/>
        <item x="98"/>
        <item x="23"/>
        <item x="24"/>
        <item x="25"/>
        <item x="26"/>
        <item x="50"/>
        <item x="42"/>
        <item x="27"/>
        <item x="51"/>
        <item x="52"/>
        <item x="28"/>
        <item x="53"/>
        <item x="29"/>
        <item x="43"/>
        <item x="99"/>
        <item x="44"/>
        <item x="30"/>
        <item x="31"/>
        <item x="100"/>
        <item x="101"/>
        <item x="102"/>
        <item x="103"/>
        <item x="59"/>
        <item x="104"/>
        <item x="45"/>
        <item x="105"/>
        <item x="32"/>
        <item x="33"/>
        <item x="54"/>
        <item x="106"/>
        <item x="60"/>
        <item x="61"/>
        <item x="34"/>
        <item x="107"/>
        <item x="62"/>
        <item x="46"/>
        <item x="108"/>
        <item x="109"/>
        <item x="35"/>
        <item x="110"/>
        <item x="36"/>
        <item x="111"/>
      </items>
    </pivotField>
    <pivotField axis="axisPage" allDrilled="1" subtotalTop="0" showAll="0" dataSourceSort="1" defaultSubtotal="0" defaultAttributeDrillState="1"/>
  </pivotFields>
  <rowFields count="1">
    <field x="4"/>
  </rowFields>
  <rowItems count="38">
    <i>
      <x v="21"/>
    </i>
    <i>
      <x v="22"/>
    </i>
    <i>
      <x v="23"/>
    </i>
    <i>
      <x v="30"/>
    </i>
    <i>
      <x v="35"/>
    </i>
    <i>
      <x v="36"/>
    </i>
    <i>
      <x v="38"/>
    </i>
    <i>
      <x v="41"/>
    </i>
    <i>
      <x v="43"/>
    </i>
    <i>
      <x v="44"/>
    </i>
    <i>
      <x v="51"/>
    </i>
    <i>
      <x v="52"/>
    </i>
    <i>
      <x v="53"/>
    </i>
    <i>
      <x v="55"/>
    </i>
    <i>
      <x v="56"/>
    </i>
    <i>
      <x v="57"/>
    </i>
    <i>
      <x v="58"/>
    </i>
    <i>
      <x v="61"/>
    </i>
    <i>
      <x v="62"/>
    </i>
    <i>
      <x v="64"/>
    </i>
    <i>
      <x v="65"/>
    </i>
    <i>
      <x v="66"/>
    </i>
    <i>
      <x v="67"/>
    </i>
    <i>
      <x v="71"/>
    </i>
    <i>
      <x v="72"/>
    </i>
    <i>
      <x v="73"/>
    </i>
    <i>
      <x v="74"/>
    </i>
    <i>
      <x v="77"/>
    </i>
    <i>
      <x v="80"/>
    </i>
    <i>
      <x v="82"/>
    </i>
    <i>
      <x v="86"/>
    </i>
    <i>
      <x v="87"/>
    </i>
    <i>
      <x v="96"/>
    </i>
    <i>
      <x v="97"/>
    </i>
    <i>
      <x v="102"/>
    </i>
    <i>
      <x v="108"/>
    </i>
    <i>
      <x v="110"/>
    </i>
    <i t="grand">
      <x/>
    </i>
  </rowItems>
  <colFields count="1">
    <field x="0"/>
  </colFields>
  <colItems count="2">
    <i>
      <x/>
    </i>
    <i>
      <x v="1"/>
    </i>
  </colItems>
  <pageFields count="3">
    <pageField fld="3" hier="4" name="[T_kjøttkoder].[hovedgrupper].[All]" cap="All"/>
    <pageField fld="2" hier="13" name="[T_kommune].[fylke].&amp;[Trøndelag]" cap="Trøndelag"/>
    <pageField fld="5" hier="2" name="[T_kjøttkoder].[dyreslag].&amp;[okse]" cap="okse"/>
  </pageFields>
  <dataFields count="1">
    <dataField name="Sum av Verdi" fld="1" showDataAs="difference" baseField="0" baseItem="1048828" numFmtId="164"/>
  </dataFields>
  <formats count="4">
    <format dxfId="63">
      <pivotArea collapsedLevelsAreSubtotals="1" fieldPosition="0">
        <references count="2">
          <reference field="0" count="1" selected="0">
            <x v="7"/>
          </reference>
          <reference field="4" count="13">
            <x v="3"/>
            <x v="7"/>
            <x v="10"/>
            <x v="11"/>
            <x v="13"/>
            <x v="15"/>
            <x v="16"/>
            <x v="17"/>
            <x v="18"/>
            <x v="19"/>
            <x v="28"/>
            <x v="31"/>
            <x v="40"/>
          </reference>
        </references>
      </pivotArea>
    </format>
    <format dxfId="62">
      <pivotArea outline="0" collapsedLevelsAreSubtotals="1" fieldPosition="0"/>
    </format>
    <format dxfId="61">
      <pivotArea outline="0" fieldPosition="0">
        <references count="1">
          <reference field="4294967294" count="1">
            <x v="0"/>
          </reference>
        </references>
      </pivotArea>
    </format>
    <format dxfId="60">
      <pivotArea outline="0" collapsedLevelsAreSubtotals="1" fieldPosition="0">
        <references count="1">
          <reference field="0" count="16" selected="0">
            <x v="1"/>
            <x v="2"/>
            <x v="3"/>
            <x v="4"/>
            <x v="5"/>
            <x v="6"/>
            <x v="7"/>
            <x v="8"/>
            <x v="9"/>
            <x v="10"/>
            <x v="11"/>
            <x v="12"/>
            <x v="13"/>
            <x v="14"/>
            <x v="15"/>
            <x v="16"/>
          </reference>
        </references>
      </pivotArea>
    </format>
  </formats>
  <chartFormats count="247">
    <chartFormat chart="2" format="0" series="1">
      <pivotArea type="data" outline="0" fieldPosition="0">
        <references count="2">
          <reference field="4294967294" count="1" selected="0">
            <x v="0"/>
          </reference>
          <reference field="4" count="1" selected="0">
            <x v="22"/>
          </reference>
        </references>
      </pivotArea>
    </chartFormat>
    <chartFormat chart="2" format="1" series="1">
      <pivotArea type="data" outline="0" fieldPosition="0">
        <references count="2">
          <reference field="4294967294" count="1" selected="0">
            <x v="0"/>
          </reference>
          <reference field="4" count="1" selected="0">
            <x v="66"/>
          </reference>
        </references>
      </pivotArea>
    </chartFormat>
    <chartFormat chart="2" format="2" series="1">
      <pivotArea type="data" outline="0" fieldPosition="0">
        <references count="2">
          <reference field="4294967294" count="1" selected="0">
            <x v="0"/>
          </reference>
          <reference field="4" count="1" selected="0">
            <x v="56"/>
          </reference>
        </references>
      </pivotArea>
    </chartFormat>
    <chartFormat chart="2" format="3" series="1">
      <pivotArea type="data" outline="0" fieldPosition="0">
        <references count="2">
          <reference field="4294967294" count="1" selected="0">
            <x v="0"/>
          </reference>
          <reference field="4" count="1" selected="0">
            <x v="43"/>
          </reference>
        </references>
      </pivotArea>
    </chartFormat>
    <chartFormat chart="2" format="4" series="1">
      <pivotArea type="data" outline="0" fieldPosition="0">
        <references count="2">
          <reference field="4294967294" count="1" selected="0">
            <x v="0"/>
          </reference>
          <reference field="4" count="1" selected="0">
            <x v="58"/>
          </reference>
        </references>
      </pivotArea>
    </chartFormat>
    <chartFormat chart="2" format="5" series="1">
      <pivotArea type="data" outline="0" fieldPosition="0">
        <references count="2">
          <reference field="4294967294" count="1" selected="0">
            <x v="0"/>
          </reference>
          <reference field="4" count="1" selected="0">
            <x v="102"/>
          </reference>
        </references>
      </pivotArea>
    </chartFormat>
    <chartFormat chart="2" format="6" series="1">
      <pivotArea type="data" outline="0" fieldPosition="0">
        <references count="2">
          <reference field="4294967294" count="1" selected="0">
            <x v="0"/>
          </reference>
          <reference field="4" count="1" selected="0">
            <x v="86"/>
          </reference>
        </references>
      </pivotArea>
    </chartFormat>
    <chartFormat chart="2" format="7" series="1">
      <pivotArea type="data" outline="0" fieldPosition="0">
        <references count="2">
          <reference field="4294967294" count="1" selected="0">
            <x v="0"/>
          </reference>
          <reference field="4" count="1" selected="0">
            <x v="52"/>
          </reference>
        </references>
      </pivotArea>
    </chartFormat>
    <chartFormat chart="2" format="8" series="1">
      <pivotArea type="data" outline="0" fieldPosition="0">
        <references count="2">
          <reference field="4294967294" count="1" selected="0">
            <x v="0"/>
          </reference>
          <reference field="4" count="1" selected="0">
            <x v="9"/>
          </reference>
        </references>
      </pivotArea>
    </chartFormat>
    <chartFormat chart="2" format="9" series="1">
      <pivotArea type="data" outline="0" fieldPosition="0">
        <references count="2">
          <reference field="4294967294" count="1" selected="0">
            <x v="0"/>
          </reference>
          <reference field="4" count="1" selected="0">
            <x v="83"/>
          </reference>
        </references>
      </pivotArea>
    </chartFormat>
    <chartFormat chart="2" format="10" series="1">
      <pivotArea type="data" outline="0" fieldPosition="0">
        <references count="2">
          <reference field="4294967294" count="1" selected="0">
            <x v="0"/>
          </reference>
          <reference field="4" count="1" selected="0">
            <x v="105"/>
          </reference>
        </references>
      </pivotArea>
    </chartFormat>
    <chartFormat chart="2" format="11" series="1">
      <pivotArea type="data" outline="0" fieldPosition="0">
        <references count="2">
          <reference field="4294967294" count="1" selected="0">
            <x v="0"/>
          </reference>
          <reference field="4" count="1" selected="0">
            <x v="76"/>
          </reference>
        </references>
      </pivotArea>
    </chartFormat>
    <chartFormat chart="2" format="12" series="1">
      <pivotArea type="data" outline="0" fieldPosition="0">
        <references count="2">
          <reference field="4294967294" count="1" selected="0">
            <x v="0"/>
          </reference>
          <reference field="4" count="1" selected="0">
            <x v="85"/>
          </reference>
        </references>
      </pivotArea>
    </chartFormat>
    <chartFormat chart="2" format="13" series="1">
      <pivotArea type="data" outline="0" fieldPosition="0">
        <references count="2">
          <reference field="4294967294" count="1" selected="0">
            <x v="0"/>
          </reference>
          <reference field="4" count="1" selected="0">
            <x v="94"/>
          </reference>
        </references>
      </pivotArea>
    </chartFormat>
    <chartFormat chart="2" format="14" series="1">
      <pivotArea type="data" outline="0" fieldPosition="0">
        <references count="2">
          <reference field="4294967294" count="1" selected="0">
            <x v="0"/>
          </reference>
          <reference field="4" count="1" selected="0">
            <x v="45"/>
          </reference>
        </references>
      </pivotArea>
    </chartFormat>
    <chartFormat chart="2" format="15" series="1">
      <pivotArea type="data" outline="0" fieldPosition="0">
        <references count="2">
          <reference field="4294967294" count="1" selected="0">
            <x v="0"/>
          </reference>
          <reference field="4" count="1" selected="0">
            <x v="42"/>
          </reference>
        </references>
      </pivotArea>
    </chartFormat>
    <chartFormat chart="2" format="16" series="1">
      <pivotArea type="data" outline="0" fieldPosition="0">
        <references count="2">
          <reference field="4294967294" count="1" selected="0">
            <x v="0"/>
          </reference>
          <reference field="4" count="1" selected="0">
            <x v="69"/>
          </reference>
        </references>
      </pivotArea>
    </chartFormat>
    <chartFormat chart="2" format="17" series="1">
      <pivotArea type="data" outline="0" fieldPosition="0">
        <references count="2">
          <reference field="4294967294" count="1" selected="0">
            <x v="0"/>
          </reference>
          <reference field="4" count="1" selected="0">
            <x v="27"/>
          </reference>
        </references>
      </pivotArea>
    </chartFormat>
    <chartFormat chart="2" format="18" series="1">
      <pivotArea type="data" outline="0" fieldPosition="0">
        <references count="2">
          <reference field="4294967294" count="1" selected="0">
            <x v="0"/>
          </reference>
          <reference field="4" count="1" selected="0">
            <x v="61"/>
          </reference>
        </references>
      </pivotArea>
    </chartFormat>
    <chartFormat chart="2" format="19" series="1">
      <pivotArea type="data" outline="0" fieldPosition="0">
        <references count="2">
          <reference field="4294967294" count="1" selected="0">
            <x v="0"/>
          </reference>
          <reference field="4" count="1" selected="0">
            <x v="44"/>
          </reference>
        </references>
      </pivotArea>
    </chartFormat>
    <chartFormat chart="2" format="20" series="1">
      <pivotArea type="data" outline="0" fieldPosition="0">
        <references count="2">
          <reference field="4294967294" count="1" selected="0">
            <x v="0"/>
          </reference>
          <reference field="4" count="1" selected="0">
            <x v="8"/>
          </reference>
        </references>
      </pivotArea>
    </chartFormat>
    <chartFormat chart="2" format="21" series="1">
      <pivotArea type="data" outline="0" fieldPosition="0">
        <references count="2">
          <reference field="4294967294" count="1" selected="0">
            <x v="0"/>
          </reference>
          <reference field="4" count="1" selected="0">
            <x v="14"/>
          </reference>
        </references>
      </pivotArea>
    </chartFormat>
    <chartFormat chart="2" format="22" series="1">
      <pivotArea type="data" outline="0" fieldPosition="0">
        <references count="2">
          <reference field="4294967294" count="1" selected="0">
            <x v="0"/>
          </reference>
          <reference field="4" count="1" selected="0">
            <x v="5"/>
          </reference>
        </references>
      </pivotArea>
    </chartFormat>
    <chartFormat chart="2" format="23" series="1">
      <pivotArea type="data" outline="0" fieldPosition="0">
        <references count="2">
          <reference field="4294967294" count="1" selected="0">
            <x v="0"/>
          </reference>
          <reference field="4" count="1" selected="0">
            <x v="24"/>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9"/>
          </reference>
        </references>
      </pivotArea>
    </chartFormat>
    <chartFormat chart="2" format="26" series="1">
      <pivotArea type="data" outline="0" fieldPosition="0">
        <references count="2">
          <reference field="4294967294" count="1" selected="0">
            <x v="0"/>
          </reference>
          <reference field="4" count="1" selected="0">
            <x v="6"/>
          </reference>
        </references>
      </pivotArea>
    </chartFormat>
    <chartFormat chart="2" format="27" series="1">
      <pivotArea type="data" outline="0" fieldPosition="0">
        <references count="2">
          <reference field="4294967294" count="1" selected="0">
            <x v="0"/>
          </reference>
          <reference field="4" count="1" selected="0">
            <x v="32"/>
          </reference>
        </references>
      </pivotArea>
    </chartFormat>
    <chartFormat chart="2" format="28" series="1">
      <pivotArea type="data" outline="0" fieldPosition="0">
        <references count="2">
          <reference field="4294967294" count="1" selected="0">
            <x v="0"/>
          </reference>
          <reference field="4" count="1" selected="0">
            <x v="95"/>
          </reference>
        </references>
      </pivotArea>
    </chartFormat>
    <chartFormat chart="2" format="29" series="1">
      <pivotArea type="data" outline="0" fieldPosition="0">
        <references count="2">
          <reference field="4294967294" count="1" selected="0">
            <x v="0"/>
          </reference>
          <reference field="4" count="1" selected="0">
            <x v="47"/>
          </reference>
        </references>
      </pivotArea>
    </chartFormat>
    <chartFormat chart="2" format="30" series="1">
      <pivotArea type="data" outline="0" fieldPosition="0">
        <references count="2">
          <reference field="4294967294" count="1" selected="0">
            <x v="0"/>
          </reference>
          <reference field="4" count="1" selected="0">
            <x v="34"/>
          </reference>
        </references>
      </pivotArea>
    </chartFormat>
    <chartFormat chart="2" format="31" series="1">
      <pivotArea type="data" outline="0" fieldPosition="0">
        <references count="2">
          <reference field="4294967294" count="1" selected="0">
            <x v="0"/>
          </reference>
          <reference field="4" count="1" selected="0">
            <x v="93"/>
          </reference>
        </references>
      </pivotArea>
    </chartFormat>
    <chartFormat chart="2" format="32" series="1">
      <pivotArea type="data" outline="0" fieldPosition="0">
        <references count="2">
          <reference field="4294967294" count="1" selected="0">
            <x v="0"/>
          </reference>
          <reference field="4" count="1" selected="0">
            <x v="60"/>
          </reference>
        </references>
      </pivotArea>
    </chartFormat>
    <chartFormat chart="2" format="33" series="1">
      <pivotArea type="data" outline="0" fieldPosition="0">
        <references count="2">
          <reference field="4294967294" count="1" selected="0">
            <x v="0"/>
          </reference>
          <reference field="4" count="1" selected="0">
            <x v="64"/>
          </reference>
        </references>
      </pivotArea>
    </chartFormat>
    <chartFormat chart="2" format="34" series="1">
      <pivotArea type="data" outline="0" fieldPosition="0">
        <references count="2">
          <reference field="4294967294" count="1" selected="0">
            <x v="0"/>
          </reference>
          <reference field="4" count="1" selected="0">
            <x v="108"/>
          </reference>
        </references>
      </pivotArea>
    </chartFormat>
    <chartFormat chart="2" format="35" series="1">
      <pivotArea type="data" outline="0" fieldPosition="0">
        <references count="2">
          <reference field="4294967294" count="1" selected="0">
            <x v="0"/>
          </reference>
          <reference field="4" count="1" selected="0">
            <x v="79"/>
          </reference>
        </references>
      </pivotArea>
    </chartFormat>
    <chartFormat chart="2" format="36" series="1">
      <pivotArea type="data" outline="0" fieldPosition="0">
        <references count="2">
          <reference field="4294967294" count="1" selected="0">
            <x v="0"/>
          </reference>
          <reference field="4" count="1" selected="0">
            <x v="63"/>
          </reference>
        </references>
      </pivotArea>
    </chartFormat>
    <chartFormat chart="2" format="37" series="1">
      <pivotArea type="data" outline="0" fieldPosition="0">
        <references count="2">
          <reference field="4294967294" count="1" selected="0">
            <x v="0"/>
          </reference>
          <reference field="4" count="1" selected="0">
            <x v="78"/>
          </reference>
        </references>
      </pivotArea>
    </chartFormat>
    <chartFormat chart="2" format="38" series="1">
      <pivotArea type="data" outline="0" fieldPosition="0">
        <references count="2">
          <reference field="4294967294" count="1" selected="0">
            <x v="0"/>
          </reference>
          <reference field="4" count="1" selected="0">
            <x v="37"/>
          </reference>
        </references>
      </pivotArea>
    </chartFormat>
    <chartFormat chart="2" format="39" series="1">
      <pivotArea type="data" outline="0" fieldPosition="0">
        <references count="2">
          <reference field="4294967294" count="1" selected="0">
            <x v="0"/>
          </reference>
          <reference field="4" count="1" selected="0">
            <x v="49"/>
          </reference>
        </references>
      </pivotArea>
    </chartFormat>
    <chartFormat chart="2" format="40" series="1">
      <pivotArea type="data" outline="0" fieldPosition="0">
        <references count="2">
          <reference field="4294967294" count="1" selected="0">
            <x v="0"/>
          </reference>
          <reference field="4" count="1" selected="0">
            <x v="81"/>
          </reference>
        </references>
      </pivotArea>
    </chartFormat>
    <chartFormat chart="2" format="41" series="1">
      <pivotArea type="data" outline="0" fieldPosition="0">
        <references count="2">
          <reference field="4294967294" count="1" selected="0">
            <x v="0"/>
          </reference>
          <reference field="4" count="1" selected="0">
            <x v="75"/>
          </reference>
        </references>
      </pivotArea>
    </chartFormat>
    <chartFormat chart="2" format="42" series="1">
      <pivotArea type="data" outline="0" fieldPosition="0">
        <references count="2">
          <reference field="4294967294" count="1" selected="0">
            <x v="0"/>
          </reference>
          <reference field="4" count="1" selected="0">
            <x v="98"/>
          </reference>
        </references>
      </pivotArea>
    </chartFormat>
    <chartFormat chart="2" format="43" series="1">
      <pivotArea type="data" outline="0" fieldPosition="0">
        <references count="2">
          <reference field="4294967294" count="1" selected="0">
            <x v="0"/>
          </reference>
          <reference field="4" count="1" selected="0">
            <x v="16"/>
          </reference>
        </references>
      </pivotArea>
    </chartFormat>
    <chartFormat chart="2" format="44" series="1">
      <pivotArea type="data" outline="0" fieldPosition="0">
        <references count="2">
          <reference field="4294967294" count="1" selected="0">
            <x v="0"/>
          </reference>
          <reference field="4" count="1" selected="0">
            <x v="84"/>
          </reference>
        </references>
      </pivotArea>
    </chartFormat>
    <chartFormat chart="2" format="45" series="1">
      <pivotArea type="data" outline="0" fieldPosition="0">
        <references count="2">
          <reference field="4294967294" count="1" selected="0">
            <x v="0"/>
          </reference>
          <reference field="4" count="1" selected="0">
            <x v="89"/>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46"/>
          </reference>
        </references>
      </pivotArea>
    </chartFormat>
    <chartFormat chart="2" format="48" series="1">
      <pivotArea type="data" outline="0" fieldPosition="0">
        <references count="2">
          <reference field="4294967294" count="1" selected="0">
            <x v="0"/>
          </reference>
          <reference field="4" count="1" selected="0">
            <x v="28"/>
          </reference>
        </references>
      </pivotArea>
    </chartFormat>
    <chartFormat chart="2" format="49" series="1">
      <pivotArea type="data" outline="0" fieldPosition="0">
        <references count="2">
          <reference field="4294967294" count="1" selected="0">
            <x v="0"/>
          </reference>
          <reference field="4" count="1" selected="0">
            <x v="107"/>
          </reference>
        </references>
      </pivotArea>
    </chartFormat>
    <chartFormat chart="2" format="50" series="1">
      <pivotArea type="data" outline="0" fieldPosition="0">
        <references count="2">
          <reference field="4294967294" count="1" selected="0">
            <x v="0"/>
          </reference>
          <reference field="4" count="1" selected="0">
            <x v="90"/>
          </reference>
        </references>
      </pivotArea>
    </chartFormat>
    <chartFormat chart="2" format="51" series="1">
      <pivotArea type="data" outline="0" fieldPosition="0">
        <references count="2">
          <reference field="4294967294" count="1" selected="0">
            <x v="0"/>
          </reference>
          <reference field="4" count="1" selected="0">
            <x v="68"/>
          </reference>
        </references>
      </pivotArea>
    </chartFormat>
    <chartFormat chart="2" format="52" series="1">
      <pivotArea type="data" outline="0" fieldPosition="0">
        <references count="2">
          <reference field="4294967294" count="1" selected="0">
            <x v="0"/>
          </reference>
          <reference field="4" count="1" selected="0">
            <x v="50"/>
          </reference>
        </references>
      </pivotArea>
    </chartFormat>
    <chartFormat chart="2" format="53" series="1">
      <pivotArea type="data" outline="0" fieldPosition="0">
        <references count="2">
          <reference field="4294967294" count="1" selected="0">
            <x v="0"/>
          </reference>
          <reference field="4" count="1" selected="0">
            <x v="101"/>
          </reference>
        </references>
      </pivotArea>
    </chartFormat>
    <chartFormat chart="2" format="54" series="1">
      <pivotArea type="data" outline="0" fieldPosition="0">
        <references count="2">
          <reference field="4294967294" count="1" selected="0">
            <x v="0"/>
          </reference>
          <reference field="4" count="1" selected="0">
            <x v="104"/>
          </reference>
        </references>
      </pivotArea>
    </chartFormat>
    <chartFormat chart="2" format="55" series="1">
      <pivotArea type="data" outline="0" fieldPosition="0">
        <references count="2">
          <reference field="4294967294" count="1" selected="0">
            <x v="0"/>
          </reference>
          <reference field="4" count="1" selected="0">
            <x v="100"/>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12"/>
          </reference>
        </references>
      </pivotArea>
    </chartFormat>
    <chartFormat chart="2" format="58" series="1">
      <pivotArea type="data" outline="0" fieldPosition="0">
        <references count="2">
          <reference field="4294967294" count="1" selected="0">
            <x v="0"/>
          </reference>
          <reference field="4" count="1" selected="0">
            <x v="92"/>
          </reference>
        </references>
      </pivotArea>
    </chartFormat>
    <chartFormat chart="2" format="59" series="1">
      <pivotArea type="data" outline="0" fieldPosition="0">
        <references count="2">
          <reference field="4294967294" count="1" selected="0">
            <x v="0"/>
          </reference>
          <reference field="4" count="1" selected="0">
            <x v="70"/>
          </reference>
        </references>
      </pivotArea>
    </chartFormat>
    <chartFormat chart="2" format="60" series="1">
      <pivotArea type="data" outline="0" fieldPosition="0">
        <references count="2">
          <reference field="4294967294" count="1" selected="0">
            <x v="0"/>
          </reference>
          <reference field="4" count="1" selected="0">
            <x v="26"/>
          </reference>
        </references>
      </pivotArea>
    </chartFormat>
    <chartFormat chart="2" format="61" series="1">
      <pivotArea type="data" outline="0" fieldPosition="0">
        <references count="2">
          <reference field="4294967294" count="1" selected="0">
            <x v="0"/>
          </reference>
          <reference field="4" count="1" selected="0">
            <x v="106"/>
          </reference>
        </references>
      </pivotArea>
    </chartFormat>
    <chartFormat chart="2" format="62" series="1">
      <pivotArea type="data" outline="0" fieldPosition="0">
        <references count="2">
          <reference field="4294967294" count="1" selected="0">
            <x v="0"/>
          </reference>
          <reference field="4" count="1" selected="0">
            <x v="109"/>
          </reference>
        </references>
      </pivotArea>
    </chartFormat>
    <chartFormat chart="2" format="63" series="1">
      <pivotArea type="data" outline="0" fieldPosition="0">
        <references count="2">
          <reference field="4294967294" count="1" selected="0">
            <x v="0"/>
          </reference>
          <reference field="4" count="1" selected="0">
            <x v="111"/>
          </reference>
        </references>
      </pivotArea>
    </chartFormat>
    <chartFormat chart="2" format="64" series="1">
      <pivotArea type="data" outline="0" fieldPosition="0">
        <references count="2">
          <reference field="4294967294" count="1" selected="0">
            <x v="0"/>
          </reference>
          <reference field="4" count="1" selected="0">
            <x v="59"/>
          </reference>
        </references>
      </pivotArea>
    </chartFormat>
    <chartFormat chart="2" format="65" series="1">
      <pivotArea type="data" outline="0" fieldPosition="0">
        <references count="2">
          <reference field="4294967294" count="1" selected="0">
            <x v="0"/>
          </reference>
          <reference field="4" count="1" selected="0">
            <x v="91"/>
          </reference>
        </references>
      </pivotArea>
    </chartFormat>
    <chartFormat chart="2" format="66" series="1">
      <pivotArea type="data" outline="0" fieldPosition="0">
        <references count="2">
          <reference field="4294967294" count="1" selected="0">
            <x v="0"/>
          </reference>
          <reference field="4" count="1" selected="0">
            <x v="39"/>
          </reference>
        </references>
      </pivotArea>
    </chartFormat>
    <chartFormat chart="2" format="67" series="1">
      <pivotArea type="data" outline="0" fieldPosition="0">
        <references count="2">
          <reference field="4294967294" count="1" selected="0">
            <x v="0"/>
          </reference>
          <reference field="4" count="1" selected="0">
            <x v="4"/>
          </reference>
        </references>
      </pivotArea>
    </chartFormat>
    <chartFormat chart="2" format="68" series="1">
      <pivotArea type="data" outline="0" fieldPosition="0">
        <references count="2">
          <reference field="4294967294" count="1" selected="0">
            <x v="0"/>
          </reference>
          <reference field="4" count="1" selected="0">
            <x v="33"/>
          </reference>
        </references>
      </pivotArea>
    </chartFormat>
    <chartFormat chart="2" format="69" series="1">
      <pivotArea type="data" outline="0" fieldPosition="0">
        <references count="2">
          <reference field="4294967294" count="1" selected="0">
            <x v="0"/>
          </reference>
          <reference field="4" count="1" selected="0">
            <x v="25"/>
          </reference>
        </references>
      </pivotArea>
    </chartFormat>
    <chartFormat chart="2" format="70" series="1">
      <pivotArea type="data" outline="0" fieldPosition="0">
        <references count="2">
          <reference field="4294967294" count="1" selected="0">
            <x v="0"/>
          </reference>
          <reference field="4" count="1" selected="0">
            <x v="99"/>
          </reference>
        </references>
      </pivotArea>
    </chartFormat>
    <chartFormat chart="2" format="71" series="1">
      <pivotArea type="data" outline="0" fieldPosition="0">
        <references count="2">
          <reference field="4294967294" count="1" selected="0">
            <x v="0"/>
          </reference>
          <reference field="4" count="1" selected="0">
            <x v="103"/>
          </reference>
        </references>
      </pivotArea>
    </chartFormat>
    <chartFormat chart="2" format="72" series="1">
      <pivotArea type="data" outline="0" fieldPosition="0">
        <references count="2">
          <reference field="4294967294" count="1" selected="0">
            <x v="0"/>
          </reference>
          <reference field="4" count="1" selected="0">
            <x v="20"/>
          </reference>
        </references>
      </pivotArea>
    </chartFormat>
    <chartFormat chart="2" format="73" series="1">
      <pivotArea type="data" outline="0" fieldPosition="0">
        <references count="2">
          <reference field="4294967294" count="1" selected="0">
            <x v="0"/>
          </reference>
          <reference field="4" count="1" selected="0">
            <x v="88"/>
          </reference>
        </references>
      </pivotArea>
    </chartFormat>
    <chartFormat chart="2" format="74" series="1">
      <pivotArea type="data" outline="0" fieldPosition="0">
        <references count="2">
          <reference field="4294967294" count="1" selected="0">
            <x v="0"/>
          </reference>
          <reference field="4" count="1" selected="0">
            <x v="38"/>
          </reference>
        </references>
      </pivotArea>
    </chartFormat>
    <chartFormat chart="2" format="75" series="1">
      <pivotArea type="data" outline="0" fieldPosition="0">
        <references count="2">
          <reference field="4294967294" count="1" selected="0">
            <x v="0"/>
          </reference>
          <reference field="4" count="1" selected="0">
            <x v="71"/>
          </reference>
        </references>
      </pivotArea>
    </chartFormat>
    <chartFormat chart="2" format="76" series="1">
      <pivotArea type="data" outline="0" fieldPosition="0">
        <references count="2">
          <reference field="4294967294" count="1" selected="0">
            <x v="0"/>
          </reference>
          <reference field="4" count="1" selected="0">
            <x v="65"/>
          </reference>
        </references>
      </pivotArea>
    </chartFormat>
    <chartFormat chart="2" format="77" series="1">
      <pivotArea type="data" outline="0" fieldPosition="0">
        <references count="2">
          <reference field="4294967294" count="1" selected="0">
            <x v="0"/>
          </reference>
          <reference field="4" count="1" selected="0">
            <x v="82"/>
          </reference>
        </references>
      </pivotArea>
    </chartFormat>
    <chartFormat chart="2" format="78" series="1">
      <pivotArea type="data" outline="0" fieldPosition="0">
        <references count="2">
          <reference field="4294967294" count="1" selected="0">
            <x v="0"/>
          </reference>
          <reference field="4" count="1" selected="0">
            <x v="87"/>
          </reference>
        </references>
      </pivotArea>
    </chartFormat>
    <chartFormat chart="2" format="79" series="1">
      <pivotArea type="data" outline="0" fieldPosition="0">
        <references count="2">
          <reference field="4294967294" count="1" selected="0">
            <x v="0"/>
          </reference>
          <reference field="4" count="1" selected="0">
            <x v="67"/>
          </reference>
        </references>
      </pivotArea>
    </chartFormat>
    <chartFormat chart="2" format="80" series="1">
      <pivotArea type="data" outline="0" fieldPosition="0">
        <references count="2">
          <reference field="4294967294" count="1" selected="0">
            <x v="0"/>
          </reference>
          <reference field="4" count="1" selected="0">
            <x v="54"/>
          </reference>
        </references>
      </pivotArea>
    </chartFormat>
    <chartFormat chart="2" format="81" series="1">
      <pivotArea type="data" outline="0" fieldPosition="0">
        <references count="2">
          <reference field="4294967294" count="1" selected="0">
            <x v="0"/>
          </reference>
          <reference field="4" count="1" selected="0">
            <x v="48"/>
          </reference>
        </references>
      </pivotArea>
    </chartFormat>
    <chartFormat chart="3" format="82" series="1">
      <pivotArea type="data" outline="0" fieldPosition="0">
        <references count="2">
          <reference field="4294967294" count="1" selected="0">
            <x v="0"/>
          </reference>
          <reference field="4" count="1" selected="0">
            <x v="60"/>
          </reference>
        </references>
      </pivotArea>
    </chartFormat>
    <chartFormat chart="3" format="83" series="1">
      <pivotArea type="data" outline="0" fieldPosition="0">
        <references count="2">
          <reference field="4294967294" count="1" selected="0">
            <x v="0"/>
          </reference>
          <reference field="4" count="1" selected="0">
            <x v="95"/>
          </reference>
        </references>
      </pivotArea>
    </chartFormat>
    <chartFormat chart="3" format="84" series="1">
      <pivotArea type="data" outline="0" fieldPosition="0">
        <references count="2">
          <reference field="4294967294" count="1" selected="0">
            <x v="0"/>
          </reference>
          <reference field="4" count="1" selected="0">
            <x v="93"/>
          </reference>
        </references>
      </pivotArea>
    </chartFormat>
    <chartFormat chart="3" format="85" series="1">
      <pivotArea type="data" outline="0" fieldPosition="0">
        <references count="2">
          <reference field="4294967294" count="1" selected="0">
            <x v="0"/>
          </reference>
          <reference field="4" count="1" selected="0">
            <x v="54"/>
          </reference>
        </references>
      </pivotArea>
    </chartFormat>
    <chartFormat chart="3" format="86" series="1">
      <pivotArea type="data" outline="0" fieldPosition="0">
        <references count="2">
          <reference field="4294967294" count="1" selected="0">
            <x v="0"/>
          </reference>
          <reference field="4" count="1" selected="0">
            <x v="48"/>
          </reference>
        </references>
      </pivotArea>
    </chartFormat>
    <chartFormat chart="3" format="87" series="1">
      <pivotArea type="data" outline="0" fieldPosition="0">
        <references count="2">
          <reference field="4294967294" count="1" selected="0">
            <x v="0"/>
          </reference>
          <reference field="4" count="1" selected="0">
            <x v="5"/>
          </reference>
        </references>
      </pivotArea>
    </chartFormat>
    <chartFormat chart="3" format="88" series="1">
      <pivotArea type="data" outline="0" fieldPosition="0">
        <references count="2">
          <reference field="4294967294" count="1" selected="0">
            <x v="0"/>
          </reference>
          <reference field="4" count="1" selected="0">
            <x v="34"/>
          </reference>
        </references>
      </pivotArea>
    </chartFormat>
    <chartFormat chart="3" format="89" series="1">
      <pivotArea type="data" outline="0" fieldPosition="0">
        <references count="2">
          <reference field="4294967294" count="1" selected="0">
            <x v="0"/>
          </reference>
          <reference field="4" count="1" selected="0">
            <x v="47"/>
          </reference>
        </references>
      </pivotArea>
    </chartFormat>
    <chartFormat chart="3" format="90" series="1">
      <pivotArea type="data" outline="0" fieldPosition="0">
        <references count="3">
          <reference field="4294967294" count="1" selected="0">
            <x v="0"/>
          </reference>
          <reference field="0" count="1" selected="0">
            <x v="9"/>
          </reference>
          <reference field="4" count="1" selected="0">
            <x v="60"/>
          </reference>
        </references>
      </pivotArea>
    </chartFormat>
    <chartFormat chart="3" format="91" series="1">
      <pivotArea type="data" outline="0" fieldPosition="0">
        <references count="3">
          <reference field="4294967294" count="1" selected="0">
            <x v="0"/>
          </reference>
          <reference field="0" count="1" selected="0">
            <x v="10"/>
          </reference>
          <reference field="4" count="1" selected="0">
            <x v="60"/>
          </reference>
        </references>
      </pivotArea>
    </chartFormat>
    <chartFormat chart="3" format="92" series="1">
      <pivotArea type="data" outline="0" fieldPosition="0">
        <references count="3">
          <reference field="4294967294" count="1" selected="0">
            <x v="0"/>
          </reference>
          <reference field="0" count="1" selected="0">
            <x v="11"/>
          </reference>
          <reference field="4" count="1" selected="0">
            <x v="60"/>
          </reference>
        </references>
      </pivotArea>
    </chartFormat>
    <chartFormat chart="3" format="93" series="1">
      <pivotArea type="data" outline="0" fieldPosition="0">
        <references count="3">
          <reference field="4294967294" count="1" selected="0">
            <x v="0"/>
          </reference>
          <reference field="0" count="1" selected="0">
            <x v="12"/>
          </reference>
          <reference field="4" count="1" selected="0">
            <x v="60"/>
          </reference>
        </references>
      </pivotArea>
    </chartFormat>
    <chartFormat chart="3" format="94" series="1">
      <pivotArea type="data" outline="0" fieldPosition="0">
        <references count="3">
          <reference field="4294967294" count="1" selected="0">
            <x v="0"/>
          </reference>
          <reference field="0" count="1" selected="0">
            <x v="13"/>
          </reference>
          <reference field="4" count="1" selected="0">
            <x v="60"/>
          </reference>
        </references>
      </pivotArea>
    </chartFormat>
    <chartFormat chart="3" format="95" series="1">
      <pivotArea type="data" outline="0" fieldPosition="0">
        <references count="3">
          <reference field="4294967294" count="1" selected="0">
            <x v="0"/>
          </reference>
          <reference field="0" count="1" selected="0">
            <x v="14"/>
          </reference>
          <reference field="4" count="1" selected="0">
            <x v="60"/>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60"/>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60"/>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60"/>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95"/>
          </reference>
        </references>
      </pivotArea>
    </chartFormat>
    <chartFormat chart="3" format="100" series="1">
      <pivotArea type="data" outline="0" fieldPosition="0">
        <references count="3">
          <reference field="4294967294" count="1" selected="0">
            <x v="0"/>
          </reference>
          <reference field="0" count="1" selected="0">
            <x v="2"/>
          </reference>
          <reference field="4" count="1" selected="0">
            <x v="95"/>
          </reference>
        </references>
      </pivotArea>
    </chartFormat>
    <chartFormat chart="3" format="101" series="1">
      <pivotArea type="data" outline="0" fieldPosition="0">
        <references count="3">
          <reference field="4294967294" count="1" selected="0">
            <x v="0"/>
          </reference>
          <reference field="0" count="1" selected="0">
            <x v="3"/>
          </reference>
          <reference field="4" count="1" selected="0">
            <x v="95"/>
          </reference>
        </references>
      </pivotArea>
    </chartFormat>
    <chartFormat chart="3" format="102" series="1">
      <pivotArea type="data" outline="0" fieldPosition="0">
        <references count="3">
          <reference field="4294967294" count="1" selected="0">
            <x v="0"/>
          </reference>
          <reference field="0" count="1" selected="0">
            <x v="4"/>
          </reference>
          <reference field="4" count="1" selected="0">
            <x v="95"/>
          </reference>
        </references>
      </pivotArea>
    </chartFormat>
    <chartFormat chart="3" format="103" series="1">
      <pivotArea type="data" outline="0" fieldPosition="0">
        <references count="3">
          <reference field="4294967294" count="1" selected="0">
            <x v="0"/>
          </reference>
          <reference field="0" count="1" selected="0">
            <x v="5"/>
          </reference>
          <reference field="4" count="1" selected="0">
            <x v="95"/>
          </reference>
        </references>
      </pivotArea>
    </chartFormat>
    <chartFormat chart="3" format="104" series="1">
      <pivotArea type="data" outline="0" fieldPosition="0">
        <references count="3">
          <reference field="4294967294" count="1" selected="0">
            <x v="0"/>
          </reference>
          <reference field="0" count="1" selected="0">
            <x v="6"/>
          </reference>
          <reference field="4" count="1" selected="0">
            <x v="95"/>
          </reference>
        </references>
      </pivotArea>
    </chartFormat>
    <chartFormat chart="3" format="105" series="1">
      <pivotArea type="data" outline="0" fieldPosition="0">
        <references count="3">
          <reference field="4294967294" count="1" selected="0">
            <x v="0"/>
          </reference>
          <reference field="0" count="1" selected="0">
            <x v="7"/>
          </reference>
          <reference field="4" count="1" selected="0">
            <x v="95"/>
          </reference>
        </references>
      </pivotArea>
    </chartFormat>
    <chartFormat chart="3" format="106" series="1">
      <pivotArea type="data" outline="0" fieldPosition="0">
        <references count="3">
          <reference field="4294967294" count="1" selected="0">
            <x v="0"/>
          </reference>
          <reference field="0" count="1" selected="0">
            <x v="8"/>
          </reference>
          <reference field="4" count="1" selected="0">
            <x v="95"/>
          </reference>
        </references>
      </pivotArea>
    </chartFormat>
    <chartFormat chart="3" format="107" series="1">
      <pivotArea type="data" outline="0" fieldPosition="0">
        <references count="3">
          <reference field="4294967294" count="1" selected="0">
            <x v="0"/>
          </reference>
          <reference field="0" count="1" selected="0">
            <x v="9"/>
          </reference>
          <reference field="4" count="1" selected="0">
            <x v="95"/>
          </reference>
        </references>
      </pivotArea>
    </chartFormat>
    <chartFormat chart="3" format="108" series="1">
      <pivotArea type="data" outline="0" fieldPosition="0">
        <references count="3">
          <reference field="4294967294" count="1" selected="0">
            <x v="0"/>
          </reference>
          <reference field="0" count="1" selected="0">
            <x v="10"/>
          </reference>
          <reference field="4" count="1" selected="0">
            <x v="95"/>
          </reference>
        </references>
      </pivotArea>
    </chartFormat>
    <chartFormat chart="3" format="109" series="1">
      <pivotArea type="data" outline="0" fieldPosition="0">
        <references count="3">
          <reference field="4294967294" count="1" selected="0">
            <x v="0"/>
          </reference>
          <reference field="0" count="1" selected="0">
            <x v="11"/>
          </reference>
          <reference field="4" count="1" selected="0">
            <x v="95"/>
          </reference>
        </references>
      </pivotArea>
    </chartFormat>
    <chartFormat chart="3" format="110" series="1">
      <pivotArea type="data" outline="0" fieldPosition="0">
        <references count="3">
          <reference field="4294967294" count="1" selected="0">
            <x v="0"/>
          </reference>
          <reference field="0" count="1" selected="0">
            <x v="12"/>
          </reference>
          <reference field="4" count="1" selected="0">
            <x v="95"/>
          </reference>
        </references>
      </pivotArea>
    </chartFormat>
    <chartFormat chart="3" format="111" series="1">
      <pivotArea type="data" outline="0" fieldPosition="0">
        <references count="3">
          <reference field="4294967294" count="1" selected="0">
            <x v="0"/>
          </reference>
          <reference field="0" count="1" selected="0">
            <x v="13"/>
          </reference>
          <reference field="4" count="1" selected="0">
            <x v="95"/>
          </reference>
        </references>
      </pivotArea>
    </chartFormat>
    <chartFormat chart="3" format="112" series="1">
      <pivotArea type="data" outline="0" fieldPosition="0">
        <references count="3">
          <reference field="4294967294" count="1" selected="0">
            <x v="0"/>
          </reference>
          <reference field="0" count="1" selected="0">
            <x v="14"/>
          </reference>
          <reference field="4" count="1" selected="0">
            <x v="95"/>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95"/>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95"/>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95"/>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93"/>
          </reference>
        </references>
      </pivotArea>
    </chartFormat>
    <chartFormat chart="3" format="117" series="1">
      <pivotArea type="data" outline="0" fieldPosition="0">
        <references count="3">
          <reference field="4294967294" count="1" selected="0">
            <x v="0"/>
          </reference>
          <reference field="0" count="1" selected="0">
            <x v="2"/>
          </reference>
          <reference field="4" count="1" selected="0">
            <x v="93"/>
          </reference>
        </references>
      </pivotArea>
    </chartFormat>
    <chartFormat chart="3" format="118" series="1">
      <pivotArea type="data" outline="0" fieldPosition="0">
        <references count="3">
          <reference field="4294967294" count="1" selected="0">
            <x v="0"/>
          </reference>
          <reference field="0" count="1" selected="0">
            <x v="3"/>
          </reference>
          <reference field="4" count="1" selected="0">
            <x v="93"/>
          </reference>
        </references>
      </pivotArea>
    </chartFormat>
    <chartFormat chart="3" format="119" series="1">
      <pivotArea type="data" outline="0" fieldPosition="0">
        <references count="3">
          <reference field="4294967294" count="1" selected="0">
            <x v="0"/>
          </reference>
          <reference field="0" count="1" selected="0">
            <x v="4"/>
          </reference>
          <reference field="4" count="1" selected="0">
            <x v="93"/>
          </reference>
        </references>
      </pivotArea>
    </chartFormat>
    <chartFormat chart="3" format="120" series="1">
      <pivotArea type="data" outline="0" fieldPosition="0">
        <references count="3">
          <reference field="4294967294" count="1" selected="0">
            <x v="0"/>
          </reference>
          <reference field="0" count="1" selected="0">
            <x v="5"/>
          </reference>
          <reference field="4" count="1" selected="0">
            <x v="93"/>
          </reference>
        </references>
      </pivotArea>
    </chartFormat>
    <chartFormat chart="3" format="121" series="1">
      <pivotArea type="data" outline="0" fieldPosition="0">
        <references count="3">
          <reference field="4294967294" count="1" selected="0">
            <x v="0"/>
          </reference>
          <reference field="0" count="1" selected="0">
            <x v="6"/>
          </reference>
          <reference field="4" count="1" selected="0">
            <x v="93"/>
          </reference>
        </references>
      </pivotArea>
    </chartFormat>
    <chartFormat chart="3" format="122" series="1">
      <pivotArea type="data" outline="0" fieldPosition="0">
        <references count="3">
          <reference field="4294967294" count="1" selected="0">
            <x v="0"/>
          </reference>
          <reference field="0" count="1" selected="0">
            <x v="7"/>
          </reference>
          <reference field="4" count="1" selected="0">
            <x v="93"/>
          </reference>
        </references>
      </pivotArea>
    </chartFormat>
    <chartFormat chart="3" format="123" series="1">
      <pivotArea type="data" outline="0" fieldPosition="0">
        <references count="3">
          <reference field="4294967294" count="1" selected="0">
            <x v="0"/>
          </reference>
          <reference field="0" count="1" selected="0">
            <x v="8"/>
          </reference>
          <reference field="4" count="1" selected="0">
            <x v="93"/>
          </reference>
        </references>
      </pivotArea>
    </chartFormat>
    <chartFormat chart="3" format="124" series="1">
      <pivotArea type="data" outline="0" fieldPosition="0">
        <references count="3">
          <reference field="4294967294" count="1" selected="0">
            <x v="0"/>
          </reference>
          <reference field="0" count="1" selected="0">
            <x v="9"/>
          </reference>
          <reference field="4" count="1" selected="0">
            <x v="93"/>
          </reference>
        </references>
      </pivotArea>
    </chartFormat>
    <chartFormat chart="3" format="125" series="1">
      <pivotArea type="data" outline="0" fieldPosition="0">
        <references count="3">
          <reference field="4294967294" count="1" selected="0">
            <x v="0"/>
          </reference>
          <reference field="0" count="1" selected="0">
            <x v="10"/>
          </reference>
          <reference field="4" count="1" selected="0">
            <x v="93"/>
          </reference>
        </references>
      </pivotArea>
    </chartFormat>
    <chartFormat chart="3" format="126" series="1">
      <pivotArea type="data" outline="0" fieldPosition="0">
        <references count="3">
          <reference field="4294967294" count="1" selected="0">
            <x v="0"/>
          </reference>
          <reference field="0" count="1" selected="0">
            <x v="11"/>
          </reference>
          <reference field="4" count="1" selected="0">
            <x v="93"/>
          </reference>
        </references>
      </pivotArea>
    </chartFormat>
    <chartFormat chart="3" format="127" series="1">
      <pivotArea type="data" outline="0" fieldPosition="0">
        <references count="3">
          <reference field="4294967294" count="1" selected="0">
            <x v="0"/>
          </reference>
          <reference field="0" count="1" selected="0">
            <x v="12"/>
          </reference>
          <reference field="4" count="1" selected="0">
            <x v="93"/>
          </reference>
        </references>
      </pivotArea>
    </chartFormat>
    <chartFormat chart="3" format="128" series="1">
      <pivotArea type="data" outline="0" fieldPosition="0">
        <references count="3">
          <reference field="4294967294" count="1" selected="0">
            <x v="0"/>
          </reference>
          <reference field="0" count="1" selected="0">
            <x v="13"/>
          </reference>
          <reference field="4" count="1" selected="0">
            <x v="93"/>
          </reference>
        </references>
      </pivotArea>
    </chartFormat>
    <chartFormat chart="3" format="129" series="1">
      <pivotArea type="data" outline="0" fieldPosition="0">
        <references count="3">
          <reference field="4294967294" count="1" selected="0">
            <x v="0"/>
          </reference>
          <reference field="0" count="1" selected="0">
            <x v="14"/>
          </reference>
          <reference field="4" count="1" selected="0">
            <x v="93"/>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4"/>
          </reference>
        </references>
      </pivotArea>
    </chartFormat>
    <chartFormat chart="3" format="131" series="1">
      <pivotArea type="data" outline="0" fieldPosition="0">
        <references count="3">
          <reference field="4294967294" count="1" selected="0">
            <x v="0"/>
          </reference>
          <reference field="0" count="1" selected="0">
            <x v="2"/>
          </reference>
          <reference field="4" count="1" selected="0">
            <x v="54"/>
          </reference>
        </references>
      </pivotArea>
    </chartFormat>
    <chartFormat chart="3" format="132" series="1">
      <pivotArea type="data" outline="0" fieldPosition="0">
        <references count="3">
          <reference field="4294967294" count="1" selected="0">
            <x v="0"/>
          </reference>
          <reference field="0" count="1" selected="0">
            <x v="3"/>
          </reference>
          <reference field="4" count="1" selected="0">
            <x v="54"/>
          </reference>
        </references>
      </pivotArea>
    </chartFormat>
    <chartFormat chart="3" format="133" series="1">
      <pivotArea type="data" outline="0" fieldPosition="0">
        <references count="3">
          <reference field="4294967294" count="1" selected="0">
            <x v="0"/>
          </reference>
          <reference field="0" count="1" selected="0">
            <x v="4"/>
          </reference>
          <reference field="4" count="1" selected="0">
            <x v="54"/>
          </reference>
        </references>
      </pivotArea>
    </chartFormat>
    <chartFormat chart="3" format="134" series="1">
      <pivotArea type="data" outline="0" fieldPosition="0">
        <references count="3">
          <reference field="4294967294" count="1" selected="0">
            <x v="0"/>
          </reference>
          <reference field="0" count="1" selected="0">
            <x v="5"/>
          </reference>
          <reference field="4" count="1" selected="0">
            <x v="54"/>
          </reference>
        </references>
      </pivotArea>
    </chartFormat>
    <chartFormat chart="3" format="135" series="1">
      <pivotArea type="data" outline="0" fieldPosition="0">
        <references count="3">
          <reference field="4294967294" count="1" selected="0">
            <x v="0"/>
          </reference>
          <reference field="0" count="1" selected="0">
            <x v="6"/>
          </reference>
          <reference field="4" count="1" selected="0">
            <x v="54"/>
          </reference>
        </references>
      </pivotArea>
    </chartFormat>
    <chartFormat chart="3" format="136" series="1">
      <pivotArea type="data" outline="0" fieldPosition="0">
        <references count="3">
          <reference field="4294967294" count="1" selected="0">
            <x v="0"/>
          </reference>
          <reference field="0" count="1" selected="0">
            <x v="7"/>
          </reference>
          <reference field="4" count="1" selected="0">
            <x v="54"/>
          </reference>
        </references>
      </pivotArea>
    </chartFormat>
    <chartFormat chart="3" format="137" series="1">
      <pivotArea type="data" outline="0" fieldPosition="0">
        <references count="3">
          <reference field="4294967294" count="1" selected="0">
            <x v="0"/>
          </reference>
          <reference field="0" count="1" selected="0">
            <x v="8"/>
          </reference>
          <reference field="4" count="1" selected="0">
            <x v="54"/>
          </reference>
        </references>
      </pivotArea>
    </chartFormat>
    <chartFormat chart="3" format="138" series="1">
      <pivotArea type="data" outline="0" fieldPosition="0">
        <references count="3">
          <reference field="4294967294" count="1" selected="0">
            <x v="0"/>
          </reference>
          <reference field="0" count="1" selected="0">
            <x v="9"/>
          </reference>
          <reference field="4" count="1" selected="0">
            <x v="54"/>
          </reference>
        </references>
      </pivotArea>
    </chartFormat>
    <chartFormat chart="3" format="139" series="1">
      <pivotArea type="data" outline="0" fieldPosition="0">
        <references count="3">
          <reference field="4294967294" count="1" selected="0">
            <x v="0"/>
          </reference>
          <reference field="0" count="1" selected="0">
            <x v="10"/>
          </reference>
          <reference field="4" count="1" selected="0">
            <x v="54"/>
          </reference>
        </references>
      </pivotArea>
    </chartFormat>
    <chartFormat chart="3" format="140" series="1">
      <pivotArea type="data" outline="0" fieldPosition="0">
        <references count="3">
          <reference field="4294967294" count="1" selected="0">
            <x v="0"/>
          </reference>
          <reference field="0" count="1" selected="0">
            <x v="11"/>
          </reference>
          <reference field="4" count="1" selected="0">
            <x v="54"/>
          </reference>
        </references>
      </pivotArea>
    </chartFormat>
    <chartFormat chart="3" format="141" series="1">
      <pivotArea type="data" outline="0" fieldPosition="0">
        <references count="3">
          <reference field="4294967294" count="1" selected="0">
            <x v="0"/>
          </reference>
          <reference field="0" count="1" selected="0">
            <x v="13"/>
          </reference>
          <reference field="4" count="1" selected="0">
            <x v="54"/>
          </reference>
        </references>
      </pivotArea>
    </chartFormat>
    <chartFormat chart="3" format="142" series="1">
      <pivotArea type="data" outline="0" fieldPosition="0">
        <references count="3">
          <reference field="4294967294" count="1" selected="0">
            <x v="0"/>
          </reference>
          <reference field="0" count="1" selected="0">
            <x v="14"/>
          </reference>
          <reference field="4" count="1" selected="0">
            <x v="54"/>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4"/>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4"/>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48"/>
          </reference>
        </references>
      </pivotArea>
    </chartFormat>
    <chartFormat chart="3" format="146" series="1">
      <pivotArea type="data" outline="0" fieldPosition="0">
        <references count="3">
          <reference field="4294967294" count="1" selected="0">
            <x v="0"/>
          </reference>
          <reference field="0" count="1" selected="0">
            <x v="2"/>
          </reference>
          <reference field="4" count="1" selected="0">
            <x v="48"/>
          </reference>
        </references>
      </pivotArea>
    </chartFormat>
    <chartFormat chart="3" format="147" series="1">
      <pivotArea type="data" outline="0" fieldPosition="0">
        <references count="3">
          <reference field="4294967294" count="1" selected="0">
            <x v="0"/>
          </reference>
          <reference field="0" count="1" selected="0">
            <x v="3"/>
          </reference>
          <reference field="4" count="1" selected="0">
            <x v="48"/>
          </reference>
        </references>
      </pivotArea>
    </chartFormat>
    <chartFormat chart="3" format="148" series="1">
      <pivotArea type="data" outline="0" fieldPosition="0">
        <references count="3">
          <reference field="4294967294" count="1" selected="0">
            <x v="0"/>
          </reference>
          <reference field="0" count="1" selected="0">
            <x v="4"/>
          </reference>
          <reference field="4" count="1" selected="0">
            <x v="48"/>
          </reference>
        </references>
      </pivotArea>
    </chartFormat>
    <chartFormat chart="3" format="149" series="1">
      <pivotArea type="data" outline="0" fieldPosition="0">
        <references count="3">
          <reference field="4294967294" count="1" selected="0">
            <x v="0"/>
          </reference>
          <reference field="0" count="1" selected="0">
            <x v="5"/>
          </reference>
          <reference field="4" count="1" selected="0">
            <x v="48"/>
          </reference>
        </references>
      </pivotArea>
    </chartFormat>
    <chartFormat chart="3" format="150" series="1">
      <pivotArea type="data" outline="0" fieldPosition="0">
        <references count="3">
          <reference field="4294967294" count="1" selected="0">
            <x v="0"/>
          </reference>
          <reference field="0" count="1" selected="0">
            <x v="6"/>
          </reference>
          <reference field="4" count="1" selected="0">
            <x v="48"/>
          </reference>
        </references>
      </pivotArea>
    </chartFormat>
    <chartFormat chart="3" format="151" series="1">
      <pivotArea type="data" outline="0" fieldPosition="0">
        <references count="3">
          <reference field="4294967294" count="1" selected="0">
            <x v="0"/>
          </reference>
          <reference field="0" count="1" selected="0">
            <x v="7"/>
          </reference>
          <reference field="4" count="1" selected="0">
            <x v="48"/>
          </reference>
        </references>
      </pivotArea>
    </chartFormat>
    <chartFormat chart="3" format="152" series="1">
      <pivotArea type="data" outline="0" fieldPosition="0">
        <references count="3">
          <reference field="4294967294" count="1" selected="0">
            <x v="0"/>
          </reference>
          <reference field="0" count="1" selected="0">
            <x v="8"/>
          </reference>
          <reference field="4" count="1" selected="0">
            <x v="48"/>
          </reference>
        </references>
      </pivotArea>
    </chartFormat>
    <chartFormat chart="3" format="153" series="1">
      <pivotArea type="data" outline="0" fieldPosition="0">
        <references count="3">
          <reference field="4294967294" count="1" selected="0">
            <x v="0"/>
          </reference>
          <reference field="0" count="1" selected="0">
            <x v="9"/>
          </reference>
          <reference field="4" count="1" selected="0">
            <x v="48"/>
          </reference>
        </references>
      </pivotArea>
    </chartFormat>
    <chartFormat chart="3" format="154" series="1">
      <pivotArea type="data" outline="0" fieldPosition="0">
        <references count="3">
          <reference field="4294967294" count="1" selected="0">
            <x v="0"/>
          </reference>
          <reference field="0" count="1" selected="0">
            <x v="10"/>
          </reference>
          <reference field="4" count="1" selected="0">
            <x v="48"/>
          </reference>
        </references>
      </pivotArea>
    </chartFormat>
    <chartFormat chart="3" format="155" series="1">
      <pivotArea type="data" outline="0" fieldPosition="0">
        <references count="3">
          <reference field="4294967294" count="1" selected="0">
            <x v="0"/>
          </reference>
          <reference field="0" count="1" selected="0">
            <x v="11"/>
          </reference>
          <reference field="4" count="1" selected="0">
            <x v="48"/>
          </reference>
        </references>
      </pivotArea>
    </chartFormat>
    <chartFormat chart="3" format="156" series="1">
      <pivotArea type="data" outline="0" fieldPosition="0">
        <references count="3">
          <reference field="4294967294" count="1" selected="0">
            <x v="0"/>
          </reference>
          <reference field="0" count="1" selected="0">
            <x v="12"/>
          </reference>
          <reference field="4" count="1" selected="0">
            <x v="48"/>
          </reference>
        </references>
      </pivotArea>
    </chartFormat>
    <chartFormat chart="3" format="157" series="1">
      <pivotArea type="data" outline="0" fieldPosition="0">
        <references count="3">
          <reference field="4294967294" count="1" selected="0">
            <x v="0"/>
          </reference>
          <reference field="0" count="1" selected="0">
            <x v="13"/>
          </reference>
          <reference field="4" count="1" selected="0">
            <x v="48"/>
          </reference>
        </references>
      </pivotArea>
    </chartFormat>
    <chartFormat chart="3" format="158" series="1">
      <pivotArea type="data" outline="0" fieldPosition="0">
        <references count="3">
          <reference field="4294967294" count="1" selected="0">
            <x v="0"/>
          </reference>
          <reference field="0" count="1" selected="0">
            <x v="14"/>
          </reference>
          <reference field="4" count="1" selected="0">
            <x v="48"/>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5"/>
          </reference>
        </references>
      </pivotArea>
    </chartFormat>
    <chartFormat chart="3" format="160" series="1">
      <pivotArea type="data" outline="0" fieldPosition="0">
        <references count="3">
          <reference field="4294967294" count="1" selected="0">
            <x v="0"/>
          </reference>
          <reference field="0" count="1" selected="0">
            <x v="2"/>
          </reference>
          <reference field="4" count="1" selected="0">
            <x v="5"/>
          </reference>
        </references>
      </pivotArea>
    </chartFormat>
    <chartFormat chart="3" format="161" series="1">
      <pivotArea type="data" outline="0" fieldPosition="0">
        <references count="3">
          <reference field="4294967294" count="1" selected="0">
            <x v="0"/>
          </reference>
          <reference field="0" count="1" selected="0">
            <x v="3"/>
          </reference>
          <reference field="4" count="1" selected="0">
            <x v="5"/>
          </reference>
        </references>
      </pivotArea>
    </chartFormat>
    <chartFormat chart="3" format="162" series="1">
      <pivotArea type="data" outline="0" fieldPosition="0">
        <references count="3">
          <reference field="4294967294" count="1" selected="0">
            <x v="0"/>
          </reference>
          <reference field="0" count="1" selected="0">
            <x v="4"/>
          </reference>
          <reference field="4" count="1" selected="0">
            <x v="5"/>
          </reference>
        </references>
      </pivotArea>
    </chartFormat>
    <chartFormat chart="3" format="163" series="1">
      <pivotArea type="data" outline="0" fieldPosition="0">
        <references count="3">
          <reference field="4294967294" count="1" selected="0">
            <x v="0"/>
          </reference>
          <reference field="0" count="1" selected="0">
            <x v="5"/>
          </reference>
          <reference field="4" count="1" selected="0">
            <x v="5"/>
          </reference>
        </references>
      </pivotArea>
    </chartFormat>
    <chartFormat chart="3" format="164" series="1">
      <pivotArea type="data" outline="0" fieldPosition="0">
        <references count="3">
          <reference field="4294967294" count="1" selected="0">
            <x v="0"/>
          </reference>
          <reference field="0" count="1" selected="0">
            <x v="6"/>
          </reference>
          <reference field="4" count="1" selected="0">
            <x v="5"/>
          </reference>
        </references>
      </pivotArea>
    </chartFormat>
    <chartFormat chart="3" format="165" series="1">
      <pivotArea type="data" outline="0" fieldPosition="0">
        <references count="3">
          <reference field="4294967294" count="1" selected="0">
            <x v="0"/>
          </reference>
          <reference field="0" count="1" selected="0">
            <x v="7"/>
          </reference>
          <reference field="4" count="1" selected="0">
            <x v="5"/>
          </reference>
        </references>
      </pivotArea>
    </chartFormat>
    <chartFormat chart="3" format="166" series="1">
      <pivotArea type="data" outline="0" fieldPosition="0">
        <references count="3">
          <reference field="4294967294" count="1" selected="0">
            <x v="0"/>
          </reference>
          <reference field="0" count="1" selected="0">
            <x v="8"/>
          </reference>
          <reference field="4" count="1" selected="0">
            <x v="5"/>
          </reference>
        </references>
      </pivotArea>
    </chartFormat>
    <chartFormat chart="3" format="167" series="1">
      <pivotArea type="data" outline="0" fieldPosition="0">
        <references count="3">
          <reference field="4294967294" count="1" selected="0">
            <x v="0"/>
          </reference>
          <reference field="0" count="1" selected="0">
            <x v="9"/>
          </reference>
          <reference field="4" count="1" selected="0">
            <x v="5"/>
          </reference>
        </references>
      </pivotArea>
    </chartFormat>
    <chartFormat chart="3" format="168" series="1">
      <pivotArea type="data" outline="0" fieldPosition="0">
        <references count="3">
          <reference field="4294967294" count="1" selected="0">
            <x v="0"/>
          </reference>
          <reference field="0" count="1" selected="0">
            <x v="10"/>
          </reference>
          <reference field="4" count="1" selected="0">
            <x v="5"/>
          </reference>
        </references>
      </pivotArea>
    </chartFormat>
    <chartFormat chart="3" format="169" series="1">
      <pivotArea type="data" outline="0" fieldPosition="0">
        <references count="3">
          <reference field="4294967294" count="1" selected="0">
            <x v="0"/>
          </reference>
          <reference field="0" count="1" selected="0">
            <x v="11"/>
          </reference>
          <reference field="4" count="1" selected="0">
            <x v="5"/>
          </reference>
        </references>
      </pivotArea>
    </chartFormat>
    <chartFormat chart="3" format="170" series="1">
      <pivotArea type="data" outline="0" fieldPosition="0">
        <references count="3">
          <reference field="4294967294" count="1" selected="0">
            <x v="0"/>
          </reference>
          <reference field="0" count="1" selected="0">
            <x v="12"/>
          </reference>
          <reference field="4" count="1" selected="0">
            <x v="5"/>
          </reference>
        </references>
      </pivotArea>
    </chartFormat>
    <chartFormat chart="3" format="171" series="1">
      <pivotArea type="data" outline="0" fieldPosition="0">
        <references count="3">
          <reference field="4294967294" count="1" selected="0">
            <x v="0"/>
          </reference>
          <reference field="0" count="1" selected="0">
            <x v="13"/>
          </reference>
          <reference field="4" count="1" selected="0">
            <x v="5"/>
          </reference>
        </references>
      </pivotArea>
    </chartFormat>
    <chartFormat chart="3" format="172" series="1">
      <pivotArea type="data" outline="0" fieldPosition="0">
        <references count="3">
          <reference field="4294967294" count="1" selected="0">
            <x v="0"/>
          </reference>
          <reference field="0" count="1" selected="0">
            <x v="14"/>
          </reference>
          <reference field="4" count="1" selected="0">
            <x v="5"/>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5"/>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5"/>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5"/>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34"/>
          </reference>
        </references>
      </pivotArea>
    </chartFormat>
    <chartFormat chart="3" format="177" series="1">
      <pivotArea type="data" outline="0" fieldPosition="0">
        <references count="3">
          <reference field="4294967294" count="1" selected="0">
            <x v="0"/>
          </reference>
          <reference field="0" count="1" selected="0">
            <x v="2"/>
          </reference>
          <reference field="4" count="1" selected="0">
            <x v="34"/>
          </reference>
        </references>
      </pivotArea>
    </chartFormat>
    <chartFormat chart="3" format="178" series="1">
      <pivotArea type="data" outline="0" fieldPosition="0">
        <references count="3">
          <reference field="4294967294" count="1" selected="0">
            <x v="0"/>
          </reference>
          <reference field="0" count="1" selected="0">
            <x v="3"/>
          </reference>
          <reference field="4" count="1" selected="0">
            <x v="34"/>
          </reference>
        </references>
      </pivotArea>
    </chartFormat>
    <chartFormat chart="3" format="179" series="1">
      <pivotArea type="data" outline="0" fieldPosition="0">
        <references count="3">
          <reference field="4294967294" count="1" selected="0">
            <x v="0"/>
          </reference>
          <reference field="0" count="1" selected="0">
            <x v="4"/>
          </reference>
          <reference field="4" count="1" selected="0">
            <x v="34"/>
          </reference>
        </references>
      </pivotArea>
    </chartFormat>
    <chartFormat chart="3" format="180" series="1">
      <pivotArea type="data" outline="0" fieldPosition="0">
        <references count="3">
          <reference field="4294967294" count="1" selected="0">
            <x v="0"/>
          </reference>
          <reference field="0" count="1" selected="0">
            <x v="5"/>
          </reference>
          <reference field="4" count="1" selected="0">
            <x v="34"/>
          </reference>
        </references>
      </pivotArea>
    </chartFormat>
    <chartFormat chart="3" format="181" series="1">
      <pivotArea type="data" outline="0" fieldPosition="0">
        <references count="3">
          <reference field="4294967294" count="1" selected="0">
            <x v="0"/>
          </reference>
          <reference field="0" count="1" selected="0">
            <x v="6"/>
          </reference>
          <reference field="4" count="1" selected="0">
            <x v="34"/>
          </reference>
        </references>
      </pivotArea>
    </chartFormat>
    <chartFormat chart="3" format="182" series="1">
      <pivotArea type="data" outline="0" fieldPosition="0">
        <references count="3">
          <reference field="4294967294" count="1" selected="0">
            <x v="0"/>
          </reference>
          <reference field="0" count="1" selected="0">
            <x v="7"/>
          </reference>
          <reference field="4" count="1" selected="0">
            <x v="34"/>
          </reference>
        </references>
      </pivotArea>
    </chartFormat>
    <chartFormat chart="3" format="183" series="1">
      <pivotArea type="data" outline="0" fieldPosition="0">
        <references count="3">
          <reference field="4294967294" count="1" selected="0">
            <x v="0"/>
          </reference>
          <reference field="0" count="1" selected="0">
            <x v="8"/>
          </reference>
          <reference field="4" count="1" selected="0">
            <x v="34"/>
          </reference>
        </references>
      </pivotArea>
    </chartFormat>
    <chartFormat chart="3" format="184" series="1">
      <pivotArea type="data" outline="0" fieldPosition="0">
        <references count="3">
          <reference field="4294967294" count="1" selected="0">
            <x v="0"/>
          </reference>
          <reference field="0" count="1" selected="0">
            <x v="9"/>
          </reference>
          <reference field="4" count="1" selected="0">
            <x v="34"/>
          </reference>
        </references>
      </pivotArea>
    </chartFormat>
    <chartFormat chart="3" format="185" series="1">
      <pivotArea type="data" outline="0" fieldPosition="0">
        <references count="3">
          <reference field="4294967294" count="1" selected="0">
            <x v="0"/>
          </reference>
          <reference field="0" count="1" selected="0">
            <x v="10"/>
          </reference>
          <reference field="4" count="1" selected="0">
            <x v="34"/>
          </reference>
        </references>
      </pivotArea>
    </chartFormat>
    <chartFormat chart="3" format="186" series="1">
      <pivotArea type="data" outline="0" fieldPosition="0">
        <references count="3">
          <reference field="4294967294" count="1" selected="0">
            <x v="0"/>
          </reference>
          <reference field="0" count="1" selected="0">
            <x v="11"/>
          </reference>
          <reference field="4" count="1" selected="0">
            <x v="34"/>
          </reference>
        </references>
      </pivotArea>
    </chartFormat>
    <chartFormat chart="3" format="187" series="1">
      <pivotArea type="data" outline="0" fieldPosition="0">
        <references count="3">
          <reference field="4294967294" count="1" selected="0">
            <x v="0"/>
          </reference>
          <reference field="0" count="1" selected="0">
            <x v="12"/>
          </reference>
          <reference field="4" count="1" selected="0">
            <x v="34"/>
          </reference>
        </references>
      </pivotArea>
    </chartFormat>
    <chartFormat chart="3" format="188" series="1">
      <pivotArea type="data" outline="0" fieldPosition="0">
        <references count="3">
          <reference field="4294967294" count="1" selected="0">
            <x v="0"/>
          </reference>
          <reference field="0" count="1" selected="0">
            <x v="13"/>
          </reference>
          <reference field="4" count="1" selected="0">
            <x v="34"/>
          </reference>
        </references>
      </pivotArea>
    </chartFormat>
    <chartFormat chart="3" format="189" series="1">
      <pivotArea type="data" outline="0" fieldPosition="0">
        <references count="3">
          <reference field="4294967294" count="1" selected="0">
            <x v="0"/>
          </reference>
          <reference field="0" count="1" selected="0">
            <x v="14"/>
          </reference>
          <reference field="4" count="1" selected="0">
            <x v="34"/>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34"/>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34"/>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34"/>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47"/>
          </reference>
        </references>
      </pivotArea>
    </chartFormat>
    <chartFormat chart="3" format="194" series="1">
      <pivotArea type="data" outline="0" fieldPosition="0">
        <references count="3">
          <reference field="4294967294" count="1" selected="0">
            <x v="0"/>
          </reference>
          <reference field="0" count="1" selected="0">
            <x v="2"/>
          </reference>
          <reference field="4" count="1" selected="0">
            <x v="47"/>
          </reference>
        </references>
      </pivotArea>
    </chartFormat>
    <chartFormat chart="3" format="195" series="1">
      <pivotArea type="data" outline="0" fieldPosition="0">
        <references count="3">
          <reference field="4294967294" count="1" selected="0">
            <x v="0"/>
          </reference>
          <reference field="0" count="1" selected="0">
            <x v="3"/>
          </reference>
          <reference field="4" count="1" selected="0">
            <x v="47"/>
          </reference>
        </references>
      </pivotArea>
    </chartFormat>
    <chartFormat chart="3" format="196" series="1">
      <pivotArea type="data" outline="0" fieldPosition="0">
        <references count="3">
          <reference field="4294967294" count="1" selected="0">
            <x v="0"/>
          </reference>
          <reference field="0" count="1" selected="0">
            <x v="4"/>
          </reference>
          <reference field="4" count="1" selected="0">
            <x v="47"/>
          </reference>
        </references>
      </pivotArea>
    </chartFormat>
    <chartFormat chart="3" format="197" series="1">
      <pivotArea type="data" outline="0" fieldPosition="0">
        <references count="3">
          <reference field="4294967294" count="1" selected="0">
            <x v="0"/>
          </reference>
          <reference field="0" count="1" selected="0">
            <x v="5"/>
          </reference>
          <reference field="4" count="1" selected="0">
            <x v="47"/>
          </reference>
        </references>
      </pivotArea>
    </chartFormat>
    <chartFormat chart="3" format="198" series="1">
      <pivotArea type="data" outline="0" fieldPosition="0">
        <references count="3">
          <reference field="4294967294" count="1" selected="0">
            <x v="0"/>
          </reference>
          <reference field="0" count="1" selected="0">
            <x v="6"/>
          </reference>
          <reference field="4" count="1" selected="0">
            <x v="47"/>
          </reference>
        </references>
      </pivotArea>
    </chartFormat>
    <chartFormat chart="3" format="199" series="1">
      <pivotArea type="data" outline="0" fieldPosition="0">
        <references count="3">
          <reference field="4294967294" count="1" selected="0">
            <x v="0"/>
          </reference>
          <reference field="0" count="1" selected="0">
            <x v="7"/>
          </reference>
          <reference field="4" count="1" selected="0">
            <x v="47"/>
          </reference>
        </references>
      </pivotArea>
    </chartFormat>
    <chartFormat chart="3" format="200" series="1">
      <pivotArea type="data" outline="0" fieldPosition="0">
        <references count="3">
          <reference field="4294967294" count="1" selected="0">
            <x v="0"/>
          </reference>
          <reference field="0" count="1" selected="0">
            <x v="8"/>
          </reference>
          <reference field="4" count="1" selected="0">
            <x v="47"/>
          </reference>
        </references>
      </pivotArea>
    </chartFormat>
    <chartFormat chart="3" format="201" series="1">
      <pivotArea type="data" outline="0" fieldPosition="0">
        <references count="3">
          <reference field="4294967294" count="1" selected="0">
            <x v="0"/>
          </reference>
          <reference field="0" count="1" selected="0">
            <x v="9"/>
          </reference>
          <reference field="4" count="1" selected="0">
            <x v="47"/>
          </reference>
        </references>
      </pivotArea>
    </chartFormat>
    <chartFormat chart="3" format="202" series="1">
      <pivotArea type="data" outline="0" fieldPosition="0">
        <references count="3">
          <reference field="4294967294" count="1" selected="0">
            <x v="0"/>
          </reference>
          <reference field="0" count="1" selected="0">
            <x v="10"/>
          </reference>
          <reference field="4" count="1" selected="0">
            <x v="47"/>
          </reference>
        </references>
      </pivotArea>
    </chartFormat>
    <chartFormat chart="3" format="203" series="1">
      <pivotArea type="data" outline="0" fieldPosition="0">
        <references count="3">
          <reference field="4294967294" count="1" selected="0">
            <x v="0"/>
          </reference>
          <reference field="0" count="1" selected="0">
            <x v="11"/>
          </reference>
          <reference field="4" count="1" selected="0">
            <x v="47"/>
          </reference>
        </references>
      </pivotArea>
    </chartFormat>
    <chartFormat chart="3" format="204" series="1">
      <pivotArea type="data" outline="0" fieldPosition="0">
        <references count="3">
          <reference field="4294967294" count="1" selected="0">
            <x v="0"/>
          </reference>
          <reference field="0" count="1" selected="0">
            <x v="12"/>
          </reference>
          <reference field="4" count="1" selected="0">
            <x v="47"/>
          </reference>
        </references>
      </pivotArea>
    </chartFormat>
    <chartFormat chart="3" format="205" series="1">
      <pivotArea type="data" outline="0" fieldPosition="0">
        <references count="3">
          <reference field="4294967294" count="1" selected="0">
            <x v="0"/>
          </reference>
          <reference field="0" count="1" selected="0">
            <x v="13"/>
          </reference>
          <reference field="4" count="1" selected="0">
            <x v="47"/>
          </reference>
        </references>
      </pivotArea>
    </chartFormat>
    <chartFormat chart="3" format="206" series="1">
      <pivotArea type="data" outline="0" fieldPosition="0">
        <references count="3">
          <reference field="4294967294" count="1" selected="0">
            <x v="0"/>
          </reference>
          <reference field="0" count="1" selected="0">
            <x v="14"/>
          </reference>
          <reference field="4" count="1" selected="0">
            <x v="47"/>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47"/>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47"/>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47"/>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2"/>
          </reference>
        </references>
      </pivotArea>
    </chartFormat>
    <chartFormat chart="3" format="212" series="1">
      <pivotArea type="data" outline="0" fieldPosition="0">
        <references count="2">
          <reference field="4294967294" count="1" selected="0">
            <x v="0"/>
          </reference>
          <reference field="0" count="1" selected="0">
            <x v="3"/>
          </reference>
        </references>
      </pivotArea>
    </chartFormat>
    <chartFormat chart="3" format="213" series="1">
      <pivotArea type="data" outline="0" fieldPosition="0">
        <references count="2">
          <reference field="4294967294" count="1" selected="0">
            <x v="0"/>
          </reference>
          <reference field="0" count="1" selected="0">
            <x v="4"/>
          </reference>
        </references>
      </pivotArea>
    </chartFormat>
    <chartFormat chart="3" format="214" series="1">
      <pivotArea type="data" outline="0" fieldPosition="0">
        <references count="2">
          <reference field="4294967294" count="1" selected="0">
            <x v="0"/>
          </reference>
          <reference field="0" count="1" selected="0">
            <x v="5"/>
          </reference>
        </references>
      </pivotArea>
    </chartFormat>
    <chartFormat chart="3" format="215" series="1">
      <pivotArea type="data" outline="0" fieldPosition="0">
        <references count="2">
          <reference field="4294967294" count="1" selected="0">
            <x v="0"/>
          </reference>
          <reference field="0" count="1" selected="0">
            <x v="6"/>
          </reference>
        </references>
      </pivotArea>
    </chartFormat>
    <chartFormat chart="3" format="216" series="1">
      <pivotArea type="data" outline="0" fieldPosition="0">
        <references count="2">
          <reference field="4294967294" count="1" selected="0">
            <x v="0"/>
          </reference>
          <reference field="0" count="1" selected="0">
            <x v="7"/>
          </reference>
        </references>
      </pivotArea>
    </chartFormat>
    <chartFormat chart="3" format="217" series="1">
      <pivotArea type="data" outline="0" fieldPosition="0">
        <references count="2">
          <reference field="4294967294" count="1" selected="0">
            <x v="0"/>
          </reference>
          <reference field="0" count="1" selected="0">
            <x v="8"/>
          </reference>
        </references>
      </pivotArea>
    </chartFormat>
    <chartFormat chart="3" format="218" series="1">
      <pivotArea type="data" outline="0" fieldPosition="0">
        <references count="2">
          <reference field="4294967294" count="1" selected="0">
            <x v="0"/>
          </reference>
          <reference field="0" count="1" selected="0">
            <x v="9"/>
          </reference>
        </references>
      </pivotArea>
    </chartFormat>
    <chartFormat chart="3" format="219" series="1">
      <pivotArea type="data" outline="0" fieldPosition="0">
        <references count="2">
          <reference field="4294967294" count="1" selected="0">
            <x v="0"/>
          </reference>
          <reference field="0" count="1" selected="0">
            <x v="10"/>
          </reference>
        </references>
      </pivotArea>
    </chartFormat>
    <chartFormat chart="3" format="220" series="1">
      <pivotArea type="data" outline="0" fieldPosition="0">
        <references count="2">
          <reference field="4294967294" count="1" selected="0">
            <x v="0"/>
          </reference>
          <reference field="0" count="1" selected="0">
            <x v="11"/>
          </reference>
        </references>
      </pivotArea>
    </chartFormat>
    <chartFormat chart="3" format="221" series="1">
      <pivotArea type="data" outline="0" fieldPosition="0">
        <references count="2">
          <reference field="4294967294" count="1" selected="0">
            <x v="0"/>
          </reference>
          <reference field="0" count="1" selected="0">
            <x v="12"/>
          </reference>
        </references>
      </pivotArea>
    </chartFormat>
    <chartFormat chart="3" format="222" series="1">
      <pivotArea type="data" outline="0" fieldPosition="0">
        <references count="2">
          <reference field="4294967294" count="1" selected="0">
            <x v="0"/>
          </reference>
          <reference field="0" count="1" selected="0">
            <x v="13"/>
          </reference>
        </references>
      </pivotArea>
    </chartFormat>
    <chartFormat chart="3" format="223" series="1">
      <pivotArea type="data" outline="0" fieldPosition="0">
        <references count="2">
          <reference field="4294967294" count="1" selected="0">
            <x v="0"/>
          </reference>
          <reference field="0" count="1" selected="0">
            <x v="14"/>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4" format="0" series="1">
      <pivotArea type="data" outline="0" fieldPosition="0">
        <references count="2">
          <reference field="4294967294" count="1" selected="0">
            <x v="0"/>
          </reference>
          <reference field="0" count="1" selected="0">
            <x v="0"/>
          </reference>
        </references>
      </pivotArea>
    </chartFormat>
    <chartFormat chart="4" format="1" series="1">
      <pivotArea type="data" outline="0" fieldPosition="0">
        <references count="2">
          <reference field="4294967294" count="1" selected="0">
            <x v="0"/>
          </reference>
          <reference field="0" count="1" selected="0">
            <x v="1"/>
          </reference>
        </references>
      </pivotArea>
    </chartFormat>
    <chartFormat chart="4" format="2" series="1">
      <pivotArea type="data" outline="0" fieldPosition="0">
        <references count="2">
          <reference field="4294967294" count="1" selected="0">
            <x v="0"/>
          </reference>
          <reference field="0" count="1" selected="0">
            <x v="3"/>
          </reference>
        </references>
      </pivotArea>
    </chartFormat>
    <chartFormat chart="4" format="3" series="1">
      <pivotArea type="data" outline="0" fieldPosition="0">
        <references count="2">
          <reference field="4294967294" count="1" selected="0">
            <x v="0"/>
          </reference>
          <reference field="0" count="1" selected="0">
            <x v="4"/>
          </reference>
        </references>
      </pivotArea>
    </chartFormat>
    <chartFormat chart="4" format="4" series="1">
      <pivotArea type="data" outline="0" fieldPosition="0">
        <references count="2">
          <reference field="4294967294" count="1" selected="0">
            <x v="0"/>
          </reference>
          <reference field="0" count="1" selected="0">
            <x v="5"/>
          </reference>
        </references>
      </pivotArea>
    </chartFormat>
    <chartFormat chart="4" format="5" series="1">
      <pivotArea type="data" outline="0" fieldPosition="0">
        <references count="2">
          <reference field="4294967294" count="1" selected="0">
            <x v="0"/>
          </reference>
          <reference field="0" count="1" selected="0">
            <x v="6"/>
          </reference>
        </references>
      </pivotArea>
    </chartFormat>
    <chartFormat chart="4" format="6" series="1">
      <pivotArea type="data" outline="0" fieldPosition="0">
        <references count="2">
          <reference field="4294967294" count="1" selected="0">
            <x v="0"/>
          </reference>
          <reference field="0" count="1" selected="0">
            <x v="7"/>
          </reference>
        </references>
      </pivotArea>
    </chartFormat>
    <chartFormat chart="4" format="7" series="1">
      <pivotArea type="data" outline="0" fieldPosition="0">
        <references count="2">
          <reference field="4294967294" count="1" selected="0">
            <x v="0"/>
          </reference>
          <reference field="0" count="1" selected="0">
            <x v="8"/>
          </reference>
        </references>
      </pivotArea>
    </chartFormat>
    <chartFormat chart="4" format="8" series="1">
      <pivotArea type="data" outline="0" fieldPosition="0">
        <references count="2">
          <reference field="4294967294" count="1" selected="0">
            <x v="0"/>
          </reference>
          <reference field="0" count="1" selected="0">
            <x v="9"/>
          </reference>
        </references>
      </pivotArea>
    </chartFormat>
    <chartFormat chart="4" format="9" series="1">
      <pivotArea type="data" outline="0" fieldPosition="0">
        <references count="2">
          <reference field="4294967294" count="1" selected="0">
            <x v="0"/>
          </reference>
          <reference field="0" count="1" selected="0">
            <x v="10"/>
          </reference>
        </references>
      </pivotArea>
    </chartFormat>
    <chartFormat chart="4" format="10" series="1">
      <pivotArea type="data" outline="0" fieldPosition="0">
        <references count="2">
          <reference field="4294967294" count="1" selected="0">
            <x v="0"/>
          </reference>
          <reference field="0" count="1" selected="0">
            <x v="11"/>
          </reference>
        </references>
      </pivotArea>
    </chartFormat>
    <chartFormat chart="4" format="11" series="1">
      <pivotArea type="data" outline="0" fieldPosition="0">
        <references count="2">
          <reference field="4294967294" count="1" selected="0">
            <x v="0"/>
          </reference>
          <reference field="0" count="1" selected="0">
            <x v="12"/>
          </reference>
        </references>
      </pivotArea>
    </chartFormat>
    <chartFormat chart="4" format="12" series="1">
      <pivotArea type="data" outline="0" fieldPosition="0">
        <references count="2">
          <reference field="4294967294" count="1" selected="0">
            <x v="0"/>
          </reference>
          <reference field="0" count="1" selected="0">
            <x v="13"/>
          </reference>
        </references>
      </pivotArea>
    </chartFormat>
    <chartFormat chart="4" format="13" series="1">
      <pivotArea type="data" outline="0" fieldPosition="0">
        <references count="2">
          <reference field="4294967294" count="1" selected="0">
            <x v="0"/>
          </reference>
          <reference field="0" count="1" selected="0">
            <x v="14"/>
          </reference>
        </references>
      </pivotArea>
    </chartFormat>
    <chartFormat chart="4" format="14" series="1">
      <pivotArea type="data" outline="0" fieldPosition="0">
        <references count="2">
          <reference field="4294967294" count="1" selected="0">
            <x v="0"/>
          </reference>
          <reference field="0" count="1" selected="0">
            <x v="15"/>
          </reference>
        </references>
      </pivotArea>
    </chartFormat>
    <chartFormat chart="4" format="15" series="1">
      <pivotArea type="data" outline="0" fieldPosition="0">
        <references count="2">
          <reference field="4294967294" count="1" selected="0">
            <x v="0"/>
          </reference>
          <reference field="0" count="1" selected="0">
            <x v="16"/>
          </reference>
        </references>
      </pivotArea>
    </chartFormat>
    <chartFormat chart="4" format="16" series="1">
      <pivotArea type="data" outline="0" fieldPosition="0">
        <references count="2">
          <reference field="4294967294" count="1" selected="0">
            <x v="0"/>
          </reference>
          <reference field="0" count="1" selected="0">
            <x v="2"/>
          </reference>
        </references>
      </pivotArea>
    </chartFormat>
    <chartFormat chart="5" format="0" series="1">
      <pivotArea type="data" outline="0" fieldPosition="0">
        <references count="2">
          <reference field="4294967294" count="1" selected="0">
            <x v="0"/>
          </reference>
          <reference field="0" count="1" selected="0">
            <x v="0"/>
          </reference>
        </references>
      </pivotArea>
    </chartFormat>
    <chartFormat chart="5" format="1" series="1">
      <pivotArea type="data" outline="0" fieldPosition="0">
        <references count="2">
          <reference field="4294967294" count="1" selected="0">
            <x v="0"/>
          </reference>
          <reference field="0" count="1" selected="0">
            <x v="1"/>
          </reference>
        </references>
      </pivotArea>
    </chartFormat>
  </chartFormats>
  <pivotHierarchies count="27">
    <pivotHierarchy dragToData="1"/>
    <pivotHierarchy dragToData="1"/>
    <pivotHierarchy multipleItemSelectionAllowed="1" dragToData="1">
      <members count="1" level="1">
        <member name="[T_kjøttkoder].[dyreslag].&amp;[okse]"/>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E97754BA-3739-488B-8C93-B4EAF3713774}" name="Pivottabell1" cacheId="8"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6">
  <location ref="J7:L46"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12">
        <item x="55"/>
        <item x="63"/>
        <item x="64"/>
        <item x="65"/>
        <item x="66"/>
        <item x="67"/>
        <item x="68"/>
        <item x="69"/>
        <item x="70"/>
        <item x="37"/>
        <item x="71"/>
        <item x="72"/>
        <item x="56"/>
        <item x="73"/>
        <item x="74"/>
        <item x="75"/>
        <item x="76"/>
        <item x="77"/>
        <item x="78"/>
        <item x="79"/>
        <item x="80"/>
        <item x="0"/>
        <item x="1"/>
        <item x="2"/>
        <item x="81"/>
        <item x="82"/>
        <item x="83"/>
        <item x="38"/>
        <item x="84"/>
        <item x="85"/>
        <item x="3"/>
        <item x="86"/>
        <item x="87"/>
        <item x="88"/>
        <item x="89"/>
        <item x="4"/>
        <item x="5"/>
        <item x="47"/>
        <item x="6"/>
        <item x="90"/>
        <item x="91"/>
        <item x="7"/>
        <item x="39"/>
        <item x="8"/>
        <item x="9"/>
        <item x="40"/>
        <item x="92"/>
        <item x="93"/>
        <item x="94"/>
        <item x="48"/>
        <item x="57"/>
        <item x="10"/>
        <item x="11"/>
        <item x="12"/>
        <item x="95"/>
        <item x="13"/>
        <item x="14"/>
        <item x="15"/>
        <item x="16"/>
        <item x="96"/>
        <item x="97"/>
        <item x="17"/>
        <item x="18"/>
        <item x="49"/>
        <item x="19"/>
        <item x="20"/>
        <item x="21"/>
        <item x="22"/>
        <item x="58"/>
        <item x="41"/>
        <item x="98"/>
        <item x="23"/>
        <item x="24"/>
        <item x="25"/>
        <item x="26"/>
        <item x="50"/>
        <item x="42"/>
        <item x="27"/>
        <item x="51"/>
        <item x="52"/>
        <item x="28"/>
        <item x="53"/>
        <item x="29"/>
        <item x="43"/>
        <item x="99"/>
        <item x="44"/>
        <item x="30"/>
        <item x="31"/>
        <item x="100"/>
        <item x="101"/>
        <item x="102"/>
        <item x="103"/>
        <item x="59"/>
        <item x="104"/>
        <item x="45"/>
        <item x="105"/>
        <item x="32"/>
        <item x="33"/>
        <item x="54"/>
        <item x="106"/>
        <item x="60"/>
        <item x="61"/>
        <item x="34"/>
        <item x="107"/>
        <item x="62"/>
        <item x="46"/>
        <item x="108"/>
        <item x="109"/>
        <item x="35"/>
        <item x="110"/>
        <item x="36"/>
        <item x="111"/>
      </items>
    </pivotField>
    <pivotField axis="axisPage" allDrilled="1" subtotalTop="0" showAll="0" dataSourceSort="1" defaultSubtotal="0" defaultAttributeDrillState="1"/>
  </pivotFields>
  <rowFields count="1">
    <field x="4"/>
  </rowFields>
  <rowItems count="38">
    <i>
      <x v="21"/>
    </i>
    <i>
      <x v="22"/>
    </i>
    <i>
      <x v="23"/>
    </i>
    <i>
      <x v="30"/>
    </i>
    <i>
      <x v="35"/>
    </i>
    <i>
      <x v="36"/>
    </i>
    <i>
      <x v="38"/>
    </i>
    <i>
      <x v="41"/>
    </i>
    <i>
      <x v="43"/>
    </i>
    <i>
      <x v="44"/>
    </i>
    <i>
      <x v="51"/>
    </i>
    <i>
      <x v="52"/>
    </i>
    <i>
      <x v="53"/>
    </i>
    <i>
      <x v="55"/>
    </i>
    <i>
      <x v="56"/>
    </i>
    <i>
      <x v="57"/>
    </i>
    <i>
      <x v="58"/>
    </i>
    <i>
      <x v="61"/>
    </i>
    <i>
      <x v="62"/>
    </i>
    <i>
      <x v="64"/>
    </i>
    <i>
      <x v="65"/>
    </i>
    <i>
      <x v="66"/>
    </i>
    <i>
      <x v="67"/>
    </i>
    <i>
      <x v="71"/>
    </i>
    <i>
      <x v="72"/>
    </i>
    <i>
      <x v="73"/>
    </i>
    <i>
      <x v="74"/>
    </i>
    <i>
      <x v="77"/>
    </i>
    <i>
      <x v="80"/>
    </i>
    <i>
      <x v="82"/>
    </i>
    <i>
      <x v="86"/>
    </i>
    <i>
      <x v="87"/>
    </i>
    <i>
      <x v="96"/>
    </i>
    <i>
      <x v="97"/>
    </i>
    <i>
      <x v="102"/>
    </i>
    <i>
      <x v="108"/>
    </i>
    <i>
      <x v="110"/>
    </i>
    <i t="grand">
      <x/>
    </i>
  </rowItems>
  <colFields count="1">
    <field x="0"/>
  </colFields>
  <colItems count="2">
    <i>
      <x/>
    </i>
    <i>
      <x v="1"/>
    </i>
  </colItems>
  <pageFields count="3">
    <pageField fld="5" hier="2" name="[T_kjøttkoder].[dyreslag].&amp;[okse]" cap="okse"/>
    <pageField fld="3" hier="4" name="[T_kjøttkoder].[hovedgrupper].[All]" cap="All"/>
    <pageField fld="2" hier="13" name="[T_kommune].[fylke].&amp;[Trøndelag]" cap="Trøndelag"/>
  </pageFields>
  <dataFields count="1">
    <dataField name="Sum av Verdi" fld="1" showDataAs="percentDiff" baseField="0" baseItem="0" numFmtId="10"/>
  </dataFields>
  <formats count="5">
    <format dxfId="68">
      <pivotArea collapsedLevelsAreSubtotals="1" fieldPosition="0">
        <references count="2">
          <reference field="0" count="1" selected="0">
            <x v="7"/>
          </reference>
          <reference field="4" count="13">
            <x v="3"/>
            <x v="7"/>
            <x v="10"/>
            <x v="11"/>
            <x v="13"/>
            <x v="15"/>
            <x v="16"/>
            <x v="17"/>
            <x v="18"/>
            <x v="19"/>
            <x v="28"/>
            <x v="31"/>
            <x v="40"/>
          </reference>
        </references>
      </pivotArea>
    </format>
    <format dxfId="67">
      <pivotArea outline="0" collapsedLevelsAreSubtotals="1" fieldPosition="0"/>
    </format>
    <format dxfId="66">
      <pivotArea outline="0" collapsedLevelsAreSubtotals="1" fieldPosition="0">
        <references count="1">
          <reference field="0" count="16" selected="0">
            <x v="1"/>
            <x v="2"/>
            <x v="3"/>
            <x v="4"/>
            <x v="5"/>
            <x v="6"/>
            <x v="7"/>
            <x v="8"/>
            <x v="9"/>
            <x v="10"/>
            <x v="11"/>
            <x v="12"/>
            <x v="13"/>
            <x v="14"/>
            <x v="15"/>
            <x v="16"/>
          </reference>
        </references>
      </pivotArea>
    </format>
    <format dxfId="65">
      <pivotArea outline="0" fieldPosition="0">
        <references count="1">
          <reference field="4294967294" count="1">
            <x v="0"/>
          </reference>
        </references>
      </pivotArea>
    </format>
    <format dxfId="64">
      <pivotArea outline="0" collapsedLevelsAreSubtotals="1" fieldPosition="0">
        <references count="1">
          <reference field="0" count="1" selected="0">
            <x v="1"/>
          </reference>
        </references>
      </pivotArea>
    </format>
  </formats>
  <chartFormats count="247">
    <chartFormat chart="2" format="0" series="1">
      <pivotArea type="data" outline="0" fieldPosition="0">
        <references count="2">
          <reference field="4294967294" count="1" selected="0">
            <x v="0"/>
          </reference>
          <reference field="4" count="1" selected="0">
            <x v="22"/>
          </reference>
        </references>
      </pivotArea>
    </chartFormat>
    <chartFormat chart="2" format="1" series="1">
      <pivotArea type="data" outline="0" fieldPosition="0">
        <references count="2">
          <reference field="4294967294" count="1" selected="0">
            <x v="0"/>
          </reference>
          <reference field="4" count="1" selected="0">
            <x v="66"/>
          </reference>
        </references>
      </pivotArea>
    </chartFormat>
    <chartFormat chart="2" format="2" series="1">
      <pivotArea type="data" outline="0" fieldPosition="0">
        <references count="2">
          <reference field="4294967294" count="1" selected="0">
            <x v="0"/>
          </reference>
          <reference field="4" count="1" selected="0">
            <x v="56"/>
          </reference>
        </references>
      </pivotArea>
    </chartFormat>
    <chartFormat chart="2" format="3" series="1">
      <pivotArea type="data" outline="0" fieldPosition="0">
        <references count="2">
          <reference field="4294967294" count="1" selected="0">
            <x v="0"/>
          </reference>
          <reference field="4" count="1" selected="0">
            <x v="43"/>
          </reference>
        </references>
      </pivotArea>
    </chartFormat>
    <chartFormat chart="2" format="4" series="1">
      <pivotArea type="data" outline="0" fieldPosition="0">
        <references count="2">
          <reference field="4294967294" count="1" selected="0">
            <x v="0"/>
          </reference>
          <reference field="4" count="1" selected="0">
            <x v="58"/>
          </reference>
        </references>
      </pivotArea>
    </chartFormat>
    <chartFormat chart="2" format="5" series="1">
      <pivotArea type="data" outline="0" fieldPosition="0">
        <references count="2">
          <reference field="4294967294" count="1" selected="0">
            <x v="0"/>
          </reference>
          <reference field="4" count="1" selected="0">
            <x v="102"/>
          </reference>
        </references>
      </pivotArea>
    </chartFormat>
    <chartFormat chart="2" format="6" series="1">
      <pivotArea type="data" outline="0" fieldPosition="0">
        <references count="2">
          <reference field="4294967294" count="1" selected="0">
            <x v="0"/>
          </reference>
          <reference field="4" count="1" selected="0">
            <x v="86"/>
          </reference>
        </references>
      </pivotArea>
    </chartFormat>
    <chartFormat chart="2" format="7" series="1">
      <pivotArea type="data" outline="0" fieldPosition="0">
        <references count="2">
          <reference field="4294967294" count="1" selected="0">
            <x v="0"/>
          </reference>
          <reference field="4" count="1" selected="0">
            <x v="52"/>
          </reference>
        </references>
      </pivotArea>
    </chartFormat>
    <chartFormat chart="2" format="8" series="1">
      <pivotArea type="data" outline="0" fieldPosition="0">
        <references count="2">
          <reference field="4294967294" count="1" selected="0">
            <x v="0"/>
          </reference>
          <reference field="4" count="1" selected="0">
            <x v="9"/>
          </reference>
        </references>
      </pivotArea>
    </chartFormat>
    <chartFormat chart="2" format="9" series="1">
      <pivotArea type="data" outline="0" fieldPosition="0">
        <references count="2">
          <reference field="4294967294" count="1" selected="0">
            <x v="0"/>
          </reference>
          <reference field="4" count="1" selected="0">
            <x v="83"/>
          </reference>
        </references>
      </pivotArea>
    </chartFormat>
    <chartFormat chart="2" format="10" series="1">
      <pivotArea type="data" outline="0" fieldPosition="0">
        <references count="2">
          <reference field="4294967294" count="1" selected="0">
            <x v="0"/>
          </reference>
          <reference field="4" count="1" selected="0">
            <x v="105"/>
          </reference>
        </references>
      </pivotArea>
    </chartFormat>
    <chartFormat chart="2" format="11" series="1">
      <pivotArea type="data" outline="0" fieldPosition="0">
        <references count="2">
          <reference field="4294967294" count="1" selected="0">
            <x v="0"/>
          </reference>
          <reference field="4" count="1" selected="0">
            <x v="76"/>
          </reference>
        </references>
      </pivotArea>
    </chartFormat>
    <chartFormat chart="2" format="12" series="1">
      <pivotArea type="data" outline="0" fieldPosition="0">
        <references count="2">
          <reference field="4294967294" count="1" selected="0">
            <x v="0"/>
          </reference>
          <reference field="4" count="1" selected="0">
            <x v="85"/>
          </reference>
        </references>
      </pivotArea>
    </chartFormat>
    <chartFormat chart="2" format="13" series="1">
      <pivotArea type="data" outline="0" fieldPosition="0">
        <references count="2">
          <reference field="4294967294" count="1" selected="0">
            <x v="0"/>
          </reference>
          <reference field="4" count="1" selected="0">
            <x v="94"/>
          </reference>
        </references>
      </pivotArea>
    </chartFormat>
    <chartFormat chart="2" format="14" series="1">
      <pivotArea type="data" outline="0" fieldPosition="0">
        <references count="2">
          <reference field="4294967294" count="1" selected="0">
            <x v="0"/>
          </reference>
          <reference field="4" count="1" selected="0">
            <x v="45"/>
          </reference>
        </references>
      </pivotArea>
    </chartFormat>
    <chartFormat chart="2" format="15" series="1">
      <pivotArea type="data" outline="0" fieldPosition="0">
        <references count="2">
          <reference field="4294967294" count="1" selected="0">
            <x v="0"/>
          </reference>
          <reference field="4" count="1" selected="0">
            <x v="42"/>
          </reference>
        </references>
      </pivotArea>
    </chartFormat>
    <chartFormat chart="2" format="16" series="1">
      <pivotArea type="data" outline="0" fieldPosition="0">
        <references count="2">
          <reference field="4294967294" count="1" selected="0">
            <x v="0"/>
          </reference>
          <reference field="4" count="1" selected="0">
            <x v="69"/>
          </reference>
        </references>
      </pivotArea>
    </chartFormat>
    <chartFormat chart="2" format="17" series="1">
      <pivotArea type="data" outline="0" fieldPosition="0">
        <references count="2">
          <reference field="4294967294" count="1" selected="0">
            <x v="0"/>
          </reference>
          <reference field="4" count="1" selected="0">
            <x v="27"/>
          </reference>
        </references>
      </pivotArea>
    </chartFormat>
    <chartFormat chart="2" format="18" series="1">
      <pivotArea type="data" outline="0" fieldPosition="0">
        <references count="2">
          <reference field="4294967294" count="1" selected="0">
            <x v="0"/>
          </reference>
          <reference field="4" count="1" selected="0">
            <x v="61"/>
          </reference>
        </references>
      </pivotArea>
    </chartFormat>
    <chartFormat chart="2" format="19" series="1">
      <pivotArea type="data" outline="0" fieldPosition="0">
        <references count="2">
          <reference field="4294967294" count="1" selected="0">
            <x v="0"/>
          </reference>
          <reference field="4" count="1" selected="0">
            <x v="44"/>
          </reference>
        </references>
      </pivotArea>
    </chartFormat>
    <chartFormat chart="2" format="20" series="1">
      <pivotArea type="data" outline="0" fieldPosition="0">
        <references count="2">
          <reference field="4294967294" count="1" selected="0">
            <x v="0"/>
          </reference>
          <reference field="4" count="1" selected="0">
            <x v="8"/>
          </reference>
        </references>
      </pivotArea>
    </chartFormat>
    <chartFormat chart="2" format="21" series="1">
      <pivotArea type="data" outline="0" fieldPosition="0">
        <references count="2">
          <reference field="4294967294" count="1" selected="0">
            <x v="0"/>
          </reference>
          <reference field="4" count="1" selected="0">
            <x v="14"/>
          </reference>
        </references>
      </pivotArea>
    </chartFormat>
    <chartFormat chart="2" format="22" series="1">
      <pivotArea type="data" outline="0" fieldPosition="0">
        <references count="2">
          <reference field="4294967294" count="1" selected="0">
            <x v="0"/>
          </reference>
          <reference field="4" count="1" selected="0">
            <x v="5"/>
          </reference>
        </references>
      </pivotArea>
    </chartFormat>
    <chartFormat chart="2" format="23" series="1">
      <pivotArea type="data" outline="0" fieldPosition="0">
        <references count="2">
          <reference field="4294967294" count="1" selected="0">
            <x v="0"/>
          </reference>
          <reference field="4" count="1" selected="0">
            <x v="24"/>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9"/>
          </reference>
        </references>
      </pivotArea>
    </chartFormat>
    <chartFormat chart="2" format="26" series="1">
      <pivotArea type="data" outline="0" fieldPosition="0">
        <references count="2">
          <reference field="4294967294" count="1" selected="0">
            <x v="0"/>
          </reference>
          <reference field="4" count="1" selected="0">
            <x v="6"/>
          </reference>
        </references>
      </pivotArea>
    </chartFormat>
    <chartFormat chart="2" format="27" series="1">
      <pivotArea type="data" outline="0" fieldPosition="0">
        <references count="2">
          <reference field="4294967294" count="1" selected="0">
            <x v="0"/>
          </reference>
          <reference field="4" count="1" selected="0">
            <x v="32"/>
          </reference>
        </references>
      </pivotArea>
    </chartFormat>
    <chartFormat chart="2" format="28" series="1">
      <pivotArea type="data" outline="0" fieldPosition="0">
        <references count="2">
          <reference field="4294967294" count="1" selected="0">
            <x v="0"/>
          </reference>
          <reference field="4" count="1" selected="0">
            <x v="95"/>
          </reference>
        </references>
      </pivotArea>
    </chartFormat>
    <chartFormat chart="2" format="29" series="1">
      <pivotArea type="data" outline="0" fieldPosition="0">
        <references count="2">
          <reference field="4294967294" count="1" selected="0">
            <x v="0"/>
          </reference>
          <reference field="4" count="1" selected="0">
            <x v="47"/>
          </reference>
        </references>
      </pivotArea>
    </chartFormat>
    <chartFormat chart="2" format="30" series="1">
      <pivotArea type="data" outline="0" fieldPosition="0">
        <references count="2">
          <reference field="4294967294" count="1" selected="0">
            <x v="0"/>
          </reference>
          <reference field="4" count="1" selected="0">
            <x v="34"/>
          </reference>
        </references>
      </pivotArea>
    </chartFormat>
    <chartFormat chart="2" format="31" series="1">
      <pivotArea type="data" outline="0" fieldPosition="0">
        <references count="2">
          <reference field="4294967294" count="1" selected="0">
            <x v="0"/>
          </reference>
          <reference field="4" count="1" selected="0">
            <x v="93"/>
          </reference>
        </references>
      </pivotArea>
    </chartFormat>
    <chartFormat chart="2" format="32" series="1">
      <pivotArea type="data" outline="0" fieldPosition="0">
        <references count="2">
          <reference field="4294967294" count="1" selected="0">
            <x v="0"/>
          </reference>
          <reference field="4" count="1" selected="0">
            <x v="60"/>
          </reference>
        </references>
      </pivotArea>
    </chartFormat>
    <chartFormat chart="2" format="33" series="1">
      <pivotArea type="data" outline="0" fieldPosition="0">
        <references count="2">
          <reference field="4294967294" count="1" selected="0">
            <x v="0"/>
          </reference>
          <reference field="4" count="1" selected="0">
            <x v="64"/>
          </reference>
        </references>
      </pivotArea>
    </chartFormat>
    <chartFormat chart="2" format="34" series="1">
      <pivotArea type="data" outline="0" fieldPosition="0">
        <references count="2">
          <reference field="4294967294" count="1" selected="0">
            <x v="0"/>
          </reference>
          <reference field="4" count="1" selected="0">
            <x v="108"/>
          </reference>
        </references>
      </pivotArea>
    </chartFormat>
    <chartFormat chart="2" format="35" series="1">
      <pivotArea type="data" outline="0" fieldPosition="0">
        <references count="2">
          <reference field="4294967294" count="1" selected="0">
            <x v="0"/>
          </reference>
          <reference field="4" count="1" selected="0">
            <x v="79"/>
          </reference>
        </references>
      </pivotArea>
    </chartFormat>
    <chartFormat chart="2" format="36" series="1">
      <pivotArea type="data" outline="0" fieldPosition="0">
        <references count="2">
          <reference field="4294967294" count="1" selected="0">
            <x v="0"/>
          </reference>
          <reference field="4" count="1" selected="0">
            <x v="63"/>
          </reference>
        </references>
      </pivotArea>
    </chartFormat>
    <chartFormat chart="2" format="37" series="1">
      <pivotArea type="data" outline="0" fieldPosition="0">
        <references count="2">
          <reference field="4294967294" count="1" selected="0">
            <x v="0"/>
          </reference>
          <reference field="4" count="1" selected="0">
            <x v="78"/>
          </reference>
        </references>
      </pivotArea>
    </chartFormat>
    <chartFormat chart="2" format="38" series="1">
      <pivotArea type="data" outline="0" fieldPosition="0">
        <references count="2">
          <reference field="4294967294" count="1" selected="0">
            <x v="0"/>
          </reference>
          <reference field="4" count="1" selected="0">
            <x v="37"/>
          </reference>
        </references>
      </pivotArea>
    </chartFormat>
    <chartFormat chart="2" format="39" series="1">
      <pivotArea type="data" outline="0" fieldPosition="0">
        <references count="2">
          <reference field="4294967294" count="1" selected="0">
            <x v="0"/>
          </reference>
          <reference field="4" count="1" selected="0">
            <x v="49"/>
          </reference>
        </references>
      </pivotArea>
    </chartFormat>
    <chartFormat chart="2" format="40" series="1">
      <pivotArea type="data" outline="0" fieldPosition="0">
        <references count="2">
          <reference field="4294967294" count="1" selected="0">
            <x v="0"/>
          </reference>
          <reference field="4" count="1" selected="0">
            <x v="81"/>
          </reference>
        </references>
      </pivotArea>
    </chartFormat>
    <chartFormat chart="2" format="41" series="1">
      <pivotArea type="data" outline="0" fieldPosition="0">
        <references count="2">
          <reference field="4294967294" count="1" selected="0">
            <x v="0"/>
          </reference>
          <reference field="4" count="1" selected="0">
            <x v="75"/>
          </reference>
        </references>
      </pivotArea>
    </chartFormat>
    <chartFormat chart="2" format="42" series="1">
      <pivotArea type="data" outline="0" fieldPosition="0">
        <references count="2">
          <reference field="4294967294" count="1" selected="0">
            <x v="0"/>
          </reference>
          <reference field="4" count="1" selected="0">
            <x v="98"/>
          </reference>
        </references>
      </pivotArea>
    </chartFormat>
    <chartFormat chart="2" format="43" series="1">
      <pivotArea type="data" outline="0" fieldPosition="0">
        <references count="2">
          <reference field="4294967294" count="1" selected="0">
            <x v="0"/>
          </reference>
          <reference field="4" count="1" selected="0">
            <x v="16"/>
          </reference>
        </references>
      </pivotArea>
    </chartFormat>
    <chartFormat chart="2" format="44" series="1">
      <pivotArea type="data" outline="0" fieldPosition="0">
        <references count="2">
          <reference field="4294967294" count="1" selected="0">
            <x v="0"/>
          </reference>
          <reference field="4" count="1" selected="0">
            <x v="84"/>
          </reference>
        </references>
      </pivotArea>
    </chartFormat>
    <chartFormat chart="2" format="45" series="1">
      <pivotArea type="data" outline="0" fieldPosition="0">
        <references count="2">
          <reference field="4294967294" count="1" selected="0">
            <x v="0"/>
          </reference>
          <reference field="4" count="1" selected="0">
            <x v="89"/>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46"/>
          </reference>
        </references>
      </pivotArea>
    </chartFormat>
    <chartFormat chart="2" format="48" series="1">
      <pivotArea type="data" outline="0" fieldPosition="0">
        <references count="2">
          <reference field="4294967294" count="1" selected="0">
            <x v="0"/>
          </reference>
          <reference field="4" count="1" selected="0">
            <x v="28"/>
          </reference>
        </references>
      </pivotArea>
    </chartFormat>
    <chartFormat chart="2" format="49" series="1">
      <pivotArea type="data" outline="0" fieldPosition="0">
        <references count="2">
          <reference field="4294967294" count="1" selected="0">
            <x v="0"/>
          </reference>
          <reference field="4" count="1" selected="0">
            <x v="107"/>
          </reference>
        </references>
      </pivotArea>
    </chartFormat>
    <chartFormat chart="2" format="50" series="1">
      <pivotArea type="data" outline="0" fieldPosition="0">
        <references count="2">
          <reference field="4294967294" count="1" selected="0">
            <x v="0"/>
          </reference>
          <reference field="4" count="1" selected="0">
            <x v="90"/>
          </reference>
        </references>
      </pivotArea>
    </chartFormat>
    <chartFormat chart="2" format="51" series="1">
      <pivotArea type="data" outline="0" fieldPosition="0">
        <references count="2">
          <reference field="4294967294" count="1" selected="0">
            <x v="0"/>
          </reference>
          <reference field="4" count="1" selected="0">
            <x v="68"/>
          </reference>
        </references>
      </pivotArea>
    </chartFormat>
    <chartFormat chart="2" format="52" series="1">
      <pivotArea type="data" outline="0" fieldPosition="0">
        <references count="2">
          <reference field="4294967294" count="1" selected="0">
            <x v="0"/>
          </reference>
          <reference field="4" count="1" selected="0">
            <x v="50"/>
          </reference>
        </references>
      </pivotArea>
    </chartFormat>
    <chartFormat chart="2" format="53" series="1">
      <pivotArea type="data" outline="0" fieldPosition="0">
        <references count="2">
          <reference field="4294967294" count="1" selected="0">
            <x v="0"/>
          </reference>
          <reference field="4" count="1" selected="0">
            <x v="101"/>
          </reference>
        </references>
      </pivotArea>
    </chartFormat>
    <chartFormat chart="2" format="54" series="1">
      <pivotArea type="data" outline="0" fieldPosition="0">
        <references count="2">
          <reference field="4294967294" count="1" selected="0">
            <x v="0"/>
          </reference>
          <reference field="4" count="1" selected="0">
            <x v="104"/>
          </reference>
        </references>
      </pivotArea>
    </chartFormat>
    <chartFormat chart="2" format="55" series="1">
      <pivotArea type="data" outline="0" fieldPosition="0">
        <references count="2">
          <reference field="4294967294" count="1" selected="0">
            <x v="0"/>
          </reference>
          <reference field="4" count="1" selected="0">
            <x v="100"/>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12"/>
          </reference>
        </references>
      </pivotArea>
    </chartFormat>
    <chartFormat chart="2" format="58" series="1">
      <pivotArea type="data" outline="0" fieldPosition="0">
        <references count="2">
          <reference field="4294967294" count="1" selected="0">
            <x v="0"/>
          </reference>
          <reference field="4" count="1" selected="0">
            <x v="92"/>
          </reference>
        </references>
      </pivotArea>
    </chartFormat>
    <chartFormat chart="2" format="59" series="1">
      <pivotArea type="data" outline="0" fieldPosition="0">
        <references count="2">
          <reference field="4294967294" count="1" selected="0">
            <x v="0"/>
          </reference>
          <reference field="4" count="1" selected="0">
            <x v="70"/>
          </reference>
        </references>
      </pivotArea>
    </chartFormat>
    <chartFormat chart="2" format="60" series="1">
      <pivotArea type="data" outline="0" fieldPosition="0">
        <references count="2">
          <reference field="4294967294" count="1" selected="0">
            <x v="0"/>
          </reference>
          <reference field="4" count="1" selected="0">
            <x v="26"/>
          </reference>
        </references>
      </pivotArea>
    </chartFormat>
    <chartFormat chart="2" format="61" series="1">
      <pivotArea type="data" outline="0" fieldPosition="0">
        <references count="2">
          <reference field="4294967294" count="1" selected="0">
            <x v="0"/>
          </reference>
          <reference field="4" count="1" selected="0">
            <x v="106"/>
          </reference>
        </references>
      </pivotArea>
    </chartFormat>
    <chartFormat chart="2" format="62" series="1">
      <pivotArea type="data" outline="0" fieldPosition="0">
        <references count="2">
          <reference field="4294967294" count="1" selected="0">
            <x v="0"/>
          </reference>
          <reference field="4" count="1" selected="0">
            <x v="109"/>
          </reference>
        </references>
      </pivotArea>
    </chartFormat>
    <chartFormat chart="2" format="63" series="1">
      <pivotArea type="data" outline="0" fieldPosition="0">
        <references count="2">
          <reference field="4294967294" count="1" selected="0">
            <x v="0"/>
          </reference>
          <reference field="4" count="1" selected="0">
            <x v="111"/>
          </reference>
        </references>
      </pivotArea>
    </chartFormat>
    <chartFormat chart="2" format="64" series="1">
      <pivotArea type="data" outline="0" fieldPosition="0">
        <references count="2">
          <reference field="4294967294" count="1" selected="0">
            <x v="0"/>
          </reference>
          <reference field="4" count="1" selected="0">
            <x v="59"/>
          </reference>
        </references>
      </pivotArea>
    </chartFormat>
    <chartFormat chart="2" format="65" series="1">
      <pivotArea type="data" outline="0" fieldPosition="0">
        <references count="2">
          <reference field="4294967294" count="1" selected="0">
            <x v="0"/>
          </reference>
          <reference field="4" count="1" selected="0">
            <x v="91"/>
          </reference>
        </references>
      </pivotArea>
    </chartFormat>
    <chartFormat chart="2" format="66" series="1">
      <pivotArea type="data" outline="0" fieldPosition="0">
        <references count="2">
          <reference field="4294967294" count="1" selected="0">
            <x v="0"/>
          </reference>
          <reference field="4" count="1" selected="0">
            <x v="39"/>
          </reference>
        </references>
      </pivotArea>
    </chartFormat>
    <chartFormat chart="2" format="67" series="1">
      <pivotArea type="data" outline="0" fieldPosition="0">
        <references count="2">
          <reference field="4294967294" count="1" selected="0">
            <x v="0"/>
          </reference>
          <reference field="4" count="1" selected="0">
            <x v="4"/>
          </reference>
        </references>
      </pivotArea>
    </chartFormat>
    <chartFormat chart="2" format="68" series="1">
      <pivotArea type="data" outline="0" fieldPosition="0">
        <references count="2">
          <reference field="4294967294" count="1" selected="0">
            <x v="0"/>
          </reference>
          <reference field="4" count="1" selected="0">
            <x v="33"/>
          </reference>
        </references>
      </pivotArea>
    </chartFormat>
    <chartFormat chart="2" format="69" series="1">
      <pivotArea type="data" outline="0" fieldPosition="0">
        <references count="2">
          <reference field="4294967294" count="1" selected="0">
            <x v="0"/>
          </reference>
          <reference field="4" count="1" selected="0">
            <x v="25"/>
          </reference>
        </references>
      </pivotArea>
    </chartFormat>
    <chartFormat chart="2" format="70" series="1">
      <pivotArea type="data" outline="0" fieldPosition="0">
        <references count="2">
          <reference field="4294967294" count="1" selected="0">
            <x v="0"/>
          </reference>
          <reference field="4" count="1" selected="0">
            <x v="99"/>
          </reference>
        </references>
      </pivotArea>
    </chartFormat>
    <chartFormat chart="2" format="71" series="1">
      <pivotArea type="data" outline="0" fieldPosition="0">
        <references count="2">
          <reference field="4294967294" count="1" selected="0">
            <x v="0"/>
          </reference>
          <reference field="4" count="1" selected="0">
            <x v="103"/>
          </reference>
        </references>
      </pivotArea>
    </chartFormat>
    <chartFormat chart="2" format="72" series="1">
      <pivotArea type="data" outline="0" fieldPosition="0">
        <references count="2">
          <reference field="4294967294" count="1" selected="0">
            <x v="0"/>
          </reference>
          <reference field="4" count="1" selected="0">
            <x v="20"/>
          </reference>
        </references>
      </pivotArea>
    </chartFormat>
    <chartFormat chart="2" format="73" series="1">
      <pivotArea type="data" outline="0" fieldPosition="0">
        <references count="2">
          <reference field="4294967294" count="1" selected="0">
            <x v="0"/>
          </reference>
          <reference field="4" count="1" selected="0">
            <x v="88"/>
          </reference>
        </references>
      </pivotArea>
    </chartFormat>
    <chartFormat chart="2" format="74" series="1">
      <pivotArea type="data" outline="0" fieldPosition="0">
        <references count="2">
          <reference field="4294967294" count="1" selected="0">
            <x v="0"/>
          </reference>
          <reference field="4" count="1" selected="0">
            <x v="38"/>
          </reference>
        </references>
      </pivotArea>
    </chartFormat>
    <chartFormat chart="2" format="75" series="1">
      <pivotArea type="data" outline="0" fieldPosition="0">
        <references count="2">
          <reference field="4294967294" count="1" selected="0">
            <x v="0"/>
          </reference>
          <reference field="4" count="1" selected="0">
            <x v="71"/>
          </reference>
        </references>
      </pivotArea>
    </chartFormat>
    <chartFormat chart="2" format="76" series="1">
      <pivotArea type="data" outline="0" fieldPosition="0">
        <references count="2">
          <reference field="4294967294" count="1" selected="0">
            <x v="0"/>
          </reference>
          <reference field="4" count="1" selected="0">
            <x v="65"/>
          </reference>
        </references>
      </pivotArea>
    </chartFormat>
    <chartFormat chart="2" format="77" series="1">
      <pivotArea type="data" outline="0" fieldPosition="0">
        <references count="2">
          <reference field="4294967294" count="1" selected="0">
            <x v="0"/>
          </reference>
          <reference field="4" count="1" selected="0">
            <x v="82"/>
          </reference>
        </references>
      </pivotArea>
    </chartFormat>
    <chartFormat chart="2" format="78" series="1">
      <pivotArea type="data" outline="0" fieldPosition="0">
        <references count="2">
          <reference field="4294967294" count="1" selected="0">
            <x v="0"/>
          </reference>
          <reference field="4" count="1" selected="0">
            <x v="87"/>
          </reference>
        </references>
      </pivotArea>
    </chartFormat>
    <chartFormat chart="2" format="79" series="1">
      <pivotArea type="data" outline="0" fieldPosition="0">
        <references count="2">
          <reference field="4294967294" count="1" selected="0">
            <x v="0"/>
          </reference>
          <reference field="4" count="1" selected="0">
            <x v="67"/>
          </reference>
        </references>
      </pivotArea>
    </chartFormat>
    <chartFormat chart="2" format="80" series="1">
      <pivotArea type="data" outline="0" fieldPosition="0">
        <references count="2">
          <reference field="4294967294" count="1" selected="0">
            <x v="0"/>
          </reference>
          <reference field="4" count="1" selected="0">
            <x v="54"/>
          </reference>
        </references>
      </pivotArea>
    </chartFormat>
    <chartFormat chart="2" format="81" series="1">
      <pivotArea type="data" outline="0" fieldPosition="0">
        <references count="2">
          <reference field="4294967294" count="1" selected="0">
            <x v="0"/>
          </reference>
          <reference field="4" count="1" selected="0">
            <x v="48"/>
          </reference>
        </references>
      </pivotArea>
    </chartFormat>
    <chartFormat chart="3" format="82" series="1">
      <pivotArea type="data" outline="0" fieldPosition="0">
        <references count="2">
          <reference field="4294967294" count="1" selected="0">
            <x v="0"/>
          </reference>
          <reference field="4" count="1" selected="0">
            <x v="60"/>
          </reference>
        </references>
      </pivotArea>
    </chartFormat>
    <chartFormat chart="3" format="83" series="1">
      <pivotArea type="data" outline="0" fieldPosition="0">
        <references count="2">
          <reference field="4294967294" count="1" selected="0">
            <x v="0"/>
          </reference>
          <reference field="4" count="1" selected="0">
            <x v="95"/>
          </reference>
        </references>
      </pivotArea>
    </chartFormat>
    <chartFormat chart="3" format="84" series="1">
      <pivotArea type="data" outline="0" fieldPosition="0">
        <references count="2">
          <reference field="4294967294" count="1" selected="0">
            <x v="0"/>
          </reference>
          <reference field="4" count="1" selected="0">
            <x v="93"/>
          </reference>
        </references>
      </pivotArea>
    </chartFormat>
    <chartFormat chart="3" format="85" series="1">
      <pivotArea type="data" outline="0" fieldPosition="0">
        <references count="2">
          <reference field="4294967294" count="1" selected="0">
            <x v="0"/>
          </reference>
          <reference field="4" count="1" selected="0">
            <x v="54"/>
          </reference>
        </references>
      </pivotArea>
    </chartFormat>
    <chartFormat chart="3" format="86" series="1">
      <pivotArea type="data" outline="0" fieldPosition="0">
        <references count="2">
          <reference field="4294967294" count="1" selected="0">
            <x v="0"/>
          </reference>
          <reference field="4" count="1" selected="0">
            <x v="48"/>
          </reference>
        </references>
      </pivotArea>
    </chartFormat>
    <chartFormat chart="3" format="87" series="1">
      <pivotArea type="data" outline="0" fieldPosition="0">
        <references count="2">
          <reference field="4294967294" count="1" selected="0">
            <x v="0"/>
          </reference>
          <reference field="4" count="1" selected="0">
            <x v="5"/>
          </reference>
        </references>
      </pivotArea>
    </chartFormat>
    <chartFormat chart="3" format="88" series="1">
      <pivotArea type="data" outline="0" fieldPosition="0">
        <references count="2">
          <reference field="4294967294" count="1" selected="0">
            <x v="0"/>
          </reference>
          <reference field="4" count="1" selected="0">
            <x v="34"/>
          </reference>
        </references>
      </pivotArea>
    </chartFormat>
    <chartFormat chart="3" format="89" series="1">
      <pivotArea type="data" outline="0" fieldPosition="0">
        <references count="2">
          <reference field="4294967294" count="1" selected="0">
            <x v="0"/>
          </reference>
          <reference field="4" count="1" selected="0">
            <x v="47"/>
          </reference>
        </references>
      </pivotArea>
    </chartFormat>
    <chartFormat chart="3" format="90" series="1">
      <pivotArea type="data" outline="0" fieldPosition="0">
        <references count="3">
          <reference field="4294967294" count="1" selected="0">
            <x v="0"/>
          </reference>
          <reference field="0" count="1" selected="0">
            <x v="9"/>
          </reference>
          <reference field="4" count="1" selected="0">
            <x v="60"/>
          </reference>
        </references>
      </pivotArea>
    </chartFormat>
    <chartFormat chart="3" format="91" series="1">
      <pivotArea type="data" outline="0" fieldPosition="0">
        <references count="3">
          <reference field="4294967294" count="1" selected="0">
            <x v="0"/>
          </reference>
          <reference field="0" count="1" selected="0">
            <x v="10"/>
          </reference>
          <reference field="4" count="1" selected="0">
            <x v="60"/>
          </reference>
        </references>
      </pivotArea>
    </chartFormat>
    <chartFormat chart="3" format="92" series="1">
      <pivotArea type="data" outline="0" fieldPosition="0">
        <references count="3">
          <reference field="4294967294" count="1" selected="0">
            <x v="0"/>
          </reference>
          <reference field="0" count="1" selected="0">
            <x v="11"/>
          </reference>
          <reference field="4" count="1" selected="0">
            <x v="60"/>
          </reference>
        </references>
      </pivotArea>
    </chartFormat>
    <chartFormat chart="3" format="93" series="1">
      <pivotArea type="data" outline="0" fieldPosition="0">
        <references count="3">
          <reference field="4294967294" count="1" selected="0">
            <x v="0"/>
          </reference>
          <reference field="0" count="1" selected="0">
            <x v="12"/>
          </reference>
          <reference field="4" count="1" selected="0">
            <x v="60"/>
          </reference>
        </references>
      </pivotArea>
    </chartFormat>
    <chartFormat chart="3" format="94" series="1">
      <pivotArea type="data" outline="0" fieldPosition="0">
        <references count="3">
          <reference field="4294967294" count="1" selected="0">
            <x v="0"/>
          </reference>
          <reference field="0" count="1" selected="0">
            <x v="13"/>
          </reference>
          <reference field="4" count="1" selected="0">
            <x v="60"/>
          </reference>
        </references>
      </pivotArea>
    </chartFormat>
    <chartFormat chart="3" format="95" series="1">
      <pivotArea type="data" outline="0" fieldPosition="0">
        <references count="3">
          <reference field="4294967294" count="1" selected="0">
            <x v="0"/>
          </reference>
          <reference field="0" count="1" selected="0">
            <x v="14"/>
          </reference>
          <reference field="4" count="1" selected="0">
            <x v="60"/>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60"/>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60"/>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60"/>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95"/>
          </reference>
        </references>
      </pivotArea>
    </chartFormat>
    <chartFormat chart="3" format="100" series="1">
      <pivotArea type="data" outline="0" fieldPosition="0">
        <references count="3">
          <reference field="4294967294" count="1" selected="0">
            <x v="0"/>
          </reference>
          <reference field="0" count="1" selected="0">
            <x v="2"/>
          </reference>
          <reference field="4" count="1" selected="0">
            <x v="95"/>
          </reference>
        </references>
      </pivotArea>
    </chartFormat>
    <chartFormat chart="3" format="101" series="1">
      <pivotArea type="data" outline="0" fieldPosition="0">
        <references count="3">
          <reference field="4294967294" count="1" selected="0">
            <x v="0"/>
          </reference>
          <reference field="0" count="1" selected="0">
            <x v="3"/>
          </reference>
          <reference field="4" count="1" selected="0">
            <x v="95"/>
          </reference>
        </references>
      </pivotArea>
    </chartFormat>
    <chartFormat chart="3" format="102" series="1">
      <pivotArea type="data" outline="0" fieldPosition="0">
        <references count="3">
          <reference field="4294967294" count="1" selected="0">
            <x v="0"/>
          </reference>
          <reference field="0" count="1" selected="0">
            <x v="4"/>
          </reference>
          <reference field="4" count="1" selected="0">
            <x v="95"/>
          </reference>
        </references>
      </pivotArea>
    </chartFormat>
    <chartFormat chart="3" format="103" series="1">
      <pivotArea type="data" outline="0" fieldPosition="0">
        <references count="3">
          <reference field="4294967294" count="1" selected="0">
            <x v="0"/>
          </reference>
          <reference field="0" count="1" selected="0">
            <x v="5"/>
          </reference>
          <reference field="4" count="1" selected="0">
            <x v="95"/>
          </reference>
        </references>
      </pivotArea>
    </chartFormat>
    <chartFormat chart="3" format="104" series="1">
      <pivotArea type="data" outline="0" fieldPosition="0">
        <references count="3">
          <reference field="4294967294" count="1" selected="0">
            <x v="0"/>
          </reference>
          <reference field="0" count="1" selected="0">
            <x v="6"/>
          </reference>
          <reference field="4" count="1" selected="0">
            <x v="95"/>
          </reference>
        </references>
      </pivotArea>
    </chartFormat>
    <chartFormat chart="3" format="105" series="1">
      <pivotArea type="data" outline="0" fieldPosition="0">
        <references count="3">
          <reference field="4294967294" count="1" selected="0">
            <x v="0"/>
          </reference>
          <reference field="0" count="1" selected="0">
            <x v="7"/>
          </reference>
          <reference field="4" count="1" selected="0">
            <x v="95"/>
          </reference>
        </references>
      </pivotArea>
    </chartFormat>
    <chartFormat chart="3" format="106" series="1">
      <pivotArea type="data" outline="0" fieldPosition="0">
        <references count="3">
          <reference field="4294967294" count="1" selected="0">
            <x v="0"/>
          </reference>
          <reference field="0" count="1" selected="0">
            <x v="8"/>
          </reference>
          <reference field="4" count="1" selected="0">
            <x v="95"/>
          </reference>
        </references>
      </pivotArea>
    </chartFormat>
    <chartFormat chart="3" format="107" series="1">
      <pivotArea type="data" outline="0" fieldPosition="0">
        <references count="3">
          <reference field="4294967294" count="1" selected="0">
            <x v="0"/>
          </reference>
          <reference field="0" count="1" selected="0">
            <x v="9"/>
          </reference>
          <reference field="4" count="1" selected="0">
            <x v="95"/>
          </reference>
        </references>
      </pivotArea>
    </chartFormat>
    <chartFormat chart="3" format="108" series="1">
      <pivotArea type="data" outline="0" fieldPosition="0">
        <references count="3">
          <reference field="4294967294" count="1" selected="0">
            <x v="0"/>
          </reference>
          <reference field="0" count="1" selected="0">
            <x v="10"/>
          </reference>
          <reference field="4" count="1" selected="0">
            <x v="95"/>
          </reference>
        </references>
      </pivotArea>
    </chartFormat>
    <chartFormat chart="3" format="109" series="1">
      <pivotArea type="data" outline="0" fieldPosition="0">
        <references count="3">
          <reference field="4294967294" count="1" selected="0">
            <x v="0"/>
          </reference>
          <reference field="0" count="1" selected="0">
            <x v="11"/>
          </reference>
          <reference field="4" count="1" selected="0">
            <x v="95"/>
          </reference>
        </references>
      </pivotArea>
    </chartFormat>
    <chartFormat chart="3" format="110" series="1">
      <pivotArea type="data" outline="0" fieldPosition="0">
        <references count="3">
          <reference field="4294967294" count="1" selected="0">
            <x v="0"/>
          </reference>
          <reference field="0" count="1" selected="0">
            <x v="12"/>
          </reference>
          <reference field="4" count="1" selected="0">
            <x v="95"/>
          </reference>
        </references>
      </pivotArea>
    </chartFormat>
    <chartFormat chart="3" format="111" series="1">
      <pivotArea type="data" outline="0" fieldPosition="0">
        <references count="3">
          <reference field="4294967294" count="1" selected="0">
            <x v="0"/>
          </reference>
          <reference field="0" count="1" selected="0">
            <x v="13"/>
          </reference>
          <reference field="4" count="1" selected="0">
            <x v="95"/>
          </reference>
        </references>
      </pivotArea>
    </chartFormat>
    <chartFormat chart="3" format="112" series="1">
      <pivotArea type="data" outline="0" fieldPosition="0">
        <references count="3">
          <reference field="4294967294" count="1" selected="0">
            <x v="0"/>
          </reference>
          <reference field="0" count="1" selected="0">
            <x v="14"/>
          </reference>
          <reference field="4" count="1" selected="0">
            <x v="95"/>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95"/>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95"/>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95"/>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93"/>
          </reference>
        </references>
      </pivotArea>
    </chartFormat>
    <chartFormat chart="3" format="117" series="1">
      <pivotArea type="data" outline="0" fieldPosition="0">
        <references count="3">
          <reference field="4294967294" count="1" selected="0">
            <x v="0"/>
          </reference>
          <reference field="0" count="1" selected="0">
            <x v="2"/>
          </reference>
          <reference field="4" count="1" selected="0">
            <x v="93"/>
          </reference>
        </references>
      </pivotArea>
    </chartFormat>
    <chartFormat chart="3" format="118" series="1">
      <pivotArea type="data" outline="0" fieldPosition="0">
        <references count="3">
          <reference field="4294967294" count="1" selected="0">
            <x v="0"/>
          </reference>
          <reference field="0" count="1" selected="0">
            <x v="3"/>
          </reference>
          <reference field="4" count="1" selected="0">
            <x v="93"/>
          </reference>
        </references>
      </pivotArea>
    </chartFormat>
    <chartFormat chart="3" format="119" series="1">
      <pivotArea type="data" outline="0" fieldPosition="0">
        <references count="3">
          <reference field="4294967294" count="1" selected="0">
            <x v="0"/>
          </reference>
          <reference field="0" count="1" selected="0">
            <x v="4"/>
          </reference>
          <reference field="4" count="1" selected="0">
            <x v="93"/>
          </reference>
        </references>
      </pivotArea>
    </chartFormat>
    <chartFormat chart="3" format="120" series="1">
      <pivotArea type="data" outline="0" fieldPosition="0">
        <references count="3">
          <reference field="4294967294" count="1" selected="0">
            <x v="0"/>
          </reference>
          <reference field="0" count="1" selected="0">
            <x v="5"/>
          </reference>
          <reference field="4" count="1" selected="0">
            <x v="93"/>
          </reference>
        </references>
      </pivotArea>
    </chartFormat>
    <chartFormat chart="3" format="121" series="1">
      <pivotArea type="data" outline="0" fieldPosition="0">
        <references count="3">
          <reference field="4294967294" count="1" selected="0">
            <x v="0"/>
          </reference>
          <reference field="0" count="1" selected="0">
            <x v="6"/>
          </reference>
          <reference field="4" count="1" selected="0">
            <x v="93"/>
          </reference>
        </references>
      </pivotArea>
    </chartFormat>
    <chartFormat chart="3" format="122" series="1">
      <pivotArea type="data" outline="0" fieldPosition="0">
        <references count="3">
          <reference field="4294967294" count="1" selected="0">
            <x v="0"/>
          </reference>
          <reference field="0" count="1" selected="0">
            <x v="7"/>
          </reference>
          <reference field="4" count="1" selected="0">
            <x v="93"/>
          </reference>
        </references>
      </pivotArea>
    </chartFormat>
    <chartFormat chart="3" format="123" series="1">
      <pivotArea type="data" outline="0" fieldPosition="0">
        <references count="3">
          <reference field="4294967294" count="1" selected="0">
            <x v="0"/>
          </reference>
          <reference field="0" count="1" selected="0">
            <x v="8"/>
          </reference>
          <reference field="4" count="1" selected="0">
            <x v="93"/>
          </reference>
        </references>
      </pivotArea>
    </chartFormat>
    <chartFormat chart="3" format="124" series="1">
      <pivotArea type="data" outline="0" fieldPosition="0">
        <references count="3">
          <reference field="4294967294" count="1" selected="0">
            <x v="0"/>
          </reference>
          <reference field="0" count="1" selected="0">
            <x v="9"/>
          </reference>
          <reference field="4" count="1" selected="0">
            <x v="93"/>
          </reference>
        </references>
      </pivotArea>
    </chartFormat>
    <chartFormat chart="3" format="125" series="1">
      <pivotArea type="data" outline="0" fieldPosition="0">
        <references count="3">
          <reference field="4294967294" count="1" selected="0">
            <x v="0"/>
          </reference>
          <reference field="0" count="1" selected="0">
            <x v="10"/>
          </reference>
          <reference field="4" count="1" selected="0">
            <x v="93"/>
          </reference>
        </references>
      </pivotArea>
    </chartFormat>
    <chartFormat chart="3" format="126" series="1">
      <pivotArea type="data" outline="0" fieldPosition="0">
        <references count="3">
          <reference field="4294967294" count="1" selected="0">
            <x v="0"/>
          </reference>
          <reference field="0" count="1" selected="0">
            <x v="11"/>
          </reference>
          <reference field="4" count="1" selected="0">
            <x v="93"/>
          </reference>
        </references>
      </pivotArea>
    </chartFormat>
    <chartFormat chart="3" format="127" series="1">
      <pivotArea type="data" outline="0" fieldPosition="0">
        <references count="3">
          <reference field="4294967294" count="1" selected="0">
            <x v="0"/>
          </reference>
          <reference field="0" count="1" selected="0">
            <x v="12"/>
          </reference>
          <reference field="4" count="1" selected="0">
            <x v="93"/>
          </reference>
        </references>
      </pivotArea>
    </chartFormat>
    <chartFormat chart="3" format="128" series="1">
      <pivotArea type="data" outline="0" fieldPosition="0">
        <references count="3">
          <reference field="4294967294" count="1" selected="0">
            <x v="0"/>
          </reference>
          <reference field="0" count="1" selected="0">
            <x v="13"/>
          </reference>
          <reference field="4" count="1" selected="0">
            <x v="93"/>
          </reference>
        </references>
      </pivotArea>
    </chartFormat>
    <chartFormat chart="3" format="129" series="1">
      <pivotArea type="data" outline="0" fieldPosition="0">
        <references count="3">
          <reference field="4294967294" count="1" selected="0">
            <x v="0"/>
          </reference>
          <reference field="0" count="1" selected="0">
            <x v="14"/>
          </reference>
          <reference field="4" count="1" selected="0">
            <x v="93"/>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4"/>
          </reference>
        </references>
      </pivotArea>
    </chartFormat>
    <chartFormat chart="3" format="131" series="1">
      <pivotArea type="data" outline="0" fieldPosition="0">
        <references count="3">
          <reference field="4294967294" count="1" selected="0">
            <x v="0"/>
          </reference>
          <reference field="0" count="1" selected="0">
            <x v="2"/>
          </reference>
          <reference field="4" count="1" selected="0">
            <x v="54"/>
          </reference>
        </references>
      </pivotArea>
    </chartFormat>
    <chartFormat chart="3" format="132" series="1">
      <pivotArea type="data" outline="0" fieldPosition="0">
        <references count="3">
          <reference field="4294967294" count="1" selected="0">
            <x v="0"/>
          </reference>
          <reference field="0" count="1" selected="0">
            <x v="3"/>
          </reference>
          <reference field="4" count="1" selected="0">
            <x v="54"/>
          </reference>
        </references>
      </pivotArea>
    </chartFormat>
    <chartFormat chart="3" format="133" series="1">
      <pivotArea type="data" outline="0" fieldPosition="0">
        <references count="3">
          <reference field="4294967294" count="1" selected="0">
            <x v="0"/>
          </reference>
          <reference field="0" count="1" selected="0">
            <x v="4"/>
          </reference>
          <reference field="4" count="1" selected="0">
            <x v="54"/>
          </reference>
        </references>
      </pivotArea>
    </chartFormat>
    <chartFormat chart="3" format="134" series="1">
      <pivotArea type="data" outline="0" fieldPosition="0">
        <references count="3">
          <reference field="4294967294" count="1" selected="0">
            <x v="0"/>
          </reference>
          <reference field="0" count="1" selected="0">
            <x v="5"/>
          </reference>
          <reference field="4" count="1" selected="0">
            <x v="54"/>
          </reference>
        </references>
      </pivotArea>
    </chartFormat>
    <chartFormat chart="3" format="135" series="1">
      <pivotArea type="data" outline="0" fieldPosition="0">
        <references count="3">
          <reference field="4294967294" count="1" selected="0">
            <x v="0"/>
          </reference>
          <reference field="0" count="1" selected="0">
            <x v="6"/>
          </reference>
          <reference field="4" count="1" selected="0">
            <x v="54"/>
          </reference>
        </references>
      </pivotArea>
    </chartFormat>
    <chartFormat chart="3" format="136" series="1">
      <pivotArea type="data" outline="0" fieldPosition="0">
        <references count="3">
          <reference field="4294967294" count="1" selected="0">
            <x v="0"/>
          </reference>
          <reference field="0" count="1" selected="0">
            <x v="7"/>
          </reference>
          <reference field="4" count="1" selected="0">
            <x v="54"/>
          </reference>
        </references>
      </pivotArea>
    </chartFormat>
    <chartFormat chart="3" format="137" series="1">
      <pivotArea type="data" outline="0" fieldPosition="0">
        <references count="3">
          <reference field="4294967294" count="1" selected="0">
            <x v="0"/>
          </reference>
          <reference field="0" count="1" selected="0">
            <x v="8"/>
          </reference>
          <reference field="4" count="1" selected="0">
            <x v="54"/>
          </reference>
        </references>
      </pivotArea>
    </chartFormat>
    <chartFormat chart="3" format="138" series="1">
      <pivotArea type="data" outline="0" fieldPosition="0">
        <references count="3">
          <reference field="4294967294" count="1" selected="0">
            <x v="0"/>
          </reference>
          <reference field="0" count="1" selected="0">
            <x v="9"/>
          </reference>
          <reference field="4" count="1" selected="0">
            <x v="54"/>
          </reference>
        </references>
      </pivotArea>
    </chartFormat>
    <chartFormat chart="3" format="139" series="1">
      <pivotArea type="data" outline="0" fieldPosition="0">
        <references count="3">
          <reference field="4294967294" count="1" selected="0">
            <x v="0"/>
          </reference>
          <reference field="0" count="1" selected="0">
            <x v="10"/>
          </reference>
          <reference field="4" count="1" selected="0">
            <x v="54"/>
          </reference>
        </references>
      </pivotArea>
    </chartFormat>
    <chartFormat chart="3" format="140" series="1">
      <pivotArea type="data" outline="0" fieldPosition="0">
        <references count="3">
          <reference field="4294967294" count="1" selected="0">
            <x v="0"/>
          </reference>
          <reference field="0" count="1" selected="0">
            <x v="11"/>
          </reference>
          <reference field="4" count="1" selected="0">
            <x v="54"/>
          </reference>
        </references>
      </pivotArea>
    </chartFormat>
    <chartFormat chart="3" format="141" series="1">
      <pivotArea type="data" outline="0" fieldPosition="0">
        <references count="3">
          <reference field="4294967294" count="1" selected="0">
            <x v="0"/>
          </reference>
          <reference field="0" count="1" selected="0">
            <x v="13"/>
          </reference>
          <reference field="4" count="1" selected="0">
            <x v="54"/>
          </reference>
        </references>
      </pivotArea>
    </chartFormat>
    <chartFormat chart="3" format="142" series="1">
      <pivotArea type="data" outline="0" fieldPosition="0">
        <references count="3">
          <reference field="4294967294" count="1" selected="0">
            <x v="0"/>
          </reference>
          <reference field="0" count="1" selected="0">
            <x v="14"/>
          </reference>
          <reference field="4" count="1" selected="0">
            <x v="54"/>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4"/>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4"/>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48"/>
          </reference>
        </references>
      </pivotArea>
    </chartFormat>
    <chartFormat chart="3" format="146" series="1">
      <pivotArea type="data" outline="0" fieldPosition="0">
        <references count="3">
          <reference field="4294967294" count="1" selected="0">
            <x v="0"/>
          </reference>
          <reference field="0" count="1" selected="0">
            <x v="2"/>
          </reference>
          <reference field="4" count="1" selected="0">
            <x v="48"/>
          </reference>
        </references>
      </pivotArea>
    </chartFormat>
    <chartFormat chart="3" format="147" series="1">
      <pivotArea type="data" outline="0" fieldPosition="0">
        <references count="3">
          <reference field="4294967294" count="1" selected="0">
            <x v="0"/>
          </reference>
          <reference field="0" count="1" selected="0">
            <x v="3"/>
          </reference>
          <reference field="4" count="1" selected="0">
            <x v="48"/>
          </reference>
        </references>
      </pivotArea>
    </chartFormat>
    <chartFormat chart="3" format="148" series="1">
      <pivotArea type="data" outline="0" fieldPosition="0">
        <references count="3">
          <reference field="4294967294" count="1" selected="0">
            <x v="0"/>
          </reference>
          <reference field="0" count="1" selected="0">
            <x v="4"/>
          </reference>
          <reference field="4" count="1" selected="0">
            <x v="48"/>
          </reference>
        </references>
      </pivotArea>
    </chartFormat>
    <chartFormat chart="3" format="149" series="1">
      <pivotArea type="data" outline="0" fieldPosition="0">
        <references count="3">
          <reference field="4294967294" count="1" selected="0">
            <x v="0"/>
          </reference>
          <reference field="0" count="1" selected="0">
            <x v="5"/>
          </reference>
          <reference field="4" count="1" selected="0">
            <x v="48"/>
          </reference>
        </references>
      </pivotArea>
    </chartFormat>
    <chartFormat chart="3" format="150" series="1">
      <pivotArea type="data" outline="0" fieldPosition="0">
        <references count="3">
          <reference field="4294967294" count="1" selected="0">
            <x v="0"/>
          </reference>
          <reference field="0" count="1" selected="0">
            <x v="6"/>
          </reference>
          <reference field="4" count="1" selected="0">
            <x v="48"/>
          </reference>
        </references>
      </pivotArea>
    </chartFormat>
    <chartFormat chart="3" format="151" series="1">
      <pivotArea type="data" outline="0" fieldPosition="0">
        <references count="3">
          <reference field="4294967294" count="1" selected="0">
            <x v="0"/>
          </reference>
          <reference field="0" count="1" selected="0">
            <x v="7"/>
          </reference>
          <reference field="4" count="1" selected="0">
            <x v="48"/>
          </reference>
        </references>
      </pivotArea>
    </chartFormat>
    <chartFormat chart="3" format="152" series="1">
      <pivotArea type="data" outline="0" fieldPosition="0">
        <references count="3">
          <reference field="4294967294" count="1" selected="0">
            <x v="0"/>
          </reference>
          <reference field="0" count="1" selected="0">
            <x v="8"/>
          </reference>
          <reference field="4" count="1" selected="0">
            <x v="48"/>
          </reference>
        </references>
      </pivotArea>
    </chartFormat>
    <chartFormat chart="3" format="153" series="1">
      <pivotArea type="data" outline="0" fieldPosition="0">
        <references count="3">
          <reference field="4294967294" count="1" selected="0">
            <x v="0"/>
          </reference>
          <reference field="0" count="1" selected="0">
            <x v="9"/>
          </reference>
          <reference field="4" count="1" selected="0">
            <x v="48"/>
          </reference>
        </references>
      </pivotArea>
    </chartFormat>
    <chartFormat chart="3" format="154" series="1">
      <pivotArea type="data" outline="0" fieldPosition="0">
        <references count="3">
          <reference field="4294967294" count="1" selected="0">
            <x v="0"/>
          </reference>
          <reference field="0" count="1" selected="0">
            <x v="10"/>
          </reference>
          <reference field="4" count="1" selected="0">
            <x v="48"/>
          </reference>
        </references>
      </pivotArea>
    </chartFormat>
    <chartFormat chart="3" format="155" series="1">
      <pivotArea type="data" outline="0" fieldPosition="0">
        <references count="3">
          <reference field="4294967294" count="1" selected="0">
            <x v="0"/>
          </reference>
          <reference field="0" count="1" selected="0">
            <x v="11"/>
          </reference>
          <reference field="4" count="1" selected="0">
            <x v="48"/>
          </reference>
        </references>
      </pivotArea>
    </chartFormat>
    <chartFormat chart="3" format="156" series="1">
      <pivotArea type="data" outline="0" fieldPosition="0">
        <references count="3">
          <reference field="4294967294" count="1" selected="0">
            <x v="0"/>
          </reference>
          <reference field="0" count="1" selected="0">
            <x v="12"/>
          </reference>
          <reference field="4" count="1" selected="0">
            <x v="48"/>
          </reference>
        </references>
      </pivotArea>
    </chartFormat>
    <chartFormat chart="3" format="157" series="1">
      <pivotArea type="data" outline="0" fieldPosition="0">
        <references count="3">
          <reference field="4294967294" count="1" selected="0">
            <x v="0"/>
          </reference>
          <reference field="0" count="1" selected="0">
            <x v="13"/>
          </reference>
          <reference field="4" count="1" selected="0">
            <x v="48"/>
          </reference>
        </references>
      </pivotArea>
    </chartFormat>
    <chartFormat chart="3" format="158" series="1">
      <pivotArea type="data" outline="0" fieldPosition="0">
        <references count="3">
          <reference field="4294967294" count="1" selected="0">
            <x v="0"/>
          </reference>
          <reference field="0" count="1" selected="0">
            <x v="14"/>
          </reference>
          <reference field="4" count="1" selected="0">
            <x v="48"/>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5"/>
          </reference>
        </references>
      </pivotArea>
    </chartFormat>
    <chartFormat chart="3" format="160" series="1">
      <pivotArea type="data" outline="0" fieldPosition="0">
        <references count="3">
          <reference field="4294967294" count="1" selected="0">
            <x v="0"/>
          </reference>
          <reference field="0" count="1" selected="0">
            <x v="2"/>
          </reference>
          <reference field="4" count="1" selected="0">
            <x v="5"/>
          </reference>
        </references>
      </pivotArea>
    </chartFormat>
    <chartFormat chart="3" format="161" series="1">
      <pivotArea type="data" outline="0" fieldPosition="0">
        <references count="3">
          <reference field="4294967294" count="1" selected="0">
            <x v="0"/>
          </reference>
          <reference field="0" count="1" selected="0">
            <x v="3"/>
          </reference>
          <reference field="4" count="1" selected="0">
            <x v="5"/>
          </reference>
        </references>
      </pivotArea>
    </chartFormat>
    <chartFormat chart="3" format="162" series="1">
      <pivotArea type="data" outline="0" fieldPosition="0">
        <references count="3">
          <reference field="4294967294" count="1" selected="0">
            <x v="0"/>
          </reference>
          <reference field="0" count="1" selected="0">
            <x v="4"/>
          </reference>
          <reference field="4" count="1" selected="0">
            <x v="5"/>
          </reference>
        </references>
      </pivotArea>
    </chartFormat>
    <chartFormat chart="3" format="163" series="1">
      <pivotArea type="data" outline="0" fieldPosition="0">
        <references count="3">
          <reference field="4294967294" count="1" selected="0">
            <x v="0"/>
          </reference>
          <reference field="0" count="1" selected="0">
            <x v="5"/>
          </reference>
          <reference field="4" count="1" selected="0">
            <x v="5"/>
          </reference>
        </references>
      </pivotArea>
    </chartFormat>
    <chartFormat chart="3" format="164" series="1">
      <pivotArea type="data" outline="0" fieldPosition="0">
        <references count="3">
          <reference field="4294967294" count="1" selected="0">
            <x v="0"/>
          </reference>
          <reference field="0" count="1" selected="0">
            <x v="6"/>
          </reference>
          <reference field="4" count="1" selected="0">
            <x v="5"/>
          </reference>
        </references>
      </pivotArea>
    </chartFormat>
    <chartFormat chart="3" format="165" series="1">
      <pivotArea type="data" outline="0" fieldPosition="0">
        <references count="3">
          <reference field="4294967294" count="1" selected="0">
            <x v="0"/>
          </reference>
          <reference field="0" count="1" selected="0">
            <x v="7"/>
          </reference>
          <reference field="4" count="1" selected="0">
            <x v="5"/>
          </reference>
        </references>
      </pivotArea>
    </chartFormat>
    <chartFormat chart="3" format="166" series="1">
      <pivotArea type="data" outline="0" fieldPosition="0">
        <references count="3">
          <reference field="4294967294" count="1" selected="0">
            <x v="0"/>
          </reference>
          <reference field="0" count="1" selected="0">
            <x v="8"/>
          </reference>
          <reference field="4" count="1" selected="0">
            <x v="5"/>
          </reference>
        </references>
      </pivotArea>
    </chartFormat>
    <chartFormat chart="3" format="167" series="1">
      <pivotArea type="data" outline="0" fieldPosition="0">
        <references count="3">
          <reference field="4294967294" count="1" selected="0">
            <x v="0"/>
          </reference>
          <reference field="0" count="1" selected="0">
            <x v="9"/>
          </reference>
          <reference field="4" count="1" selected="0">
            <x v="5"/>
          </reference>
        </references>
      </pivotArea>
    </chartFormat>
    <chartFormat chart="3" format="168" series="1">
      <pivotArea type="data" outline="0" fieldPosition="0">
        <references count="3">
          <reference field="4294967294" count="1" selected="0">
            <x v="0"/>
          </reference>
          <reference field="0" count="1" selected="0">
            <x v="10"/>
          </reference>
          <reference field="4" count="1" selected="0">
            <x v="5"/>
          </reference>
        </references>
      </pivotArea>
    </chartFormat>
    <chartFormat chart="3" format="169" series="1">
      <pivotArea type="data" outline="0" fieldPosition="0">
        <references count="3">
          <reference field="4294967294" count="1" selected="0">
            <x v="0"/>
          </reference>
          <reference field="0" count="1" selected="0">
            <x v="11"/>
          </reference>
          <reference field="4" count="1" selected="0">
            <x v="5"/>
          </reference>
        </references>
      </pivotArea>
    </chartFormat>
    <chartFormat chart="3" format="170" series="1">
      <pivotArea type="data" outline="0" fieldPosition="0">
        <references count="3">
          <reference field="4294967294" count="1" selected="0">
            <x v="0"/>
          </reference>
          <reference field="0" count="1" selected="0">
            <x v="12"/>
          </reference>
          <reference field="4" count="1" selected="0">
            <x v="5"/>
          </reference>
        </references>
      </pivotArea>
    </chartFormat>
    <chartFormat chart="3" format="171" series="1">
      <pivotArea type="data" outline="0" fieldPosition="0">
        <references count="3">
          <reference field="4294967294" count="1" selected="0">
            <x v="0"/>
          </reference>
          <reference field="0" count="1" selected="0">
            <x v="13"/>
          </reference>
          <reference field="4" count="1" selected="0">
            <x v="5"/>
          </reference>
        </references>
      </pivotArea>
    </chartFormat>
    <chartFormat chart="3" format="172" series="1">
      <pivotArea type="data" outline="0" fieldPosition="0">
        <references count="3">
          <reference field="4294967294" count="1" selected="0">
            <x v="0"/>
          </reference>
          <reference field="0" count="1" selected="0">
            <x v="14"/>
          </reference>
          <reference field="4" count="1" selected="0">
            <x v="5"/>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5"/>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5"/>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5"/>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34"/>
          </reference>
        </references>
      </pivotArea>
    </chartFormat>
    <chartFormat chart="3" format="177" series="1">
      <pivotArea type="data" outline="0" fieldPosition="0">
        <references count="3">
          <reference field="4294967294" count="1" selected="0">
            <x v="0"/>
          </reference>
          <reference field="0" count="1" selected="0">
            <x v="2"/>
          </reference>
          <reference field="4" count="1" selected="0">
            <x v="34"/>
          </reference>
        </references>
      </pivotArea>
    </chartFormat>
    <chartFormat chart="3" format="178" series="1">
      <pivotArea type="data" outline="0" fieldPosition="0">
        <references count="3">
          <reference field="4294967294" count="1" selected="0">
            <x v="0"/>
          </reference>
          <reference field="0" count="1" selected="0">
            <x v="3"/>
          </reference>
          <reference field="4" count="1" selected="0">
            <x v="34"/>
          </reference>
        </references>
      </pivotArea>
    </chartFormat>
    <chartFormat chart="3" format="179" series="1">
      <pivotArea type="data" outline="0" fieldPosition="0">
        <references count="3">
          <reference field="4294967294" count="1" selected="0">
            <x v="0"/>
          </reference>
          <reference field="0" count="1" selected="0">
            <x v="4"/>
          </reference>
          <reference field="4" count="1" selected="0">
            <x v="34"/>
          </reference>
        </references>
      </pivotArea>
    </chartFormat>
    <chartFormat chart="3" format="180" series="1">
      <pivotArea type="data" outline="0" fieldPosition="0">
        <references count="3">
          <reference field="4294967294" count="1" selected="0">
            <x v="0"/>
          </reference>
          <reference field="0" count="1" selected="0">
            <x v="5"/>
          </reference>
          <reference field="4" count="1" selected="0">
            <x v="34"/>
          </reference>
        </references>
      </pivotArea>
    </chartFormat>
    <chartFormat chart="3" format="181" series="1">
      <pivotArea type="data" outline="0" fieldPosition="0">
        <references count="3">
          <reference field="4294967294" count="1" selected="0">
            <x v="0"/>
          </reference>
          <reference field="0" count="1" selected="0">
            <x v="6"/>
          </reference>
          <reference field="4" count="1" selected="0">
            <x v="34"/>
          </reference>
        </references>
      </pivotArea>
    </chartFormat>
    <chartFormat chart="3" format="182" series="1">
      <pivotArea type="data" outline="0" fieldPosition="0">
        <references count="3">
          <reference field="4294967294" count="1" selected="0">
            <x v="0"/>
          </reference>
          <reference field="0" count="1" selected="0">
            <x v="7"/>
          </reference>
          <reference field="4" count="1" selected="0">
            <x v="34"/>
          </reference>
        </references>
      </pivotArea>
    </chartFormat>
    <chartFormat chart="3" format="183" series="1">
      <pivotArea type="data" outline="0" fieldPosition="0">
        <references count="3">
          <reference field="4294967294" count="1" selected="0">
            <x v="0"/>
          </reference>
          <reference field="0" count="1" selected="0">
            <x v="8"/>
          </reference>
          <reference field="4" count="1" selected="0">
            <x v="34"/>
          </reference>
        </references>
      </pivotArea>
    </chartFormat>
    <chartFormat chart="3" format="184" series="1">
      <pivotArea type="data" outline="0" fieldPosition="0">
        <references count="3">
          <reference field="4294967294" count="1" selected="0">
            <x v="0"/>
          </reference>
          <reference field="0" count="1" selected="0">
            <x v="9"/>
          </reference>
          <reference field="4" count="1" selected="0">
            <x v="34"/>
          </reference>
        </references>
      </pivotArea>
    </chartFormat>
    <chartFormat chart="3" format="185" series="1">
      <pivotArea type="data" outline="0" fieldPosition="0">
        <references count="3">
          <reference field="4294967294" count="1" selected="0">
            <x v="0"/>
          </reference>
          <reference field="0" count="1" selected="0">
            <x v="10"/>
          </reference>
          <reference field="4" count="1" selected="0">
            <x v="34"/>
          </reference>
        </references>
      </pivotArea>
    </chartFormat>
    <chartFormat chart="3" format="186" series="1">
      <pivotArea type="data" outline="0" fieldPosition="0">
        <references count="3">
          <reference field="4294967294" count="1" selected="0">
            <x v="0"/>
          </reference>
          <reference field="0" count="1" selected="0">
            <x v="11"/>
          </reference>
          <reference field="4" count="1" selected="0">
            <x v="34"/>
          </reference>
        </references>
      </pivotArea>
    </chartFormat>
    <chartFormat chart="3" format="187" series="1">
      <pivotArea type="data" outline="0" fieldPosition="0">
        <references count="3">
          <reference field="4294967294" count="1" selected="0">
            <x v="0"/>
          </reference>
          <reference field="0" count="1" selected="0">
            <x v="12"/>
          </reference>
          <reference field="4" count="1" selected="0">
            <x v="34"/>
          </reference>
        </references>
      </pivotArea>
    </chartFormat>
    <chartFormat chart="3" format="188" series="1">
      <pivotArea type="data" outline="0" fieldPosition="0">
        <references count="3">
          <reference field="4294967294" count="1" selected="0">
            <x v="0"/>
          </reference>
          <reference field="0" count="1" selected="0">
            <x v="13"/>
          </reference>
          <reference field="4" count="1" selected="0">
            <x v="34"/>
          </reference>
        </references>
      </pivotArea>
    </chartFormat>
    <chartFormat chart="3" format="189" series="1">
      <pivotArea type="data" outline="0" fieldPosition="0">
        <references count="3">
          <reference field="4294967294" count="1" selected="0">
            <x v="0"/>
          </reference>
          <reference field="0" count="1" selected="0">
            <x v="14"/>
          </reference>
          <reference field="4" count="1" selected="0">
            <x v="34"/>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34"/>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34"/>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34"/>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47"/>
          </reference>
        </references>
      </pivotArea>
    </chartFormat>
    <chartFormat chart="3" format="194" series="1">
      <pivotArea type="data" outline="0" fieldPosition="0">
        <references count="3">
          <reference field="4294967294" count="1" selected="0">
            <x v="0"/>
          </reference>
          <reference field="0" count="1" selected="0">
            <x v="2"/>
          </reference>
          <reference field="4" count="1" selected="0">
            <x v="47"/>
          </reference>
        </references>
      </pivotArea>
    </chartFormat>
    <chartFormat chart="3" format="195" series="1">
      <pivotArea type="data" outline="0" fieldPosition="0">
        <references count="3">
          <reference field="4294967294" count="1" selected="0">
            <x v="0"/>
          </reference>
          <reference field="0" count="1" selected="0">
            <x v="3"/>
          </reference>
          <reference field="4" count="1" selected="0">
            <x v="47"/>
          </reference>
        </references>
      </pivotArea>
    </chartFormat>
    <chartFormat chart="3" format="196" series="1">
      <pivotArea type="data" outline="0" fieldPosition="0">
        <references count="3">
          <reference field="4294967294" count="1" selected="0">
            <x v="0"/>
          </reference>
          <reference field="0" count="1" selected="0">
            <x v="4"/>
          </reference>
          <reference field="4" count="1" selected="0">
            <x v="47"/>
          </reference>
        </references>
      </pivotArea>
    </chartFormat>
    <chartFormat chart="3" format="197" series="1">
      <pivotArea type="data" outline="0" fieldPosition="0">
        <references count="3">
          <reference field="4294967294" count="1" selected="0">
            <x v="0"/>
          </reference>
          <reference field="0" count="1" selected="0">
            <x v="5"/>
          </reference>
          <reference field="4" count="1" selected="0">
            <x v="47"/>
          </reference>
        </references>
      </pivotArea>
    </chartFormat>
    <chartFormat chart="3" format="198" series="1">
      <pivotArea type="data" outline="0" fieldPosition="0">
        <references count="3">
          <reference field="4294967294" count="1" selected="0">
            <x v="0"/>
          </reference>
          <reference field="0" count="1" selected="0">
            <x v="6"/>
          </reference>
          <reference field="4" count="1" selected="0">
            <x v="47"/>
          </reference>
        </references>
      </pivotArea>
    </chartFormat>
    <chartFormat chart="3" format="199" series="1">
      <pivotArea type="data" outline="0" fieldPosition="0">
        <references count="3">
          <reference field="4294967294" count="1" selected="0">
            <x v="0"/>
          </reference>
          <reference field="0" count="1" selected="0">
            <x v="7"/>
          </reference>
          <reference field="4" count="1" selected="0">
            <x v="47"/>
          </reference>
        </references>
      </pivotArea>
    </chartFormat>
    <chartFormat chart="3" format="200" series="1">
      <pivotArea type="data" outline="0" fieldPosition="0">
        <references count="3">
          <reference field="4294967294" count="1" selected="0">
            <x v="0"/>
          </reference>
          <reference field="0" count="1" selected="0">
            <x v="8"/>
          </reference>
          <reference field="4" count="1" selected="0">
            <x v="47"/>
          </reference>
        </references>
      </pivotArea>
    </chartFormat>
    <chartFormat chart="3" format="201" series="1">
      <pivotArea type="data" outline="0" fieldPosition="0">
        <references count="3">
          <reference field="4294967294" count="1" selected="0">
            <x v="0"/>
          </reference>
          <reference field="0" count="1" selected="0">
            <x v="9"/>
          </reference>
          <reference field="4" count="1" selected="0">
            <x v="47"/>
          </reference>
        </references>
      </pivotArea>
    </chartFormat>
    <chartFormat chart="3" format="202" series="1">
      <pivotArea type="data" outline="0" fieldPosition="0">
        <references count="3">
          <reference field="4294967294" count="1" selected="0">
            <x v="0"/>
          </reference>
          <reference field="0" count="1" selected="0">
            <x v="10"/>
          </reference>
          <reference field="4" count="1" selected="0">
            <x v="47"/>
          </reference>
        </references>
      </pivotArea>
    </chartFormat>
    <chartFormat chart="3" format="203" series="1">
      <pivotArea type="data" outline="0" fieldPosition="0">
        <references count="3">
          <reference field="4294967294" count="1" selected="0">
            <x v="0"/>
          </reference>
          <reference field="0" count="1" selected="0">
            <x v="11"/>
          </reference>
          <reference field="4" count="1" selected="0">
            <x v="47"/>
          </reference>
        </references>
      </pivotArea>
    </chartFormat>
    <chartFormat chart="3" format="204" series="1">
      <pivotArea type="data" outline="0" fieldPosition="0">
        <references count="3">
          <reference field="4294967294" count="1" selected="0">
            <x v="0"/>
          </reference>
          <reference field="0" count="1" selected="0">
            <x v="12"/>
          </reference>
          <reference field="4" count="1" selected="0">
            <x v="47"/>
          </reference>
        </references>
      </pivotArea>
    </chartFormat>
    <chartFormat chart="3" format="205" series="1">
      <pivotArea type="data" outline="0" fieldPosition="0">
        <references count="3">
          <reference field="4294967294" count="1" selected="0">
            <x v="0"/>
          </reference>
          <reference field="0" count="1" selected="0">
            <x v="13"/>
          </reference>
          <reference field="4" count="1" selected="0">
            <x v="47"/>
          </reference>
        </references>
      </pivotArea>
    </chartFormat>
    <chartFormat chart="3" format="206" series="1">
      <pivotArea type="data" outline="0" fieldPosition="0">
        <references count="3">
          <reference field="4294967294" count="1" selected="0">
            <x v="0"/>
          </reference>
          <reference field="0" count="1" selected="0">
            <x v="14"/>
          </reference>
          <reference field="4" count="1" selected="0">
            <x v="47"/>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47"/>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47"/>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47"/>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2"/>
          </reference>
        </references>
      </pivotArea>
    </chartFormat>
    <chartFormat chart="3" format="212" series="1">
      <pivotArea type="data" outline="0" fieldPosition="0">
        <references count="2">
          <reference field="4294967294" count="1" selected="0">
            <x v="0"/>
          </reference>
          <reference field="0" count="1" selected="0">
            <x v="3"/>
          </reference>
        </references>
      </pivotArea>
    </chartFormat>
    <chartFormat chart="3" format="213" series="1">
      <pivotArea type="data" outline="0" fieldPosition="0">
        <references count="2">
          <reference field="4294967294" count="1" selected="0">
            <x v="0"/>
          </reference>
          <reference field="0" count="1" selected="0">
            <x v="4"/>
          </reference>
        </references>
      </pivotArea>
    </chartFormat>
    <chartFormat chart="3" format="214" series="1">
      <pivotArea type="data" outline="0" fieldPosition="0">
        <references count="2">
          <reference field="4294967294" count="1" selected="0">
            <x v="0"/>
          </reference>
          <reference field="0" count="1" selected="0">
            <x v="5"/>
          </reference>
        </references>
      </pivotArea>
    </chartFormat>
    <chartFormat chart="3" format="215" series="1">
      <pivotArea type="data" outline="0" fieldPosition="0">
        <references count="2">
          <reference field="4294967294" count="1" selected="0">
            <x v="0"/>
          </reference>
          <reference field="0" count="1" selected="0">
            <x v="6"/>
          </reference>
        </references>
      </pivotArea>
    </chartFormat>
    <chartFormat chart="3" format="216" series="1">
      <pivotArea type="data" outline="0" fieldPosition="0">
        <references count="2">
          <reference field="4294967294" count="1" selected="0">
            <x v="0"/>
          </reference>
          <reference field="0" count="1" selected="0">
            <x v="7"/>
          </reference>
        </references>
      </pivotArea>
    </chartFormat>
    <chartFormat chart="3" format="217" series="1">
      <pivotArea type="data" outline="0" fieldPosition="0">
        <references count="2">
          <reference field="4294967294" count="1" selected="0">
            <x v="0"/>
          </reference>
          <reference field="0" count="1" selected="0">
            <x v="8"/>
          </reference>
        </references>
      </pivotArea>
    </chartFormat>
    <chartFormat chart="3" format="218" series="1">
      <pivotArea type="data" outline="0" fieldPosition="0">
        <references count="2">
          <reference field="4294967294" count="1" selected="0">
            <x v="0"/>
          </reference>
          <reference field="0" count="1" selected="0">
            <x v="9"/>
          </reference>
        </references>
      </pivotArea>
    </chartFormat>
    <chartFormat chart="3" format="219" series="1">
      <pivotArea type="data" outline="0" fieldPosition="0">
        <references count="2">
          <reference field="4294967294" count="1" selected="0">
            <x v="0"/>
          </reference>
          <reference field="0" count="1" selected="0">
            <x v="10"/>
          </reference>
        </references>
      </pivotArea>
    </chartFormat>
    <chartFormat chart="3" format="220" series="1">
      <pivotArea type="data" outline="0" fieldPosition="0">
        <references count="2">
          <reference field="4294967294" count="1" selected="0">
            <x v="0"/>
          </reference>
          <reference field="0" count="1" selected="0">
            <x v="11"/>
          </reference>
        </references>
      </pivotArea>
    </chartFormat>
    <chartFormat chart="3" format="221" series="1">
      <pivotArea type="data" outline="0" fieldPosition="0">
        <references count="2">
          <reference field="4294967294" count="1" selected="0">
            <x v="0"/>
          </reference>
          <reference field="0" count="1" selected="0">
            <x v="12"/>
          </reference>
        </references>
      </pivotArea>
    </chartFormat>
    <chartFormat chart="3" format="222" series="1">
      <pivotArea type="data" outline="0" fieldPosition="0">
        <references count="2">
          <reference field="4294967294" count="1" selected="0">
            <x v="0"/>
          </reference>
          <reference field="0" count="1" selected="0">
            <x v="13"/>
          </reference>
        </references>
      </pivotArea>
    </chartFormat>
    <chartFormat chart="3" format="223" series="1">
      <pivotArea type="data" outline="0" fieldPosition="0">
        <references count="2">
          <reference field="4294967294" count="1" selected="0">
            <x v="0"/>
          </reference>
          <reference field="0" count="1" selected="0">
            <x v="14"/>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4" format="0" series="1">
      <pivotArea type="data" outline="0" fieldPosition="0">
        <references count="2">
          <reference field="4294967294" count="1" selected="0">
            <x v="0"/>
          </reference>
          <reference field="0" count="1" selected="0">
            <x v="0"/>
          </reference>
        </references>
      </pivotArea>
    </chartFormat>
    <chartFormat chart="4" format="1" series="1">
      <pivotArea type="data" outline="0" fieldPosition="0">
        <references count="2">
          <reference field="4294967294" count="1" selected="0">
            <x v="0"/>
          </reference>
          <reference field="0" count="1" selected="0">
            <x v="1"/>
          </reference>
        </references>
      </pivotArea>
    </chartFormat>
    <chartFormat chart="4" format="2" series="1">
      <pivotArea type="data" outline="0" fieldPosition="0">
        <references count="2">
          <reference field="4294967294" count="1" selected="0">
            <x v="0"/>
          </reference>
          <reference field="0" count="1" selected="0">
            <x v="3"/>
          </reference>
        </references>
      </pivotArea>
    </chartFormat>
    <chartFormat chart="4" format="3" series="1">
      <pivotArea type="data" outline="0" fieldPosition="0">
        <references count="2">
          <reference field="4294967294" count="1" selected="0">
            <x v="0"/>
          </reference>
          <reference field="0" count="1" selected="0">
            <x v="4"/>
          </reference>
        </references>
      </pivotArea>
    </chartFormat>
    <chartFormat chart="4" format="4" series="1">
      <pivotArea type="data" outline="0" fieldPosition="0">
        <references count="2">
          <reference field="4294967294" count="1" selected="0">
            <x v="0"/>
          </reference>
          <reference field="0" count="1" selected="0">
            <x v="5"/>
          </reference>
        </references>
      </pivotArea>
    </chartFormat>
    <chartFormat chart="4" format="5" series="1">
      <pivotArea type="data" outline="0" fieldPosition="0">
        <references count="2">
          <reference field="4294967294" count="1" selected="0">
            <x v="0"/>
          </reference>
          <reference field="0" count="1" selected="0">
            <x v="6"/>
          </reference>
        </references>
      </pivotArea>
    </chartFormat>
    <chartFormat chart="4" format="6" series="1">
      <pivotArea type="data" outline="0" fieldPosition="0">
        <references count="2">
          <reference field="4294967294" count="1" selected="0">
            <x v="0"/>
          </reference>
          <reference field="0" count="1" selected="0">
            <x v="7"/>
          </reference>
        </references>
      </pivotArea>
    </chartFormat>
    <chartFormat chart="4" format="7" series="1">
      <pivotArea type="data" outline="0" fieldPosition="0">
        <references count="2">
          <reference field="4294967294" count="1" selected="0">
            <x v="0"/>
          </reference>
          <reference field="0" count="1" selected="0">
            <x v="8"/>
          </reference>
        </references>
      </pivotArea>
    </chartFormat>
    <chartFormat chart="4" format="8" series="1">
      <pivotArea type="data" outline="0" fieldPosition="0">
        <references count="2">
          <reference field="4294967294" count="1" selected="0">
            <x v="0"/>
          </reference>
          <reference field="0" count="1" selected="0">
            <x v="9"/>
          </reference>
        </references>
      </pivotArea>
    </chartFormat>
    <chartFormat chart="4" format="9" series="1">
      <pivotArea type="data" outline="0" fieldPosition="0">
        <references count="2">
          <reference field="4294967294" count="1" selected="0">
            <x v="0"/>
          </reference>
          <reference field="0" count="1" selected="0">
            <x v="10"/>
          </reference>
        </references>
      </pivotArea>
    </chartFormat>
    <chartFormat chart="4" format="10" series="1">
      <pivotArea type="data" outline="0" fieldPosition="0">
        <references count="2">
          <reference field="4294967294" count="1" selected="0">
            <x v="0"/>
          </reference>
          <reference field="0" count="1" selected="0">
            <x v="11"/>
          </reference>
        </references>
      </pivotArea>
    </chartFormat>
    <chartFormat chart="4" format="11" series="1">
      <pivotArea type="data" outline="0" fieldPosition="0">
        <references count="2">
          <reference field="4294967294" count="1" selected="0">
            <x v="0"/>
          </reference>
          <reference field="0" count="1" selected="0">
            <x v="12"/>
          </reference>
        </references>
      </pivotArea>
    </chartFormat>
    <chartFormat chart="4" format="12" series="1">
      <pivotArea type="data" outline="0" fieldPosition="0">
        <references count="2">
          <reference field="4294967294" count="1" selected="0">
            <x v="0"/>
          </reference>
          <reference field="0" count="1" selected="0">
            <x v="13"/>
          </reference>
        </references>
      </pivotArea>
    </chartFormat>
    <chartFormat chart="4" format="13" series="1">
      <pivotArea type="data" outline="0" fieldPosition="0">
        <references count="2">
          <reference field="4294967294" count="1" selected="0">
            <x v="0"/>
          </reference>
          <reference field="0" count="1" selected="0">
            <x v="14"/>
          </reference>
        </references>
      </pivotArea>
    </chartFormat>
    <chartFormat chart="4" format="14" series="1">
      <pivotArea type="data" outline="0" fieldPosition="0">
        <references count="2">
          <reference field="4294967294" count="1" selected="0">
            <x v="0"/>
          </reference>
          <reference field="0" count="1" selected="0">
            <x v="15"/>
          </reference>
        </references>
      </pivotArea>
    </chartFormat>
    <chartFormat chart="4" format="15" series="1">
      <pivotArea type="data" outline="0" fieldPosition="0">
        <references count="2">
          <reference field="4294967294" count="1" selected="0">
            <x v="0"/>
          </reference>
          <reference field="0" count="1" selected="0">
            <x v="16"/>
          </reference>
        </references>
      </pivotArea>
    </chartFormat>
    <chartFormat chart="4" format="16" series="1">
      <pivotArea type="data" outline="0" fieldPosition="0">
        <references count="2">
          <reference field="4294967294" count="1" selected="0">
            <x v="0"/>
          </reference>
          <reference field="0" count="1" selected="0">
            <x v="2"/>
          </reference>
        </references>
      </pivotArea>
    </chartFormat>
    <chartFormat chart="5" format="0" series="1">
      <pivotArea type="data" outline="0" fieldPosition="0">
        <references count="2">
          <reference field="4294967294" count="1" selected="0">
            <x v="0"/>
          </reference>
          <reference field="0" count="1" selected="0">
            <x v="0"/>
          </reference>
        </references>
      </pivotArea>
    </chartFormat>
    <chartFormat chart="5" format="1" series="1">
      <pivotArea type="data" outline="0" fieldPosition="0">
        <references count="2">
          <reference field="4294967294" count="1" selected="0">
            <x v="0"/>
          </reference>
          <reference field="0" count="1" selected="0">
            <x v="1"/>
          </reference>
        </references>
      </pivotArea>
    </chartFormat>
  </chartFormats>
  <pivotHierarchies count="27">
    <pivotHierarchy dragToData="1"/>
    <pivotHierarchy dragToData="1"/>
    <pivotHierarchy multipleItemSelectionAllowed="1" dragToData="1">
      <members count="1" level="1">
        <member name="[T_kjøttkoder].[dyreslag].&amp;[okse]"/>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71826110-9F5C-4992-99B6-165933C2CB6D}" name="Pivottabell8" cacheId="86" applyNumberFormats="0" applyBorderFormats="0" applyFontFormats="0" applyPatternFormats="0" applyAlignmentFormats="0" applyWidthHeightFormats="1" dataCaption="Verdier" tag="0ee3061f-6144-46a8-8c1b-6180174335f4" updatedVersion="8" minRefreshableVersion="3" subtotalHiddenItems="1" itemPrintTitles="1" createdVersion="7" indent="0" outline="1" outlineData="1" multipleFieldFilters="0" chartFormat="5">
  <location ref="B62:D83" firstHeaderRow="1" firstDataRow="2" firstDataCol="1" rowPageCount="3" colPageCount="1"/>
  <pivotFields count="6">
    <pivotField axis="axisRow" allDrilled="1"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Page" allDrilled="1" subtotalTop="0" showAll="0" dataSourceSort="1" defaultSubtotal="0" defaultAttributeDrillState="1"/>
    <pivotField dataField="1" subtotalTop="0" showAll="0" defaultSubtotal="0"/>
    <pivotField axis="axisCol" allDrilled="1" subtotalTop="0" showAll="0" dataSourceSort="1" defaultSubtotal="0" defaultAttributeDrillState="1">
      <items count="1">
        <item s="1" x="0"/>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20">
    <i>
      <x/>
    </i>
    <i>
      <x v="1"/>
    </i>
    <i>
      <x v="2"/>
    </i>
    <i>
      <x v="3"/>
    </i>
    <i>
      <x v="4"/>
    </i>
    <i>
      <x v="5"/>
    </i>
    <i>
      <x v="6"/>
    </i>
    <i>
      <x v="7"/>
    </i>
    <i>
      <x v="8"/>
    </i>
    <i>
      <x v="9"/>
    </i>
    <i>
      <x v="10"/>
    </i>
    <i>
      <x v="11"/>
    </i>
    <i>
      <x v="12"/>
    </i>
    <i>
      <x v="13"/>
    </i>
    <i>
      <x v="14"/>
    </i>
    <i>
      <x v="15"/>
    </i>
    <i>
      <x v="16"/>
    </i>
    <i>
      <x v="17"/>
    </i>
    <i>
      <x v="18"/>
    </i>
    <i t="grand">
      <x/>
    </i>
  </rowItems>
  <colFields count="1">
    <field x="3"/>
  </colFields>
  <colItems count="2">
    <i>
      <x/>
    </i>
    <i t="grand">
      <x/>
    </i>
  </colItems>
  <pageFields count="3">
    <pageField fld="1" hier="4" name="[T_kjøttkoder].[hovedgrupper].[All]" cap="All"/>
    <pageField fld="4" hier="13" name="[T_kommune].[fylke].&amp;[Trøndelag]" cap="Trøndelag"/>
    <pageField fld="5" hier="12" name="[T_kommune].[kommune].[All]" cap="All"/>
  </pageFields>
  <dataFields count="1">
    <dataField fld="2" subtotal="count" baseField="0" baseItem="0"/>
  </dataFields>
  <chartFormats count="44">
    <chartFormat chart="3" format="0" series="1">
      <pivotArea type="data" outline="0" fieldPosition="0">
        <references count="2">
          <reference field="4294967294" count="1" selected="0">
            <x v="0"/>
          </reference>
          <reference field="0" count="1" selected="0">
            <x v="20"/>
          </reference>
        </references>
      </pivotArea>
    </chartFormat>
    <chartFormat chart="3" format="1" series="1">
      <pivotArea type="data" outline="0" fieldPosition="0">
        <references count="2">
          <reference field="4294967294" count="1" selected="0">
            <x v="0"/>
          </reference>
          <reference field="0" count="1" selected="0">
            <x v="0"/>
          </reference>
        </references>
      </pivotArea>
    </chartFormat>
    <chartFormat chart="3" format="2" series="1">
      <pivotArea type="data" outline="0" fieldPosition="0">
        <references count="2">
          <reference field="4294967294" count="1" selected="0">
            <x v="0"/>
          </reference>
          <reference field="0" count="1" selected="0">
            <x v="1"/>
          </reference>
        </references>
      </pivotArea>
    </chartFormat>
    <chartFormat chart="3" format="3" series="1">
      <pivotArea type="data" outline="0" fieldPosition="0">
        <references count="2">
          <reference field="4294967294" count="1" selected="0">
            <x v="0"/>
          </reference>
          <reference field="0" count="1" selected="0">
            <x v="21"/>
          </reference>
        </references>
      </pivotArea>
    </chartFormat>
    <chartFormat chart="3" format="4" series="1">
      <pivotArea type="data" outline="0" fieldPosition="0">
        <references count="2">
          <reference field="4294967294" count="1" selected="0">
            <x v="0"/>
          </reference>
          <reference field="0" count="1" selected="0">
            <x v="19"/>
          </reference>
        </references>
      </pivotArea>
    </chartFormat>
    <chartFormat chart="3" format="5" series="1">
      <pivotArea type="data" outline="0" fieldPosition="0">
        <references count="2">
          <reference field="4294967294" count="1" selected="0">
            <x v="0"/>
          </reference>
          <reference field="0" count="1" selected="0">
            <x v="2"/>
          </reference>
        </references>
      </pivotArea>
    </chartFormat>
    <chartFormat chart="3" format="6" series="1">
      <pivotArea type="data" outline="0" fieldPosition="0">
        <references count="2">
          <reference field="4294967294" count="1" selected="0">
            <x v="0"/>
          </reference>
          <reference field="0" count="1" selected="0">
            <x v="3"/>
          </reference>
        </references>
      </pivotArea>
    </chartFormat>
    <chartFormat chart="3" format="7" series="1">
      <pivotArea type="data" outline="0" fieldPosition="0">
        <references count="2">
          <reference field="4294967294" count="1" selected="0">
            <x v="0"/>
          </reference>
          <reference field="0" count="1" selected="0">
            <x v="4"/>
          </reference>
        </references>
      </pivotArea>
    </chartFormat>
    <chartFormat chart="3" format="8" series="1">
      <pivotArea type="data" outline="0" fieldPosition="0">
        <references count="2">
          <reference field="4294967294" count="1" selected="0">
            <x v="0"/>
          </reference>
          <reference field="0" count="1" selected="0">
            <x v="5"/>
          </reference>
        </references>
      </pivotArea>
    </chartFormat>
    <chartFormat chart="3" format="9" series="1">
      <pivotArea type="data" outline="0" fieldPosition="0">
        <references count="2">
          <reference field="4294967294" count="1" selected="0">
            <x v="0"/>
          </reference>
          <reference field="0" count="1" selected="0">
            <x v="6"/>
          </reference>
        </references>
      </pivotArea>
    </chartFormat>
    <chartFormat chart="3" format="10" series="1">
      <pivotArea type="data" outline="0" fieldPosition="0">
        <references count="2">
          <reference field="4294967294" count="1" selected="0">
            <x v="0"/>
          </reference>
          <reference field="0" count="1" selected="0">
            <x v="7"/>
          </reference>
        </references>
      </pivotArea>
    </chartFormat>
    <chartFormat chart="3" format="11" series="1">
      <pivotArea type="data" outline="0" fieldPosition="0">
        <references count="2">
          <reference field="4294967294" count="1" selected="0">
            <x v="0"/>
          </reference>
          <reference field="0" count="1" selected="0">
            <x v="8"/>
          </reference>
        </references>
      </pivotArea>
    </chartFormat>
    <chartFormat chart="3" format="12" series="1">
      <pivotArea type="data" outline="0" fieldPosition="0">
        <references count="2">
          <reference field="4294967294" count="1" selected="0">
            <x v="0"/>
          </reference>
          <reference field="0" count="1" selected="0">
            <x v="9"/>
          </reference>
        </references>
      </pivotArea>
    </chartFormat>
    <chartFormat chart="3" format="13" series="1">
      <pivotArea type="data" outline="0" fieldPosition="0">
        <references count="2">
          <reference field="4294967294" count="1" selected="0">
            <x v="0"/>
          </reference>
          <reference field="0" count="1" selected="0">
            <x v="10"/>
          </reference>
        </references>
      </pivotArea>
    </chartFormat>
    <chartFormat chart="3" format="14" series="1">
      <pivotArea type="data" outline="0" fieldPosition="0">
        <references count="2">
          <reference field="4294967294" count="1" selected="0">
            <x v="0"/>
          </reference>
          <reference field="0" count="1" selected="0">
            <x v="11"/>
          </reference>
        </references>
      </pivotArea>
    </chartFormat>
    <chartFormat chart="3" format="15" series="1">
      <pivotArea type="data" outline="0" fieldPosition="0">
        <references count="2">
          <reference field="4294967294" count="1" selected="0">
            <x v="0"/>
          </reference>
          <reference field="0" count="1" selected="0">
            <x v="12"/>
          </reference>
        </references>
      </pivotArea>
    </chartFormat>
    <chartFormat chart="3" format="16" series="1">
      <pivotArea type="data" outline="0" fieldPosition="0">
        <references count="2">
          <reference field="4294967294" count="1" selected="0">
            <x v="0"/>
          </reference>
          <reference field="0" count="1" selected="0">
            <x v="13"/>
          </reference>
        </references>
      </pivotArea>
    </chartFormat>
    <chartFormat chart="3" format="17" series="1">
      <pivotArea type="data" outline="0" fieldPosition="0">
        <references count="2">
          <reference field="4294967294" count="1" selected="0">
            <x v="0"/>
          </reference>
          <reference field="0" count="1" selected="0">
            <x v="14"/>
          </reference>
        </references>
      </pivotArea>
    </chartFormat>
    <chartFormat chart="3" format="18" series="1">
      <pivotArea type="data" outline="0" fieldPosition="0">
        <references count="2">
          <reference field="4294967294" count="1" selected="0">
            <x v="0"/>
          </reference>
          <reference field="0" count="1" selected="0">
            <x v="15"/>
          </reference>
        </references>
      </pivotArea>
    </chartFormat>
    <chartFormat chart="3" format="19" series="1">
      <pivotArea type="data" outline="0" fieldPosition="0">
        <references count="2">
          <reference field="4294967294" count="1" selected="0">
            <x v="0"/>
          </reference>
          <reference field="0" count="1" selected="0">
            <x v="16"/>
          </reference>
        </references>
      </pivotArea>
    </chartFormat>
    <chartFormat chart="3" format="20" series="1">
      <pivotArea type="data" outline="0" fieldPosition="0">
        <references count="2">
          <reference field="4294967294" count="1" selected="0">
            <x v="0"/>
          </reference>
          <reference field="0" count="1" selected="0">
            <x v="17"/>
          </reference>
        </references>
      </pivotArea>
    </chartFormat>
    <chartFormat chart="3" format="21" series="1">
      <pivotArea type="data" outline="0" fieldPosition="0">
        <references count="2">
          <reference field="4294967294" count="1" selected="0">
            <x v="0"/>
          </reference>
          <reference field="0" count="1" selected="0">
            <x v="18"/>
          </reference>
        </references>
      </pivotArea>
    </chartFormat>
    <chartFormat chart="4" format="0" series="1">
      <pivotArea type="data" outline="0" fieldPosition="0">
        <references count="2">
          <reference field="4294967294" count="1" selected="0">
            <x v="0"/>
          </reference>
          <reference field="0" count="1" selected="0">
            <x v="4"/>
          </reference>
        </references>
      </pivotArea>
    </chartFormat>
    <chartFormat chart="4" format="1" series="1">
      <pivotArea type="data" outline="0" fieldPosition="0">
        <references count="2">
          <reference field="4294967294" count="1" selected="0">
            <x v="0"/>
          </reference>
          <reference field="0" count="1" selected="0">
            <x v="6"/>
          </reference>
        </references>
      </pivotArea>
    </chartFormat>
    <chartFormat chart="4" format="2" series="1">
      <pivotArea type="data" outline="0" fieldPosition="0">
        <references count="2">
          <reference field="4294967294" count="1" selected="0">
            <x v="0"/>
          </reference>
          <reference field="0" count="1" selected="0">
            <x v="7"/>
          </reference>
        </references>
      </pivotArea>
    </chartFormat>
    <chartFormat chart="4" format="3" series="1">
      <pivotArea type="data" outline="0" fieldPosition="0">
        <references count="2">
          <reference field="4294967294" count="1" selected="0">
            <x v="0"/>
          </reference>
          <reference field="0" count="1" selected="0">
            <x v="10"/>
          </reference>
        </references>
      </pivotArea>
    </chartFormat>
    <chartFormat chart="4" format="4" series="1">
      <pivotArea type="data" outline="0" fieldPosition="0">
        <references count="2">
          <reference field="4294967294" count="1" selected="0">
            <x v="0"/>
          </reference>
          <reference field="0" count="1" selected="0">
            <x v="14"/>
          </reference>
        </references>
      </pivotArea>
    </chartFormat>
    <chartFormat chart="4" format="5" series="1">
      <pivotArea type="data" outline="0" fieldPosition="0">
        <references count="2">
          <reference field="4294967294" count="1" selected="0">
            <x v="0"/>
          </reference>
          <reference field="0" count="1" selected="0">
            <x v="15"/>
          </reference>
        </references>
      </pivotArea>
    </chartFormat>
    <chartFormat chart="4" format="6" series="1">
      <pivotArea type="data" outline="0" fieldPosition="0">
        <references count="2">
          <reference field="4294967294" count="1" selected="0">
            <x v="0"/>
          </reference>
          <reference field="0" count="1" selected="0">
            <x v="18"/>
          </reference>
        </references>
      </pivotArea>
    </chartFormat>
    <chartFormat chart="4" format="7" series="1">
      <pivotArea type="data" outline="0" fieldPosition="0">
        <references count="2">
          <reference field="4294967294" count="1" selected="0">
            <x v="0"/>
          </reference>
          <reference field="0" count="1" selected="0">
            <x v="0"/>
          </reference>
        </references>
      </pivotArea>
    </chartFormat>
    <chartFormat chart="4" format="8" series="1">
      <pivotArea type="data" outline="0" fieldPosition="0">
        <references count="2">
          <reference field="4294967294" count="1" selected="0">
            <x v="0"/>
          </reference>
          <reference field="0" count="1" selected="0">
            <x v="5"/>
          </reference>
        </references>
      </pivotArea>
    </chartFormat>
    <chartFormat chart="4" format="9" series="1">
      <pivotArea type="data" outline="0" fieldPosition="0">
        <references count="2">
          <reference field="4294967294" count="1" selected="0">
            <x v="0"/>
          </reference>
          <reference field="0" count="1" selected="0">
            <x v="9"/>
          </reference>
        </references>
      </pivotArea>
    </chartFormat>
    <chartFormat chart="4" format="10" series="1">
      <pivotArea type="data" outline="0" fieldPosition="0">
        <references count="2">
          <reference field="4294967294" count="1" selected="0">
            <x v="0"/>
          </reference>
          <reference field="0" count="1" selected="0">
            <x v="13"/>
          </reference>
        </references>
      </pivotArea>
    </chartFormat>
    <chartFormat chart="4" format="11" series="1">
      <pivotArea type="data" outline="0" fieldPosition="0">
        <references count="2">
          <reference field="4294967294" count="1" selected="0">
            <x v="0"/>
          </reference>
          <reference field="0" count="1" selected="0">
            <x v="16"/>
          </reference>
        </references>
      </pivotArea>
    </chartFormat>
    <chartFormat chart="4" format="12" series="1">
      <pivotArea type="data" outline="0" fieldPosition="0">
        <references count="2">
          <reference field="4294967294" count="1" selected="0">
            <x v="0"/>
          </reference>
          <reference field="0" count="1" selected="0">
            <x v="17"/>
          </reference>
        </references>
      </pivotArea>
    </chartFormat>
    <chartFormat chart="4" format="13" series="1">
      <pivotArea type="data" outline="0" fieldPosition="0">
        <references count="2">
          <reference field="4294967294" count="1" selected="0">
            <x v="0"/>
          </reference>
          <reference field="0" count="1" selected="0">
            <x v="1"/>
          </reference>
        </references>
      </pivotArea>
    </chartFormat>
    <chartFormat chart="4" format="14" series="1">
      <pivotArea type="data" outline="0" fieldPosition="0">
        <references count="2">
          <reference field="4294967294" count="1" selected="0">
            <x v="0"/>
          </reference>
          <reference field="0" count="1" selected="0">
            <x v="11"/>
          </reference>
        </references>
      </pivotArea>
    </chartFormat>
    <chartFormat chart="4" format="15" series="1">
      <pivotArea type="data" outline="0" fieldPosition="0">
        <references count="2">
          <reference field="4294967294" count="1" selected="0">
            <x v="0"/>
          </reference>
          <reference field="0" count="1" selected="0">
            <x v="12"/>
          </reference>
        </references>
      </pivotArea>
    </chartFormat>
    <chartFormat chart="4" format="16" series="1">
      <pivotArea type="data" outline="0" fieldPosition="0">
        <references count="2">
          <reference field="4294967294" count="1" selected="0">
            <x v="0"/>
          </reference>
          <reference field="0" count="1" selected="0">
            <x v="2"/>
          </reference>
        </references>
      </pivotArea>
    </chartFormat>
    <chartFormat chart="4" format="17" series="1">
      <pivotArea type="data" outline="0" fieldPosition="0">
        <references count="2">
          <reference field="4294967294" count="1" selected="0">
            <x v="0"/>
          </reference>
          <reference field="0" count="1" selected="0">
            <x v="3"/>
          </reference>
        </references>
      </pivotArea>
    </chartFormat>
    <chartFormat chart="4" format="18" series="1">
      <pivotArea type="data" outline="0" fieldPosition="0">
        <references count="2">
          <reference field="4294967294" count="1" selected="0">
            <x v="0"/>
          </reference>
          <reference field="0" count="1" selected="0">
            <x v="8"/>
          </reference>
        </references>
      </pivotArea>
    </chartFormat>
    <chartFormat chart="4" format="19" series="1">
      <pivotArea type="data" outline="0" fieldPosition="0">
        <references count="2">
          <reference field="4294967294" count="1" selected="0">
            <x v="0"/>
          </reference>
          <reference field="0" count="1" selected="0">
            <x v="20"/>
          </reference>
        </references>
      </pivotArea>
    </chartFormat>
    <chartFormat chart="4" format="20" series="1">
      <pivotArea type="data" outline="0" fieldPosition="0">
        <references count="2">
          <reference field="4294967294" count="1" selected="0">
            <x v="0"/>
          </reference>
          <reference field="0" count="1" selected="0">
            <x v="21"/>
          </reference>
        </references>
      </pivotArea>
    </chartFormat>
    <chartFormat chart="4" format="21" series="1">
      <pivotArea type="data" outline="0" fieldPosition="0">
        <references count="2">
          <reference field="4294967294" count="1" selected="0">
            <x v="0"/>
          </reference>
          <reference field="0" count="1" selected="0">
            <x v="19"/>
          </reference>
        </references>
      </pivotArea>
    </chartFormat>
  </chartFormats>
  <pivotHierarchies count="27">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46E47AC3-D942-4ED3-8E24-7E4D02B623DB}" name="Pivottabell7" cacheId="83" applyNumberFormats="0" applyBorderFormats="0" applyFontFormats="0" applyPatternFormats="0" applyAlignmentFormats="0" applyWidthHeightFormats="1" dataCaption="Verdier" tag="a96e8be6-572d-4baa-87e3-6104f5d7c417" updatedVersion="8" minRefreshableVersion="3" subtotalHiddenItems="1" itemPrintTitles="1" createdVersion="7" indent="0" outline="1" outlineData="1" multipleFieldFilters="0" chartFormat="4">
  <location ref="J8" firstHeaderRow="0" firstDataRow="0" firstDataCol="0" rowPageCount="4" colPageCount="1"/>
  <pivotFields count="4">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s>
  <pageFields count="4">
    <pageField fld="2" hier="13" name="[T_kommune].[fylke].&amp;[Trøndelag]" cap="Trøndelag"/>
    <pageField fld="3" hier="12" name="[T_kommune].[kommune].[All]" cap="All"/>
    <pageField fld="0" hier="4" name="[T_kjøttkoder].[hovedgrupper].[All]" cap="All"/>
    <pageField fld="1" hier="0" name="[Kommunetall_CSV].[aar].[All]" cap="All"/>
  </pageFields>
  <pivotHierarchies count="27">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EED014F-98FB-46CB-AC91-8E1F5BD92959}" name="Pivottabell19" cacheId="80" applyNumberFormats="0" applyBorderFormats="0" applyFontFormats="0" applyPatternFormats="0" applyAlignmentFormats="0" applyWidthHeightFormats="1" dataCaption="Verdier" tag="a96e8be6-572d-4baa-87e3-6104f5d7c417" updatedVersion="8" minRefreshableVersion="3" subtotalHiddenItems="1" rowGrandTotals="0" itemPrintTitles="1" createdVersion="7" indent="0" outline="1" outlineData="1" multipleFieldFilters="0" chartFormat="439" rowHeaderCaption="år">
  <location ref="B33:G51" firstHeaderRow="1" firstDataRow="2" firstDataCol="1" rowPageCount="2" colPageCount="1"/>
  <pivotFields count="5">
    <pivotField axis="axisCol" allDrilled="1" subtotalTop="0" showAll="0" dataSourceSort="1" defaultSubtotal="0" defaultAttributeDrillState="1">
      <items count="4">
        <item x="0"/>
        <item x="1"/>
        <item x="2"/>
        <item x="3"/>
      </items>
    </pivotField>
    <pivotField dataField="1" subtotalTop="0" showAll="0" defaultSubtotal="0"/>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17">
    <i>
      <x/>
    </i>
    <i>
      <x v="1"/>
    </i>
    <i>
      <x v="2"/>
    </i>
    <i>
      <x v="3"/>
    </i>
    <i>
      <x v="4"/>
    </i>
    <i>
      <x v="5"/>
    </i>
    <i>
      <x v="6"/>
    </i>
    <i>
      <x v="7"/>
    </i>
    <i>
      <x v="8"/>
    </i>
    <i>
      <x v="9"/>
    </i>
    <i>
      <x v="10"/>
    </i>
    <i>
      <x v="11"/>
    </i>
    <i>
      <x v="12"/>
    </i>
    <i>
      <x v="13"/>
    </i>
    <i>
      <x v="14"/>
    </i>
    <i>
      <x v="15"/>
    </i>
    <i>
      <x v="16"/>
    </i>
  </rowItems>
  <colFields count="1">
    <field x="0"/>
  </colFields>
  <colItems count="5">
    <i>
      <x/>
    </i>
    <i>
      <x v="1"/>
    </i>
    <i>
      <x v="2"/>
    </i>
    <i>
      <x v="3"/>
    </i>
    <i t="grand">
      <x/>
    </i>
  </colItems>
  <pageFields count="2">
    <pageField fld="3" hier="13" name="[T_kommune].[fylke].&amp;[Trøndelag]" cap="Trøndelag"/>
    <pageField fld="4" hier="12" name="[T_kommune].[kommune].[All]" cap="All"/>
  </pageFields>
  <dataFields count="1">
    <dataField fld="1" subtotal="count" baseField="2" baseItem="0"/>
  </dataFields>
  <chartFormats count="16">
    <chartFormat chart="16" format="12" series="1">
      <pivotArea type="data" outline="0" fieldPosition="0">
        <references count="2">
          <reference field="4294967294" count="1" selected="0">
            <x v="0"/>
          </reference>
          <reference field="0" count="1" selected="0">
            <x v="0"/>
          </reference>
        </references>
      </pivotArea>
    </chartFormat>
    <chartFormat chart="16" format="13" series="1">
      <pivotArea type="data" outline="0" fieldPosition="0">
        <references count="2">
          <reference field="4294967294" count="1" selected="0">
            <x v="0"/>
          </reference>
          <reference field="0" count="1" selected="0">
            <x v="1"/>
          </reference>
        </references>
      </pivotArea>
    </chartFormat>
    <chartFormat chart="16" format="14" series="1">
      <pivotArea type="data" outline="0" fieldPosition="0">
        <references count="2">
          <reference field="4294967294" count="1" selected="0">
            <x v="0"/>
          </reference>
          <reference field="0" count="1" selected="0">
            <x v="2"/>
          </reference>
        </references>
      </pivotArea>
    </chartFormat>
    <chartFormat chart="16" format="15" series="1">
      <pivotArea type="data" outline="0" fieldPosition="0">
        <references count="2">
          <reference field="4294967294" count="1" selected="0">
            <x v="0"/>
          </reference>
          <reference field="0" count="1" selected="0">
            <x v="3"/>
          </reference>
        </references>
      </pivotArea>
    </chartFormat>
    <chartFormat chart="42" format="20" series="1">
      <pivotArea type="data" outline="0" fieldPosition="0">
        <references count="2">
          <reference field="4294967294" count="1" selected="0">
            <x v="0"/>
          </reference>
          <reference field="0" count="1" selected="0">
            <x v="0"/>
          </reference>
        </references>
      </pivotArea>
    </chartFormat>
    <chartFormat chart="42" format="21" series="1">
      <pivotArea type="data" outline="0" fieldPosition="0">
        <references count="2">
          <reference field="4294967294" count="1" selected="0">
            <x v="0"/>
          </reference>
          <reference field="0" count="1" selected="0">
            <x v="1"/>
          </reference>
        </references>
      </pivotArea>
    </chartFormat>
    <chartFormat chart="42" format="22" series="1">
      <pivotArea type="data" outline="0" fieldPosition="0">
        <references count="2">
          <reference field="4294967294" count="1" selected="0">
            <x v="0"/>
          </reference>
          <reference field="0" count="1" selected="0">
            <x v="2"/>
          </reference>
        </references>
      </pivotArea>
    </chartFormat>
    <chartFormat chart="42" format="23" series="1">
      <pivotArea type="data" outline="0" fieldPosition="0">
        <references count="2">
          <reference field="4294967294" count="1" selected="0">
            <x v="0"/>
          </reference>
          <reference field="0" count="1" selected="0">
            <x v="3"/>
          </reference>
        </references>
      </pivotArea>
    </chartFormat>
    <chartFormat chart="437" format="16" series="1">
      <pivotArea type="data" outline="0" fieldPosition="0">
        <references count="2">
          <reference field="4294967294" count="1" selected="0">
            <x v="0"/>
          </reference>
          <reference field="0" count="1" selected="0">
            <x v="0"/>
          </reference>
        </references>
      </pivotArea>
    </chartFormat>
    <chartFormat chart="437" format="17" series="1">
      <pivotArea type="data" outline="0" fieldPosition="0">
        <references count="2">
          <reference field="4294967294" count="1" selected="0">
            <x v="0"/>
          </reference>
          <reference field="0" count="1" selected="0">
            <x v="1"/>
          </reference>
        </references>
      </pivotArea>
    </chartFormat>
    <chartFormat chart="437" format="18" series="1">
      <pivotArea type="data" outline="0" fieldPosition="0">
        <references count="2">
          <reference field="4294967294" count="1" selected="0">
            <x v="0"/>
          </reference>
          <reference field="0" count="1" selected="0">
            <x v="2"/>
          </reference>
        </references>
      </pivotArea>
    </chartFormat>
    <chartFormat chart="437" format="19" series="1">
      <pivotArea type="data" outline="0" fieldPosition="0">
        <references count="2">
          <reference field="4294967294" count="1" selected="0">
            <x v="0"/>
          </reference>
          <reference field="0" count="1" selected="0">
            <x v="3"/>
          </reference>
        </references>
      </pivotArea>
    </chartFormat>
    <chartFormat chart="438" format="20" series="1">
      <pivotArea type="data" outline="0" fieldPosition="0">
        <references count="2">
          <reference field="4294967294" count="1" selected="0">
            <x v="0"/>
          </reference>
          <reference field="0" count="1" selected="0">
            <x v="0"/>
          </reference>
        </references>
      </pivotArea>
    </chartFormat>
    <chartFormat chart="438" format="21" series="1">
      <pivotArea type="data" outline="0" fieldPosition="0">
        <references count="2">
          <reference field="4294967294" count="1" selected="0">
            <x v="0"/>
          </reference>
          <reference field="0" count="1" selected="0">
            <x v="1"/>
          </reference>
        </references>
      </pivotArea>
    </chartFormat>
    <chartFormat chart="438" format="22" series="1">
      <pivotArea type="data" outline="0" fieldPosition="0">
        <references count="2">
          <reference field="4294967294" count="1" selected="0">
            <x v="0"/>
          </reference>
          <reference field="0" count="1" selected="0">
            <x v="2"/>
          </reference>
        </references>
      </pivotArea>
    </chartFormat>
    <chartFormat chart="438" format="23" series="1">
      <pivotArea type="data" outline="0" fieldPosition="0">
        <references count="2">
          <reference field="4294967294" count="1" selected="0">
            <x v="0"/>
          </reference>
          <reference field="0" count="1" selected="0">
            <x v="3"/>
          </reference>
        </references>
      </pivotArea>
    </chartFormat>
  </chartFormats>
  <pivotHierarchies count="27">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6B9FB18F-E210-4819-B191-D0063820D88A}" name="Pivottabell6" cacheId="89" applyNumberFormats="0" applyBorderFormats="0" applyFontFormats="0" applyPatternFormats="0" applyAlignmentFormats="0" applyWidthHeightFormats="1" dataCaption="Verdier" tag="a96e8be6-572d-4baa-87e3-6104f5d7c417" updatedVersion="8" minRefreshableVersion="3" subtotalHiddenItems="1" rowGrandTotals="0" itemPrintTitles="1" createdVersion="7" indent="0" outline="1" outlineData="1" multipleFieldFilters="0" chartFormat="22" rowHeaderCaption="år">
  <location ref="J33:O51" firstHeaderRow="1" firstDataRow="2" firstDataCol="1" rowPageCount="2" colPageCount="1"/>
  <pivotFields count="5">
    <pivotField axis="axisCol" allDrilled="1" subtotalTop="0" showAll="0" dataSourceSort="1" defaultSubtotal="0" defaultAttributeDrillState="1">
      <items count="4">
        <item x="0"/>
        <item x="1"/>
        <item x="2"/>
        <item x="3"/>
      </items>
    </pivotField>
    <pivotField dataField="1" subtotalTop="0" showAll="0" defaultSubtotal="0"/>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17">
    <i>
      <x/>
    </i>
    <i>
      <x v="1"/>
    </i>
    <i>
      <x v="2"/>
    </i>
    <i>
      <x v="3"/>
    </i>
    <i>
      <x v="4"/>
    </i>
    <i>
      <x v="5"/>
    </i>
    <i>
      <x v="6"/>
    </i>
    <i>
      <x v="7"/>
    </i>
    <i>
      <x v="8"/>
    </i>
    <i>
      <x v="9"/>
    </i>
    <i>
      <x v="10"/>
    </i>
    <i>
      <x v="11"/>
    </i>
    <i>
      <x v="12"/>
    </i>
    <i>
      <x v="13"/>
    </i>
    <i>
      <x v="14"/>
    </i>
    <i>
      <x v="15"/>
    </i>
    <i>
      <x v="16"/>
    </i>
  </rowItems>
  <colFields count="1">
    <field x="0"/>
  </colFields>
  <colItems count="5">
    <i>
      <x/>
    </i>
    <i>
      <x v="1"/>
    </i>
    <i>
      <x v="2"/>
    </i>
    <i>
      <x v="3"/>
    </i>
    <i t="grand">
      <x/>
    </i>
  </colItems>
  <pageFields count="2">
    <pageField fld="3" hier="13" name="[T_kommune].[fylke].&amp;[Trøndelag]" cap="Trøndelag"/>
    <pageField fld="4" hier="12" name="[T_kommune].[kommune].[All]" cap="All"/>
  </pageFields>
  <dataFields count="1">
    <dataField fld="1" subtotal="count" showDataAs="percentDiff" baseField="2" baseItem="0" numFmtId="10"/>
  </dataFields>
  <chartFormats count="4">
    <chartFormat chart="16" format="12" series="1">
      <pivotArea type="data" outline="0" fieldPosition="0">
        <references count="2">
          <reference field="4294967294" count="1" selected="0">
            <x v="0"/>
          </reference>
          <reference field="0" count="1" selected="0">
            <x v="0"/>
          </reference>
        </references>
      </pivotArea>
    </chartFormat>
    <chartFormat chart="16" format="13" series="1">
      <pivotArea type="data" outline="0" fieldPosition="0">
        <references count="2">
          <reference field="4294967294" count="1" selected="0">
            <x v="0"/>
          </reference>
          <reference field="0" count="1" selected="0">
            <x v="1"/>
          </reference>
        </references>
      </pivotArea>
    </chartFormat>
    <chartFormat chart="16" format="14" series="1">
      <pivotArea type="data" outline="0" fieldPosition="0">
        <references count="2">
          <reference field="4294967294" count="1" selected="0">
            <x v="0"/>
          </reference>
          <reference field="0" count="1" selected="0">
            <x v="2"/>
          </reference>
        </references>
      </pivotArea>
    </chartFormat>
    <chartFormat chart="16" format="15" series="1">
      <pivotArea type="data" outline="0" fieldPosition="0">
        <references count="2">
          <reference field="4294967294" count="1" selected="0">
            <x v="0"/>
          </reference>
          <reference field="0" count="1" selected="0">
            <x v="3"/>
          </reference>
        </references>
      </pivotArea>
    </chartFormat>
  </chartFormats>
  <pivotHierarchies count="27">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4B150035-529E-4346-AA2A-C9199E66C3A7}" name="Pivottabell18" cacheId="77" applyNumberFormats="0" applyBorderFormats="0" applyFontFormats="0" applyPatternFormats="0" applyAlignmentFormats="0" applyWidthHeightFormats="1" dataCaption="Verdier" tag="0ee3061f-6144-46a8-8c1b-6180174335f4" updatedVersion="8" minRefreshableVersion="3" subtotalHiddenItems="1" rowGrandTotals="0" itemPrintTitles="1" createdVersion="7" indent="0" outline="1" outlineData="1" multipleFieldFilters="0" chartFormat="19">
  <location ref="B5:G23" firstHeaderRow="1" firstDataRow="2" firstDataCol="1" rowPageCount="2" colPageCount="1"/>
  <pivotFields count="5">
    <pivotField axis="axisCol" allDrilled="1" subtotalTop="0" showAll="0" dataSourceSort="1" defaultSubtotal="0" defaultAttributeDrillState="1">
      <items count="4">
        <item x="0"/>
        <item x="1"/>
        <item x="2"/>
        <item x="3"/>
      </items>
    </pivotField>
    <pivotField dataField="1" subtotalTop="0" showAll="0" defaultSubtotal="0"/>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17">
    <i>
      <x/>
    </i>
    <i>
      <x v="1"/>
    </i>
    <i>
      <x v="2"/>
    </i>
    <i>
      <x v="3"/>
    </i>
    <i>
      <x v="4"/>
    </i>
    <i>
      <x v="5"/>
    </i>
    <i>
      <x v="6"/>
    </i>
    <i>
      <x v="7"/>
    </i>
    <i>
      <x v="8"/>
    </i>
    <i>
      <x v="9"/>
    </i>
    <i>
      <x v="10"/>
    </i>
    <i>
      <x v="11"/>
    </i>
    <i>
      <x v="12"/>
    </i>
    <i>
      <x v="13"/>
    </i>
    <i>
      <x v="14"/>
    </i>
    <i>
      <x v="15"/>
    </i>
    <i>
      <x v="16"/>
    </i>
  </rowItems>
  <colFields count="1">
    <field x="0"/>
  </colFields>
  <colItems count="5">
    <i>
      <x/>
    </i>
    <i>
      <x v="1"/>
    </i>
    <i>
      <x v="2"/>
    </i>
    <i>
      <x v="3"/>
    </i>
    <i t="grand">
      <x/>
    </i>
  </colItems>
  <pageFields count="2">
    <pageField fld="3" hier="13" name="[T_kommune].[fylke].&amp;[Trøndelag]" cap="Trøndelag"/>
    <pageField fld="4" hier="12" name="[T_kommune].[kommune].[All]" cap="All"/>
  </pageFields>
  <dataFields count="1">
    <dataField fld="1" subtotal="count" showDataAs="percentOfRow" baseField="2" baseItem="0" numFmtId="9"/>
  </dataFields>
  <formats count="5">
    <format dxfId="50">
      <pivotArea collapsedLevelsAreSubtotals="1" fieldPosition="0">
        <references count="1">
          <reference field="2" count="0"/>
        </references>
      </pivotArea>
    </format>
    <format dxfId="49">
      <pivotArea dataOnly="0" labelOnly="1" grandRow="1" outline="0" fieldPosition="0"/>
    </format>
    <format dxfId="48">
      <pivotArea dataOnly="0" labelOnly="1" fieldPosition="0">
        <references count="1">
          <reference field="2" count="0"/>
        </references>
      </pivotArea>
    </format>
    <format dxfId="47">
      <pivotArea outline="0" fieldPosition="0">
        <references count="1">
          <reference field="4294967294" count="1">
            <x v="0"/>
          </reference>
        </references>
      </pivotArea>
    </format>
    <format dxfId="46">
      <pivotArea outline="0" collapsedLevelsAreSubtotals="1" fieldPosition="0"/>
    </format>
  </formats>
  <pivotHierarchies count="27">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99BC97D-3346-469A-A5C8-7F41FD59FC14}" name="Pivottabell4" cacheId="14"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6">
  <location ref="F7:H46"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12">
        <item x="45"/>
        <item x="63"/>
        <item x="64"/>
        <item x="65"/>
        <item x="66"/>
        <item x="67"/>
        <item x="68"/>
        <item x="69"/>
        <item x="70"/>
        <item x="53"/>
        <item x="71"/>
        <item x="72"/>
        <item x="46"/>
        <item x="73"/>
        <item x="74"/>
        <item x="75"/>
        <item x="76"/>
        <item x="77"/>
        <item x="78"/>
        <item x="79"/>
        <item x="80"/>
        <item x="0"/>
        <item x="1"/>
        <item x="81"/>
        <item x="82"/>
        <item x="83"/>
        <item x="54"/>
        <item x="84"/>
        <item x="85"/>
        <item x="2"/>
        <item x="86"/>
        <item x="87"/>
        <item x="88"/>
        <item x="89"/>
        <item x="3"/>
        <item x="4"/>
        <item x="37"/>
        <item x="5"/>
        <item x="90"/>
        <item x="91"/>
        <item x="6"/>
        <item x="55"/>
        <item x="7"/>
        <item x="8"/>
        <item x="56"/>
        <item x="92"/>
        <item x="93"/>
        <item x="94"/>
        <item x="38"/>
        <item x="47"/>
        <item x="9"/>
        <item x="10"/>
        <item x="11"/>
        <item x="95"/>
        <item x="12"/>
        <item x="13"/>
        <item x="14"/>
        <item x="15"/>
        <item x="96"/>
        <item x="97"/>
        <item x="16"/>
        <item x="17"/>
        <item x="39"/>
        <item x="18"/>
        <item x="19"/>
        <item x="20"/>
        <item x="21"/>
        <item x="22"/>
        <item x="48"/>
        <item x="57"/>
        <item x="98"/>
        <item x="23"/>
        <item x="24"/>
        <item x="25"/>
        <item x="26"/>
        <item x="40"/>
        <item x="58"/>
        <item x="27"/>
        <item x="41"/>
        <item x="42"/>
        <item x="28"/>
        <item x="43"/>
        <item x="29"/>
        <item x="59"/>
        <item x="99"/>
        <item x="60"/>
        <item x="30"/>
        <item x="31"/>
        <item x="100"/>
        <item x="101"/>
        <item x="102"/>
        <item x="103"/>
        <item x="49"/>
        <item x="104"/>
        <item x="61"/>
        <item x="105"/>
        <item x="32"/>
        <item x="33"/>
        <item x="44"/>
        <item x="106"/>
        <item x="50"/>
        <item x="51"/>
        <item x="34"/>
        <item x="107"/>
        <item x="52"/>
        <item x="62"/>
        <item x="108"/>
        <item x="109"/>
        <item x="35"/>
        <item x="110"/>
        <item x="36"/>
        <item x="111"/>
      </items>
    </pivotField>
    <pivotField axis="axisPage" allDrilled="1" subtotalTop="0" showAll="0" dataSourceSort="1" defaultSubtotal="0" defaultAttributeDrillState="1"/>
  </pivotFields>
  <rowFields count="1">
    <field x="4"/>
  </rowFields>
  <rowItems count="38">
    <i>
      <x v="21"/>
    </i>
    <i>
      <x v="22"/>
    </i>
    <i>
      <x v="29"/>
    </i>
    <i>
      <x v="34"/>
    </i>
    <i>
      <x v="35"/>
    </i>
    <i>
      <x v="37"/>
    </i>
    <i>
      <x v="40"/>
    </i>
    <i>
      <x v="42"/>
    </i>
    <i>
      <x v="43"/>
    </i>
    <i>
      <x v="50"/>
    </i>
    <i>
      <x v="51"/>
    </i>
    <i>
      <x v="52"/>
    </i>
    <i>
      <x v="54"/>
    </i>
    <i>
      <x v="55"/>
    </i>
    <i>
      <x v="56"/>
    </i>
    <i>
      <x v="57"/>
    </i>
    <i>
      <x v="60"/>
    </i>
    <i>
      <x v="61"/>
    </i>
    <i>
      <x v="63"/>
    </i>
    <i>
      <x v="64"/>
    </i>
    <i>
      <x v="65"/>
    </i>
    <i>
      <x v="66"/>
    </i>
    <i>
      <x v="67"/>
    </i>
    <i>
      <x v="71"/>
    </i>
    <i>
      <x v="72"/>
    </i>
    <i>
      <x v="73"/>
    </i>
    <i>
      <x v="74"/>
    </i>
    <i>
      <x v="77"/>
    </i>
    <i>
      <x v="80"/>
    </i>
    <i>
      <x v="82"/>
    </i>
    <i>
      <x v="86"/>
    </i>
    <i>
      <x v="87"/>
    </i>
    <i>
      <x v="96"/>
    </i>
    <i>
      <x v="97"/>
    </i>
    <i>
      <x v="102"/>
    </i>
    <i>
      <x v="108"/>
    </i>
    <i>
      <x v="110"/>
    </i>
    <i t="grand">
      <x/>
    </i>
  </rowItems>
  <colFields count="1">
    <field x="0"/>
  </colFields>
  <colItems count="2">
    <i>
      <x/>
    </i>
    <i>
      <x v="1"/>
    </i>
  </colItems>
  <pageFields count="3">
    <pageField fld="3" hier="4" name="[T_kjøttkoder].[hovedgrupper].&amp;[storfe]" cap="storfe"/>
    <pageField fld="2" hier="13" name="[T_kommune].[fylke].&amp;[Trøndelag]" cap="Trøndelag"/>
    <pageField fld="5" hier="2" name="[T_kjøttkoder].[dyreslag].&amp;[kalv]" cap="kalv"/>
  </pageFields>
  <dataFields count="1">
    <dataField name="Sum av Verdi" fld="1" showDataAs="difference" baseField="0" baseItem="1048828" numFmtId="164"/>
  </dataFields>
  <formats count="4">
    <format dxfId="145">
      <pivotArea collapsedLevelsAreSubtotals="1" fieldPosition="0">
        <references count="2">
          <reference field="0" count="1" selected="0">
            <x v="7"/>
          </reference>
          <reference field="4" count="13">
            <x v="3"/>
            <x v="7"/>
            <x v="10"/>
            <x v="11"/>
            <x v="13"/>
            <x v="15"/>
            <x v="16"/>
            <x v="17"/>
            <x v="18"/>
            <x v="19"/>
            <x v="27"/>
            <x v="30"/>
            <x v="39"/>
          </reference>
        </references>
      </pivotArea>
    </format>
    <format dxfId="144">
      <pivotArea outline="0" collapsedLevelsAreSubtotals="1" fieldPosition="0"/>
    </format>
    <format dxfId="143">
      <pivotArea outline="0" fieldPosition="0">
        <references count="1">
          <reference field="4294967294" count="1">
            <x v="0"/>
          </reference>
        </references>
      </pivotArea>
    </format>
    <format dxfId="142">
      <pivotArea outline="0" collapsedLevelsAreSubtotals="1" fieldPosition="0">
        <references count="1">
          <reference field="0" count="16" selected="0">
            <x v="1"/>
            <x v="2"/>
            <x v="3"/>
            <x v="4"/>
            <x v="5"/>
            <x v="6"/>
            <x v="7"/>
            <x v="8"/>
            <x v="9"/>
            <x v="10"/>
            <x v="11"/>
            <x v="12"/>
            <x v="13"/>
            <x v="14"/>
            <x v="15"/>
            <x v="16"/>
          </reference>
        </references>
      </pivotArea>
    </format>
  </formats>
  <chartFormats count="247">
    <chartFormat chart="2" format="0" series="1">
      <pivotArea type="data" outline="0" fieldPosition="0">
        <references count="2">
          <reference field="4294967294" count="1" selected="0">
            <x v="0"/>
          </reference>
          <reference field="4" count="1" selected="0">
            <x v="22"/>
          </reference>
        </references>
      </pivotArea>
    </chartFormat>
    <chartFormat chart="2" format="1" series="1">
      <pivotArea type="data" outline="0" fieldPosition="0">
        <references count="2">
          <reference field="4294967294" count="1" selected="0">
            <x v="0"/>
          </reference>
          <reference field="4" count="1" selected="0">
            <x v="65"/>
          </reference>
        </references>
      </pivotArea>
    </chartFormat>
    <chartFormat chart="2" format="2" series="1">
      <pivotArea type="data" outline="0" fieldPosition="0">
        <references count="2">
          <reference field="4294967294" count="1" selected="0">
            <x v="0"/>
          </reference>
          <reference field="4" count="1" selected="0">
            <x v="55"/>
          </reference>
        </references>
      </pivotArea>
    </chartFormat>
    <chartFormat chart="2" format="3" series="1">
      <pivotArea type="data" outline="0" fieldPosition="0">
        <references count="2">
          <reference field="4294967294" count="1" selected="0">
            <x v="0"/>
          </reference>
          <reference field="4" count="1" selected="0">
            <x v="42"/>
          </reference>
        </references>
      </pivotArea>
    </chartFormat>
    <chartFormat chart="2" format="4" series="1">
      <pivotArea type="data" outline="0" fieldPosition="0">
        <references count="2">
          <reference field="4294967294" count="1" selected="0">
            <x v="0"/>
          </reference>
          <reference field="4" count="1" selected="0">
            <x v="57"/>
          </reference>
        </references>
      </pivotArea>
    </chartFormat>
    <chartFormat chart="2" format="5" series="1">
      <pivotArea type="data" outline="0" fieldPosition="0">
        <references count="2">
          <reference field="4294967294" count="1" selected="0">
            <x v="0"/>
          </reference>
          <reference field="4" count="1" selected="0">
            <x v="102"/>
          </reference>
        </references>
      </pivotArea>
    </chartFormat>
    <chartFormat chart="2" format="6" series="1">
      <pivotArea type="data" outline="0" fieldPosition="0">
        <references count="2">
          <reference field="4294967294" count="1" selected="0">
            <x v="0"/>
          </reference>
          <reference field="4" count="1" selected="0">
            <x v="86"/>
          </reference>
        </references>
      </pivotArea>
    </chartFormat>
    <chartFormat chart="2" format="7" series="1">
      <pivotArea type="data" outline="0" fieldPosition="0">
        <references count="2">
          <reference field="4294967294" count="1" selected="0">
            <x v="0"/>
          </reference>
          <reference field="4" count="1" selected="0">
            <x v="51"/>
          </reference>
        </references>
      </pivotArea>
    </chartFormat>
    <chartFormat chart="2" format="8" series="1">
      <pivotArea type="data" outline="0" fieldPosition="0">
        <references count="2">
          <reference field="4294967294" count="1" selected="0">
            <x v="0"/>
          </reference>
          <reference field="4" count="1" selected="0">
            <x v="9"/>
          </reference>
        </references>
      </pivotArea>
    </chartFormat>
    <chartFormat chart="2" format="9" series="1">
      <pivotArea type="data" outline="0" fieldPosition="0">
        <references count="2">
          <reference field="4294967294" count="1" selected="0">
            <x v="0"/>
          </reference>
          <reference field="4" count="1" selected="0">
            <x v="83"/>
          </reference>
        </references>
      </pivotArea>
    </chartFormat>
    <chartFormat chart="2" format="10" series="1">
      <pivotArea type="data" outline="0" fieldPosition="0">
        <references count="2">
          <reference field="4294967294" count="1" selected="0">
            <x v="0"/>
          </reference>
          <reference field="4" count="1" selected="0">
            <x v="105"/>
          </reference>
        </references>
      </pivotArea>
    </chartFormat>
    <chartFormat chart="2" format="11" series="1">
      <pivotArea type="data" outline="0" fieldPosition="0">
        <references count="2">
          <reference field="4294967294" count="1" selected="0">
            <x v="0"/>
          </reference>
          <reference field="4" count="1" selected="0">
            <x v="76"/>
          </reference>
        </references>
      </pivotArea>
    </chartFormat>
    <chartFormat chart="2" format="12" series="1">
      <pivotArea type="data" outline="0" fieldPosition="0">
        <references count="2">
          <reference field="4294967294" count="1" selected="0">
            <x v="0"/>
          </reference>
          <reference field="4" count="1" selected="0">
            <x v="85"/>
          </reference>
        </references>
      </pivotArea>
    </chartFormat>
    <chartFormat chart="2" format="13" series="1">
      <pivotArea type="data" outline="0" fieldPosition="0">
        <references count="2">
          <reference field="4294967294" count="1" selected="0">
            <x v="0"/>
          </reference>
          <reference field="4" count="1" selected="0">
            <x v="94"/>
          </reference>
        </references>
      </pivotArea>
    </chartFormat>
    <chartFormat chart="2" format="14" series="1">
      <pivotArea type="data" outline="0" fieldPosition="0">
        <references count="2">
          <reference field="4294967294" count="1" selected="0">
            <x v="0"/>
          </reference>
          <reference field="4" count="1" selected="0">
            <x v="44"/>
          </reference>
        </references>
      </pivotArea>
    </chartFormat>
    <chartFormat chart="2" format="15" series="1">
      <pivotArea type="data" outline="0" fieldPosition="0">
        <references count="2">
          <reference field="4294967294" count="1" selected="0">
            <x v="0"/>
          </reference>
          <reference field="4" count="1" selected="0">
            <x v="41"/>
          </reference>
        </references>
      </pivotArea>
    </chartFormat>
    <chartFormat chart="2" format="16" series="1">
      <pivotArea type="data" outline="0" fieldPosition="0">
        <references count="2">
          <reference field="4294967294" count="1" selected="0">
            <x v="0"/>
          </reference>
          <reference field="4" count="1" selected="0">
            <x v="69"/>
          </reference>
        </references>
      </pivotArea>
    </chartFormat>
    <chartFormat chart="2" format="17" series="1">
      <pivotArea type="data" outline="0" fieldPosition="0">
        <references count="2">
          <reference field="4294967294" count="1" selected="0">
            <x v="0"/>
          </reference>
          <reference field="4" count="1" selected="0">
            <x v="26"/>
          </reference>
        </references>
      </pivotArea>
    </chartFormat>
    <chartFormat chart="2" format="18" series="1">
      <pivotArea type="data" outline="0" fieldPosition="0">
        <references count="2">
          <reference field="4294967294" count="1" selected="0">
            <x v="0"/>
          </reference>
          <reference field="4" count="1" selected="0">
            <x v="60"/>
          </reference>
        </references>
      </pivotArea>
    </chartFormat>
    <chartFormat chart="2" format="19" series="1">
      <pivotArea type="data" outline="0" fieldPosition="0">
        <references count="2">
          <reference field="4294967294" count="1" selected="0">
            <x v="0"/>
          </reference>
          <reference field="4" count="1" selected="0">
            <x v="43"/>
          </reference>
        </references>
      </pivotArea>
    </chartFormat>
    <chartFormat chart="2" format="20" series="1">
      <pivotArea type="data" outline="0" fieldPosition="0">
        <references count="2">
          <reference field="4294967294" count="1" selected="0">
            <x v="0"/>
          </reference>
          <reference field="4" count="1" selected="0">
            <x v="8"/>
          </reference>
        </references>
      </pivotArea>
    </chartFormat>
    <chartFormat chart="2" format="21" series="1">
      <pivotArea type="data" outline="0" fieldPosition="0">
        <references count="2">
          <reference field="4294967294" count="1" selected="0">
            <x v="0"/>
          </reference>
          <reference field="4" count="1" selected="0">
            <x v="14"/>
          </reference>
        </references>
      </pivotArea>
    </chartFormat>
    <chartFormat chart="2" format="22" series="1">
      <pivotArea type="data" outline="0" fieldPosition="0">
        <references count="2">
          <reference field="4294967294" count="1" selected="0">
            <x v="0"/>
          </reference>
          <reference field="4" count="1" selected="0">
            <x v="5"/>
          </reference>
        </references>
      </pivotArea>
    </chartFormat>
    <chartFormat chart="2" format="23" series="1">
      <pivotArea type="data" outline="0" fieldPosition="0">
        <references count="2">
          <reference field="4294967294" count="1" selected="0">
            <x v="0"/>
          </reference>
          <reference field="4" count="1" selected="0">
            <x v="23"/>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8"/>
          </reference>
        </references>
      </pivotArea>
    </chartFormat>
    <chartFormat chart="2" format="26" series="1">
      <pivotArea type="data" outline="0" fieldPosition="0">
        <references count="2">
          <reference field="4294967294" count="1" selected="0">
            <x v="0"/>
          </reference>
          <reference field="4" count="1" selected="0">
            <x v="6"/>
          </reference>
        </references>
      </pivotArea>
    </chartFormat>
    <chartFormat chart="2" format="27" series="1">
      <pivotArea type="data" outline="0" fieldPosition="0">
        <references count="2">
          <reference field="4294967294" count="1" selected="0">
            <x v="0"/>
          </reference>
          <reference field="4" count="1" selected="0">
            <x v="31"/>
          </reference>
        </references>
      </pivotArea>
    </chartFormat>
    <chartFormat chart="2" format="28" series="1">
      <pivotArea type="data" outline="0" fieldPosition="0">
        <references count="2">
          <reference field="4294967294" count="1" selected="0">
            <x v="0"/>
          </reference>
          <reference field="4" count="1" selected="0">
            <x v="95"/>
          </reference>
        </references>
      </pivotArea>
    </chartFormat>
    <chartFormat chart="2" format="29" series="1">
      <pivotArea type="data" outline="0" fieldPosition="0">
        <references count="2">
          <reference field="4294967294" count="1" selected="0">
            <x v="0"/>
          </reference>
          <reference field="4" count="1" selected="0">
            <x v="46"/>
          </reference>
        </references>
      </pivotArea>
    </chartFormat>
    <chartFormat chart="2" format="30" series="1">
      <pivotArea type="data" outline="0" fieldPosition="0">
        <references count="2">
          <reference field="4294967294" count="1" selected="0">
            <x v="0"/>
          </reference>
          <reference field="4" count="1" selected="0">
            <x v="33"/>
          </reference>
        </references>
      </pivotArea>
    </chartFormat>
    <chartFormat chart="2" format="31" series="1">
      <pivotArea type="data" outline="0" fieldPosition="0">
        <references count="2">
          <reference field="4294967294" count="1" selected="0">
            <x v="0"/>
          </reference>
          <reference field="4" count="1" selected="0">
            <x v="93"/>
          </reference>
        </references>
      </pivotArea>
    </chartFormat>
    <chartFormat chart="2" format="32" series="1">
      <pivotArea type="data" outline="0" fieldPosition="0">
        <references count="2">
          <reference field="4294967294" count="1" selected="0">
            <x v="0"/>
          </reference>
          <reference field="4" count="1" selected="0">
            <x v="59"/>
          </reference>
        </references>
      </pivotArea>
    </chartFormat>
    <chartFormat chart="2" format="33" series="1">
      <pivotArea type="data" outline="0" fieldPosition="0">
        <references count="2">
          <reference field="4294967294" count="1" selected="0">
            <x v="0"/>
          </reference>
          <reference field="4" count="1" selected="0">
            <x v="63"/>
          </reference>
        </references>
      </pivotArea>
    </chartFormat>
    <chartFormat chart="2" format="34" series="1">
      <pivotArea type="data" outline="0" fieldPosition="0">
        <references count="2">
          <reference field="4294967294" count="1" selected="0">
            <x v="0"/>
          </reference>
          <reference field="4" count="1" selected="0">
            <x v="108"/>
          </reference>
        </references>
      </pivotArea>
    </chartFormat>
    <chartFormat chart="2" format="35" series="1">
      <pivotArea type="data" outline="0" fieldPosition="0">
        <references count="2">
          <reference field="4294967294" count="1" selected="0">
            <x v="0"/>
          </reference>
          <reference field="4" count="1" selected="0">
            <x v="79"/>
          </reference>
        </references>
      </pivotArea>
    </chartFormat>
    <chartFormat chart="2" format="36" series="1">
      <pivotArea type="data" outline="0" fieldPosition="0">
        <references count="2">
          <reference field="4294967294" count="1" selected="0">
            <x v="0"/>
          </reference>
          <reference field="4" count="1" selected="0">
            <x v="62"/>
          </reference>
        </references>
      </pivotArea>
    </chartFormat>
    <chartFormat chart="2" format="37" series="1">
      <pivotArea type="data" outline="0" fieldPosition="0">
        <references count="2">
          <reference field="4294967294" count="1" selected="0">
            <x v="0"/>
          </reference>
          <reference field="4" count="1" selected="0">
            <x v="78"/>
          </reference>
        </references>
      </pivotArea>
    </chartFormat>
    <chartFormat chart="2" format="38" series="1">
      <pivotArea type="data" outline="0" fieldPosition="0">
        <references count="2">
          <reference field="4294967294" count="1" selected="0">
            <x v="0"/>
          </reference>
          <reference field="4" count="1" selected="0">
            <x v="36"/>
          </reference>
        </references>
      </pivotArea>
    </chartFormat>
    <chartFormat chart="2" format="39" series="1">
      <pivotArea type="data" outline="0" fieldPosition="0">
        <references count="2">
          <reference field="4294967294" count="1" selected="0">
            <x v="0"/>
          </reference>
          <reference field="4" count="1" selected="0">
            <x v="48"/>
          </reference>
        </references>
      </pivotArea>
    </chartFormat>
    <chartFormat chart="2" format="40" series="1">
      <pivotArea type="data" outline="0" fieldPosition="0">
        <references count="2">
          <reference field="4294967294" count="1" selected="0">
            <x v="0"/>
          </reference>
          <reference field="4" count="1" selected="0">
            <x v="81"/>
          </reference>
        </references>
      </pivotArea>
    </chartFormat>
    <chartFormat chart="2" format="41" series="1">
      <pivotArea type="data" outline="0" fieldPosition="0">
        <references count="2">
          <reference field="4294967294" count="1" selected="0">
            <x v="0"/>
          </reference>
          <reference field="4" count="1" selected="0">
            <x v="75"/>
          </reference>
        </references>
      </pivotArea>
    </chartFormat>
    <chartFormat chart="2" format="42" series="1">
      <pivotArea type="data" outline="0" fieldPosition="0">
        <references count="2">
          <reference field="4294967294" count="1" selected="0">
            <x v="0"/>
          </reference>
          <reference field="4" count="1" selected="0">
            <x v="98"/>
          </reference>
        </references>
      </pivotArea>
    </chartFormat>
    <chartFormat chart="2" format="43" series="1">
      <pivotArea type="data" outline="0" fieldPosition="0">
        <references count="2">
          <reference field="4294967294" count="1" selected="0">
            <x v="0"/>
          </reference>
          <reference field="4" count="1" selected="0">
            <x v="16"/>
          </reference>
        </references>
      </pivotArea>
    </chartFormat>
    <chartFormat chart="2" format="44" series="1">
      <pivotArea type="data" outline="0" fieldPosition="0">
        <references count="2">
          <reference field="4294967294" count="1" selected="0">
            <x v="0"/>
          </reference>
          <reference field="4" count="1" selected="0">
            <x v="84"/>
          </reference>
        </references>
      </pivotArea>
    </chartFormat>
    <chartFormat chart="2" format="45" series="1">
      <pivotArea type="data" outline="0" fieldPosition="0">
        <references count="2">
          <reference field="4294967294" count="1" selected="0">
            <x v="0"/>
          </reference>
          <reference field="4" count="1" selected="0">
            <x v="89"/>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45"/>
          </reference>
        </references>
      </pivotArea>
    </chartFormat>
    <chartFormat chart="2" format="48" series="1">
      <pivotArea type="data" outline="0" fieldPosition="0">
        <references count="2">
          <reference field="4294967294" count="1" selected="0">
            <x v="0"/>
          </reference>
          <reference field="4" count="1" selected="0">
            <x v="27"/>
          </reference>
        </references>
      </pivotArea>
    </chartFormat>
    <chartFormat chart="2" format="49" series="1">
      <pivotArea type="data" outline="0" fieldPosition="0">
        <references count="2">
          <reference field="4294967294" count="1" selected="0">
            <x v="0"/>
          </reference>
          <reference field="4" count="1" selected="0">
            <x v="107"/>
          </reference>
        </references>
      </pivotArea>
    </chartFormat>
    <chartFormat chart="2" format="50" series="1">
      <pivotArea type="data" outline="0" fieldPosition="0">
        <references count="2">
          <reference field="4294967294" count="1" selected="0">
            <x v="0"/>
          </reference>
          <reference field="4" count="1" selected="0">
            <x v="90"/>
          </reference>
        </references>
      </pivotArea>
    </chartFormat>
    <chartFormat chart="2" format="51" series="1">
      <pivotArea type="data" outline="0" fieldPosition="0">
        <references count="2">
          <reference field="4294967294" count="1" selected="0">
            <x v="0"/>
          </reference>
          <reference field="4" count="1" selected="0">
            <x v="68"/>
          </reference>
        </references>
      </pivotArea>
    </chartFormat>
    <chartFormat chart="2" format="52" series="1">
      <pivotArea type="data" outline="0" fieldPosition="0">
        <references count="2">
          <reference field="4294967294" count="1" selected="0">
            <x v="0"/>
          </reference>
          <reference field="4" count="1" selected="0">
            <x v="49"/>
          </reference>
        </references>
      </pivotArea>
    </chartFormat>
    <chartFormat chart="2" format="53" series="1">
      <pivotArea type="data" outline="0" fieldPosition="0">
        <references count="2">
          <reference field="4294967294" count="1" selected="0">
            <x v="0"/>
          </reference>
          <reference field="4" count="1" selected="0">
            <x v="101"/>
          </reference>
        </references>
      </pivotArea>
    </chartFormat>
    <chartFormat chart="2" format="54" series="1">
      <pivotArea type="data" outline="0" fieldPosition="0">
        <references count="2">
          <reference field="4294967294" count="1" selected="0">
            <x v="0"/>
          </reference>
          <reference field="4" count="1" selected="0">
            <x v="104"/>
          </reference>
        </references>
      </pivotArea>
    </chartFormat>
    <chartFormat chart="2" format="55" series="1">
      <pivotArea type="data" outline="0" fieldPosition="0">
        <references count="2">
          <reference field="4294967294" count="1" selected="0">
            <x v="0"/>
          </reference>
          <reference field="4" count="1" selected="0">
            <x v="100"/>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12"/>
          </reference>
        </references>
      </pivotArea>
    </chartFormat>
    <chartFormat chart="2" format="58" series="1">
      <pivotArea type="data" outline="0" fieldPosition="0">
        <references count="2">
          <reference field="4294967294" count="1" selected="0">
            <x v="0"/>
          </reference>
          <reference field="4" count="1" selected="0">
            <x v="92"/>
          </reference>
        </references>
      </pivotArea>
    </chartFormat>
    <chartFormat chart="2" format="59" series="1">
      <pivotArea type="data" outline="0" fieldPosition="0">
        <references count="2">
          <reference field="4294967294" count="1" selected="0">
            <x v="0"/>
          </reference>
          <reference field="4" count="1" selected="0">
            <x v="70"/>
          </reference>
        </references>
      </pivotArea>
    </chartFormat>
    <chartFormat chart="2" format="60" series="1">
      <pivotArea type="data" outline="0" fieldPosition="0">
        <references count="2">
          <reference field="4294967294" count="1" selected="0">
            <x v="0"/>
          </reference>
          <reference field="4" count="1" selected="0">
            <x v="25"/>
          </reference>
        </references>
      </pivotArea>
    </chartFormat>
    <chartFormat chart="2" format="61" series="1">
      <pivotArea type="data" outline="0" fieldPosition="0">
        <references count="2">
          <reference field="4294967294" count="1" selected="0">
            <x v="0"/>
          </reference>
          <reference field="4" count="1" selected="0">
            <x v="106"/>
          </reference>
        </references>
      </pivotArea>
    </chartFormat>
    <chartFormat chart="2" format="62" series="1">
      <pivotArea type="data" outline="0" fieldPosition="0">
        <references count="2">
          <reference field="4294967294" count="1" selected="0">
            <x v="0"/>
          </reference>
          <reference field="4" count="1" selected="0">
            <x v="109"/>
          </reference>
        </references>
      </pivotArea>
    </chartFormat>
    <chartFormat chart="2" format="63" series="1">
      <pivotArea type="data" outline="0" fieldPosition="0">
        <references count="2">
          <reference field="4294967294" count="1" selected="0">
            <x v="0"/>
          </reference>
          <reference field="4" count="1" selected="0">
            <x v="111"/>
          </reference>
        </references>
      </pivotArea>
    </chartFormat>
    <chartFormat chart="2" format="64" series="1">
      <pivotArea type="data" outline="0" fieldPosition="0">
        <references count="2">
          <reference field="4294967294" count="1" selected="0">
            <x v="0"/>
          </reference>
          <reference field="4" count="1" selected="0">
            <x v="58"/>
          </reference>
        </references>
      </pivotArea>
    </chartFormat>
    <chartFormat chart="2" format="65" series="1">
      <pivotArea type="data" outline="0" fieldPosition="0">
        <references count="2">
          <reference field="4294967294" count="1" selected="0">
            <x v="0"/>
          </reference>
          <reference field="4" count="1" selected="0">
            <x v="91"/>
          </reference>
        </references>
      </pivotArea>
    </chartFormat>
    <chartFormat chart="2" format="66" series="1">
      <pivotArea type="data" outline="0" fieldPosition="0">
        <references count="2">
          <reference field="4294967294" count="1" selected="0">
            <x v="0"/>
          </reference>
          <reference field="4" count="1" selected="0">
            <x v="38"/>
          </reference>
        </references>
      </pivotArea>
    </chartFormat>
    <chartFormat chart="2" format="67" series="1">
      <pivotArea type="data" outline="0" fieldPosition="0">
        <references count="2">
          <reference field="4294967294" count="1" selected="0">
            <x v="0"/>
          </reference>
          <reference field="4" count="1" selected="0">
            <x v="4"/>
          </reference>
        </references>
      </pivotArea>
    </chartFormat>
    <chartFormat chart="2" format="68" series="1">
      <pivotArea type="data" outline="0" fieldPosition="0">
        <references count="2">
          <reference field="4294967294" count="1" selected="0">
            <x v="0"/>
          </reference>
          <reference field="4" count="1" selected="0">
            <x v="32"/>
          </reference>
        </references>
      </pivotArea>
    </chartFormat>
    <chartFormat chart="2" format="69" series="1">
      <pivotArea type="data" outline="0" fieldPosition="0">
        <references count="2">
          <reference field="4294967294" count="1" selected="0">
            <x v="0"/>
          </reference>
          <reference field="4" count="1" selected="0">
            <x v="24"/>
          </reference>
        </references>
      </pivotArea>
    </chartFormat>
    <chartFormat chart="2" format="70" series="1">
      <pivotArea type="data" outline="0" fieldPosition="0">
        <references count="2">
          <reference field="4294967294" count="1" selected="0">
            <x v="0"/>
          </reference>
          <reference field="4" count="1" selected="0">
            <x v="99"/>
          </reference>
        </references>
      </pivotArea>
    </chartFormat>
    <chartFormat chart="2" format="71" series="1">
      <pivotArea type="data" outline="0" fieldPosition="0">
        <references count="2">
          <reference field="4294967294" count="1" selected="0">
            <x v="0"/>
          </reference>
          <reference field="4" count="1" selected="0">
            <x v="103"/>
          </reference>
        </references>
      </pivotArea>
    </chartFormat>
    <chartFormat chart="2" format="72" series="1">
      <pivotArea type="data" outline="0" fieldPosition="0">
        <references count="2">
          <reference field="4294967294" count="1" selected="0">
            <x v="0"/>
          </reference>
          <reference field="4" count="1" selected="0">
            <x v="20"/>
          </reference>
        </references>
      </pivotArea>
    </chartFormat>
    <chartFormat chart="2" format="73" series="1">
      <pivotArea type="data" outline="0" fieldPosition="0">
        <references count="2">
          <reference field="4294967294" count="1" selected="0">
            <x v="0"/>
          </reference>
          <reference field="4" count="1" selected="0">
            <x v="88"/>
          </reference>
        </references>
      </pivotArea>
    </chartFormat>
    <chartFormat chart="2" format="74" series="1">
      <pivotArea type="data" outline="0" fieldPosition="0">
        <references count="2">
          <reference field="4294967294" count="1" selected="0">
            <x v="0"/>
          </reference>
          <reference field="4" count="1" selected="0">
            <x v="37"/>
          </reference>
        </references>
      </pivotArea>
    </chartFormat>
    <chartFormat chart="2" format="75" series="1">
      <pivotArea type="data" outline="0" fieldPosition="0">
        <references count="2">
          <reference field="4294967294" count="1" selected="0">
            <x v="0"/>
          </reference>
          <reference field="4" count="1" selected="0">
            <x v="71"/>
          </reference>
        </references>
      </pivotArea>
    </chartFormat>
    <chartFormat chart="2" format="76" series="1">
      <pivotArea type="data" outline="0" fieldPosition="0">
        <references count="2">
          <reference field="4294967294" count="1" selected="0">
            <x v="0"/>
          </reference>
          <reference field="4" count="1" selected="0">
            <x v="64"/>
          </reference>
        </references>
      </pivotArea>
    </chartFormat>
    <chartFormat chart="2" format="77" series="1">
      <pivotArea type="data" outline="0" fieldPosition="0">
        <references count="2">
          <reference field="4294967294" count="1" selected="0">
            <x v="0"/>
          </reference>
          <reference field="4" count="1" selected="0">
            <x v="82"/>
          </reference>
        </references>
      </pivotArea>
    </chartFormat>
    <chartFormat chart="2" format="78" series="1">
      <pivotArea type="data" outline="0" fieldPosition="0">
        <references count="2">
          <reference field="4294967294" count="1" selected="0">
            <x v="0"/>
          </reference>
          <reference field="4" count="1" selected="0">
            <x v="87"/>
          </reference>
        </references>
      </pivotArea>
    </chartFormat>
    <chartFormat chart="2" format="79" series="1">
      <pivotArea type="data" outline="0" fieldPosition="0">
        <references count="2">
          <reference field="4294967294" count="1" selected="0">
            <x v="0"/>
          </reference>
          <reference field="4" count="1" selected="0">
            <x v="67"/>
          </reference>
        </references>
      </pivotArea>
    </chartFormat>
    <chartFormat chart="2" format="80" series="1">
      <pivotArea type="data" outline="0" fieldPosition="0">
        <references count="2">
          <reference field="4294967294" count="1" selected="0">
            <x v="0"/>
          </reference>
          <reference field="4" count="1" selected="0">
            <x v="53"/>
          </reference>
        </references>
      </pivotArea>
    </chartFormat>
    <chartFormat chart="2" format="81" series="1">
      <pivotArea type="data" outline="0" fieldPosition="0">
        <references count="2">
          <reference field="4294967294" count="1" selected="0">
            <x v="0"/>
          </reference>
          <reference field="4" count="1" selected="0">
            <x v="47"/>
          </reference>
        </references>
      </pivotArea>
    </chartFormat>
    <chartFormat chart="3" format="82" series="1">
      <pivotArea type="data" outline="0" fieldPosition="0">
        <references count="2">
          <reference field="4294967294" count="1" selected="0">
            <x v="0"/>
          </reference>
          <reference field="4" count="1" selected="0">
            <x v="59"/>
          </reference>
        </references>
      </pivotArea>
    </chartFormat>
    <chartFormat chart="3" format="83" series="1">
      <pivotArea type="data" outline="0" fieldPosition="0">
        <references count="2">
          <reference field="4294967294" count="1" selected="0">
            <x v="0"/>
          </reference>
          <reference field="4" count="1" selected="0">
            <x v="95"/>
          </reference>
        </references>
      </pivotArea>
    </chartFormat>
    <chartFormat chart="3" format="84" series="1">
      <pivotArea type="data" outline="0" fieldPosition="0">
        <references count="2">
          <reference field="4294967294" count="1" selected="0">
            <x v="0"/>
          </reference>
          <reference field="4" count="1" selected="0">
            <x v="93"/>
          </reference>
        </references>
      </pivotArea>
    </chartFormat>
    <chartFormat chart="3" format="85" series="1">
      <pivotArea type="data" outline="0" fieldPosition="0">
        <references count="2">
          <reference field="4294967294" count="1" selected="0">
            <x v="0"/>
          </reference>
          <reference field="4" count="1" selected="0">
            <x v="53"/>
          </reference>
        </references>
      </pivotArea>
    </chartFormat>
    <chartFormat chart="3" format="86" series="1">
      <pivotArea type="data" outline="0" fieldPosition="0">
        <references count="2">
          <reference field="4294967294" count="1" selected="0">
            <x v="0"/>
          </reference>
          <reference field="4" count="1" selected="0">
            <x v="47"/>
          </reference>
        </references>
      </pivotArea>
    </chartFormat>
    <chartFormat chart="3" format="87" series="1">
      <pivotArea type="data" outline="0" fieldPosition="0">
        <references count="2">
          <reference field="4294967294" count="1" selected="0">
            <x v="0"/>
          </reference>
          <reference field="4" count="1" selected="0">
            <x v="5"/>
          </reference>
        </references>
      </pivotArea>
    </chartFormat>
    <chartFormat chart="3" format="88" series="1">
      <pivotArea type="data" outline="0" fieldPosition="0">
        <references count="2">
          <reference field="4294967294" count="1" selected="0">
            <x v="0"/>
          </reference>
          <reference field="4" count="1" selected="0">
            <x v="33"/>
          </reference>
        </references>
      </pivotArea>
    </chartFormat>
    <chartFormat chart="3" format="89" series="1">
      <pivotArea type="data" outline="0" fieldPosition="0">
        <references count="2">
          <reference field="4294967294" count="1" selected="0">
            <x v="0"/>
          </reference>
          <reference field="4" count="1" selected="0">
            <x v="46"/>
          </reference>
        </references>
      </pivotArea>
    </chartFormat>
    <chartFormat chart="3" format="90" series="1">
      <pivotArea type="data" outline="0" fieldPosition="0">
        <references count="3">
          <reference field="4294967294" count="1" selected="0">
            <x v="0"/>
          </reference>
          <reference field="0" count="1" selected="0">
            <x v="9"/>
          </reference>
          <reference field="4" count="1" selected="0">
            <x v="59"/>
          </reference>
        </references>
      </pivotArea>
    </chartFormat>
    <chartFormat chart="3" format="91" series="1">
      <pivotArea type="data" outline="0" fieldPosition="0">
        <references count="3">
          <reference field="4294967294" count="1" selected="0">
            <x v="0"/>
          </reference>
          <reference field="0" count="1" selected="0">
            <x v="10"/>
          </reference>
          <reference field="4" count="1" selected="0">
            <x v="59"/>
          </reference>
        </references>
      </pivotArea>
    </chartFormat>
    <chartFormat chart="3" format="92" series="1">
      <pivotArea type="data" outline="0" fieldPosition="0">
        <references count="3">
          <reference field="4294967294" count="1" selected="0">
            <x v="0"/>
          </reference>
          <reference field="0" count="1" selected="0">
            <x v="11"/>
          </reference>
          <reference field="4" count="1" selected="0">
            <x v="59"/>
          </reference>
        </references>
      </pivotArea>
    </chartFormat>
    <chartFormat chart="3" format="93" series="1">
      <pivotArea type="data" outline="0" fieldPosition="0">
        <references count="3">
          <reference field="4294967294" count="1" selected="0">
            <x v="0"/>
          </reference>
          <reference field="0" count="1" selected="0">
            <x v="12"/>
          </reference>
          <reference field="4" count="1" selected="0">
            <x v="59"/>
          </reference>
        </references>
      </pivotArea>
    </chartFormat>
    <chartFormat chart="3" format="94" series="1">
      <pivotArea type="data" outline="0" fieldPosition="0">
        <references count="3">
          <reference field="4294967294" count="1" selected="0">
            <x v="0"/>
          </reference>
          <reference field="0" count="1" selected="0">
            <x v="13"/>
          </reference>
          <reference field="4" count="1" selected="0">
            <x v="59"/>
          </reference>
        </references>
      </pivotArea>
    </chartFormat>
    <chartFormat chart="3" format="95" series="1">
      <pivotArea type="data" outline="0" fieldPosition="0">
        <references count="3">
          <reference field="4294967294" count="1" selected="0">
            <x v="0"/>
          </reference>
          <reference field="0" count="1" selected="0">
            <x v="14"/>
          </reference>
          <reference field="4" count="1" selected="0">
            <x v="59"/>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59"/>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59"/>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59"/>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95"/>
          </reference>
        </references>
      </pivotArea>
    </chartFormat>
    <chartFormat chart="3" format="100" series="1">
      <pivotArea type="data" outline="0" fieldPosition="0">
        <references count="3">
          <reference field="4294967294" count="1" selected="0">
            <x v="0"/>
          </reference>
          <reference field="0" count="1" selected="0">
            <x v="2"/>
          </reference>
          <reference field="4" count="1" selected="0">
            <x v="95"/>
          </reference>
        </references>
      </pivotArea>
    </chartFormat>
    <chartFormat chart="3" format="101" series="1">
      <pivotArea type="data" outline="0" fieldPosition="0">
        <references count="3">
          <reference field="4294967294" count="1" selected="0">
            <x v="0"/>
          </reference>
          <reference field="0" count="1" selected="0">
            <x v="3"/>
          </reference>
          <reference field="4" count="1" selected="0">
            <x v="95"/>
          </reference>
        </references>
      </pivotArea>
    </chartFormat>
    <chartFormat chart="3" format="102" series="1">
      <pivotArea type="data" outline="0" fieldPosition="0">
        <references count="3">
          <reference field="4294967294" count="1" selected="0">
            <x v="0"/>
          </reference>
          <reference field="0" count="1" selected="0">
            <x v="4"/>
          </reference>
          <reference field="4" count="1" selected="0">
            <x v="95"/>
          </reference>
        </references>
      </pivotArea>
    </chartFormat>
    <chartFormat chart="3" format="103" series="1">
      <pivotArea type="data" outline="0" fieldPosition="0">
        <references count="3">
          <reference field="4294967294" count="1" selected="0">
            <x v="0"/>
          </reference>
          <reference field="0" count="1" selected="0">
            <x v="5"/>
          </reference>
          <reference field="4" count="1" selected="0">
            <x v="95"/>
          </reference>
        </references>
      </pivotArea>
    </chartFormat>
    <chartFormat chart="3" format="104" series="1">
      <pivotArea type="data" outline="0" fieldPosition="0">
        <references count="3">
          <reference field="4294967294" count="1" selected="0">
            <x v="0"/>
          </reference>
          <reference field="0" count="1" selected="0">
            <x v="6"/>
          </reference>
          <reference field="4" count="1" selected="0">
            <x v="95"/>
          </reference>
        </references>
      </pivotArea>
    </chartFormat>
    <chartFormat chart="3" format="105" series="1">
      <pivotArea type="data" outline="0" fieldPosition="0">
        <references count="3">
          <reference field="4294967294" count="1" selected="0">
            <x v="0"/>
          </reference>
          <reference field="0" count="1" selected="0">
            <x v="7"/>
          </reference>
          <reference field="4" count="1" selected="0">
            <x v="95"/>
          </reference>
        </references>
      </pivotArea>
    </chartFormat>
    <chartFormat chart="3" format="106" series="1">
      <pivotArea type="data" outline="0" fieldPosition="0">
        <references count="3">
          <reference field="4294967294" count="1" selected="0">
            <x v="0"/>
          </reference>
          <reference field="0" count="1" selected="0">
            <x v="8"/>
          </reference>
          <reference field="4" count="1" selected="0">
            <x v="95"/>
          </reference>
        </references>
      </pivotArea>
    </chartFormat>
    <chartFormat chart="3" format="107" series="1">
      <pivotArea type="data" outline="0" fieldPosition="0">
        <references count="3">
          <reference field="4294967294" count="1" selected="0">
            <x v="0"/>
          </reference>
          <reference field="0" count="1" selected="0">
            <x v="9"/>
          </reference>
          <reference field="4" count="1" selected="0">
            <x v="95"/>
          </reference>
        </references>
      </pivotArea>
    </chartFormat>
    <chartFormat chart="3" format="108" series="1">
      <pivotArea type="data" outline="0" fieldPosition="0">
        <references count="3">
          <reference field="4294967294" count="1" selected="0">
            <x v="0"/>
          </reference>
          <reference field="0" count="1" selected="0">
            <x v="10"/>
          </reference>
          <reference field="4" count="1" selected="0">
            <x v="95"/>
          </reference>
        </references>
      </pivotArea>
    </chartFormat>
    <chartFormat chart="3" format="109" series="1">
      <pivotArea type="data" outline="0" fieldPosition="0">
        <references count="3">
          <reference field="4294967294" count="1" selected="0">
            <x v="0"/>
          </reference>
          <reference field="0" count="1" selected="0">
            <x v="11"/>
          </reference>
          <reference field="4" count="1" selected="0">
            <x v="95"/>
          </reference>
        </references>
      </pivotArea>
    </chartFormat>
    <chartFormat chart="3" format="110" series="1">
      <pivotArea type="data" outline="0" fieldPosition="0">
        <references count="3">
          <reference field="4294967294" count="1" selected="0">
            <x v="0"/>
          </reference>
          <reference field="0" count="1" selected="0">
            <x v="12"/>
          </reference>
          <reference field="4" count="1" selected="0">
            <x v="95"/>
          </reference>
        </references>
      </pivotArea>
    </chartFormat>
    <chartFormat chart="3" format="111" series="1">
      <pivotArea type="data" outline="0" fieldPosition="0">
        <references count="3">
          <reference field="4294967294" count="1" selected="0">
            <x v="0"/>
          </reference>
          <reference field="0" count="1" selected="0">
            <x v="13"/>
          </reference>
          <reference field="4" count="1" selected="0">
            <x v="95"/>
          </reference>
        </references>
      </pivotArea>
    </chartFormat>
    <chartFormat chart="3" format="112" series="1">
      <pivotArea type="data" outline="0" fieldPosition="0">
        <references count="3">
          <reference field="4294967294" count="1" selected="0">
            <x v="0"/>
          </reference>
          <reference field="0" count="1" selected="0">
            <x v="14"/>
          </reference>
          <reference field="4" count="1" selected="0">
            <x v="95"/>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95"/>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95"/>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95"/>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93"/>
          </reference>
        </references>
      </pivotArea>
    </chartFormat>
    <chartFormat chart="3" format="117" series="1">
      <pivotArea type="data" outline="0" fieldPosition="0">
        <references count="3">
          <reference field="4294967294" count="1" selected="0">
            <x v="0"/>
          </reference>
          <reference field="0" count="1" selected="0">
            <x v="2"/>
          </reference>
          <reference field="4" count="1" selected="0">
            <x v="93"/>
          </reference>
        </references>
      </pivotArea>
    </chartFormat>
    <chartFormat chart="3" format="118" series="1">
      <pivotArea type="data" outline="0" fieldPosition="0">
        <references count="3">
          <reference field="4294967294" count="1" selected="0">
            <x v="0"/>
          </reference>
          <reference field="0" count="1" selected="0">
            <x v="3"/>
          </reference>
          <reference field="4" count="1" selected="0">
            <x v="93"/>
          </reference>
        </references>
      </pivotArea>
    </chartFormat>
    <chartFormat chart="3" format="119" series="1">
      <pivotArea type="data" outline="0" fieldPosition="0">
        <references count="3">
          <reference field="4294967294" count="1" selected="0">
            <x v="0"/>
          </reference>
          <reference field="0" count="1" selected="0">
            <x v="4"/>
          </reference>
          <reference field="4" count="1" selected="0">
            <x v="93"/>
          </reference>
        </references>
      </pivotArea>
    </chartFormat>
    <chartFormat chart="3" format="120" series="1">
      <pivotArea type="data" outline="0" fieldPosition="0">
        <references count="3">
          <reference field="4294967294" count="1" selected="0">
            <x v="0"/>
          </reference>
          <reference field="0" count="1" selected="0">
            <x v="5"/>
          </reference>
          <reference field="4" count="1" selected="0">
            <x v="93"/>
          </reference>
        </references>
      </pivotArea>
    </chartFormat>
    <chartFormat chart="3" format="121" series="1">
      <pivotArea type="data" outline="0" fieldPosition="0">
        <references count="3">
          <reference field="4294967294" count="1" selected="0">
            <x v="0"/>
          </reference>
          <reference field="0" count="1" selected="0">
            <x v="6"/>
          </reference>
          <reference field="4" count="1" selected="0">
            <x v="93"/>
          </reference>
        </references>
      </pivotArea>
    </chartFormat>
    <chartFormat chart="3" format="122" series="1">
      <pivotArea type="data" outline="0" fieldPosition="0">
        <references count="3">
          <reference field="4294967294" count="1" selected="0">
            <x v="0"/>
          </reference>
          <reference field="0" count="1" selected="0">
            <x v="7"/>
          </reference>
          <reference field="4" count="1" selected="0">
            <x v="93"/>
          </reference>
        </references>
      </pivotArea>
    </chartFormat>
    <chartFormat chart="3" format="123" series="1">
      <pivotArea type="data" outline="0" fieldPosition="0">
        <references count="3">
          <reference field="4294967294" count="1" selected="0">
            <x v="0"/>
          </reference>
          <reference field="0" count="1" selected="0">
            <x v="8"/>
          </reference>
          <reference field="4" count="1" selected="0">
            <x v="93"/>
          </reference>
        </references>
      </pivotArea>
    </chartFormat>
    <chartFormat chart="3" format="124" series="1">
      <pivotArea type="data" outline="0" fieldPosition="0">
        <references count="3">
          <reference field="4294967294" count="1" selected="0">
            <x v="0"/>
          </reference>
          <reference field="0" count="1" selected="0">
            <x v="9"/>
          </reference>
          <reference field="4" count="1" selected="0">
            <x v="93"/>
          </reference>
        </references>
      </pivotArea>
    </chartFormat>
    <chartFormat chart="3" format="125" series="1">
      <pivotArea type="data" outline="0" fieldPosition="0">
        <references count="3">
          <reference field="4294967294" count="1" selected="0">
            <x v="0"/>
          </reference>
          <reference field="0" count="1" selected="0">
            <x v="10"/>
          </reference>
          <reference field="4" count="1" selected="0">
            <x v="93"/>
          </reference>
        </references>
      </pivotArea>
    </chartFormat>
    <chartFormat chart="3" format="126" series="1">
      <pivotArea type="data" outline="0" fieldPosition="0">
        <references count="3">
          <reference field="4294967294" count="1" selected="0">
            <x v="0"/>
          </reference>
          <reference field="0" count="1" selected="0">
            <x v="11"/>
          </reference>
          <reference field="4" count="1" selected="0">
            <x v="93"/>
          </reference>
        </references>
      </pivotArea>
    </chartFormat>
    <chartFormat chart="3" format="127" series="1">
      <pivotArea type="data" outline="0" fieldPosition="0">
        <references count="3">
          <reference field="4294967294" count="1" selected="0">
            <x v="0"/>
          </reference>
          <reference field="0" count="1" selected="0">
            <x v="12"/>
          </reference>
          <reference field="4" count="1" selected="0">
            <x v="93"/>
          </reference>
        </references>
      </pivotArea>
    </chartFormat>
    <chartFormat chart="3" format="128" series="1">
      <pivotArea type="data" outline="0" fieldPosition="0">
        <references count="3">
          <reference field="4294967294" count="1" selected="0">
            <x v="0"/>
          </reference>
          <reference field="0" count="1" selected="0">
            <x v="13"/>
          </reference>
          <reference field="4" count="1" selected="0">
            <x v="93"/>
          </reference>
        </references>
      </pivotArea>
    </chartFormat>
    <chartFormat chart="3" format="129" series="1">
      <pivotArea type="data" outline="0" fieldPosition="0">
        <references count="3">
          <reference field="4294967294" count="1" selected="0">
            <x v="0"/>
          </reference>
          <reference field="0" count="1" selected="0">
            <x v="14"/>
          </reference>
          <reference field="4" count="1" selected="0">
            <x v="93"/>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3"/>
          </reference>
        </references>
      </pivotArea>
    </chartFormat>
    <chartFormat chart="3" format="131" series="1">
      <pivotArea type="data" outline="0" fieldPosition="0">
        <references count="3">
          <reference field="4294967294" count="1" selected="0">
            <x v="0"/>
          </reference>
          <reference field="0" count="1" selected="0">
            <x v="2"/>
          </reference>
          <reference field="4" count="1" selected="0">
            <x v="53"/>
          </reference>
        </references>
      </pivotArea>
    </chartFormat>
    <chartFormat chart="3" format="132" series="1">
      <pivotArea type="data" outline="0" fieldPosition="0">
        <references count="3">
          <reference field="4294967294" count="1" selected="0">
            <x v="0"/>
          </reference>
          <reference field="0" count="1" selected="0">
            <x v="3"/>
          </reference>
          <reference field="4" count="1" selected="0">
            <x v="53"/>
          </reference>
        </references>
      </pivotArea>
    </chartFormat>
    <chartFormat chart="3" format="133" series="1">
      <pivotArea type="data" outline="0" fieldPosition="0">
        <references count="3">
          <reference field="4294967294" count="1" selected="0">
            <x v="0"/>
          </reference>
          <reference field="0" count="1" selected="0">
            <x v="4"/>
          </reference>
          <reference field="4" count="1" selected="0">
            <x v="53"/>
          </reference>
        </references>
      </pivotArea>
    </chartFormat>
    <chartFormat chart="3" format="134" series="1">
      <pivotArea type="data" outline="0" fieldPosition="0">
        <references count="3">
          <reference field="4294967294" count="1" selected="0">
            <x v="0"/>
          </reference>
          <reference field="0" count="1" selected="0">
            <x v="5"/>
          </reference>
          <reference field="4" count="1" selected="0">
            <x v="53"/>
          </reference>
        </references>
      </pivotArea>
    </chartFormat>
    <chartFormat chart="3" format="135" series="1">
      <pivotArea type="data" outline="0" fieldPosition="0">
        <references count="3">
          <reference field="4294967294" count="1" selected="0">
            <x v="0"/>
          </reference>
          <reference field="0" count="1" selected="0">
            <x v="6"/>
          </reference>
          <reference field="4" count="1" selected="0">
            <x v="53"/>
          </reference>
        </references>
      </pivotArea>
    </chartFormat>
    <chartFormat chart="3" format="136" series="1">
      <pivotArea type="data" outline="0" fieldPosition="0">
        <references count="3">
          <reference field="4294967294" count="1" selected="0">
            <x v="0"/>
          </reference>
          <reference field="0" count="1" selected="0">
            <x v="7"/>
          </reference>
          <reference field="4" count="1" selected="0">
            <x v="53"/>
          </reference>
        </references>
      </pivotArea>
    </chartFormat>
    <chartFormat chart="3" format="137" series="1">
      <pivotArea type="data" outline="0" fieldPosition="0">
        <references count="3">
          <reference field="4294967294" count="1" selected="0">
            <x v="0"/>
          </reference>
          <reference field="0" count="1" selected="0">
            <x v="8"/>
          </reference>
          <reference field="4" count="1" selected="0">
            <x v="53"/>
          </reference>
        </references>
      </pivotArea>
    </chartFormat>
    <chartFormat chart="3" format="138" series="1">
      <pivotArea type="data" outline="0" fieldPosition="0">
        <references count="3">
          <reference field="4294967294" count="1" selected="0">
            <x v="0"/>
          </reference>
          <reference field="0" count="1" selected="0">
            <x v="9"/>
          </reference>
          <reference field="4" count="1" selected="0">
            <x v="53"/>
          </reference>
        </references>
      </pivotArea>
    </chartFormat>
    <chartFormat chart="3" format="139" series="1">
      <pivotArea type="data" outline="0" fieldPosition="0">
        <references count="3">
          <reference field="4294967294" count="1" selected="0">
            <x v="0"/>
          </reference>
          <reference field="0" count="1" selected="0">
            <x v="10"/>
          </reference>
          <reference field="4" count="1" selected="0">
            <x v="53"/>
          </reference>
        </references>
      </pivotArea>
    </chartFormat>
    <chartFormat chart="3" format="140" series="1">
      <pivotArea type="data" outline="0" fieldPosition="0">
        <references count="3">
          <reference field="4294967294" count="1" selected="0">
            <x v="0"/>
          </reference>
          <reference field="0" count="1" selected="0">
            <x v="11"/>
          </reference>
          <reference field="4" count="1" selected="0">
            <x v="53"/>
          </reference>
        </references>
      </pivotArea>
    </chartFormat>
    <chartFormat chart="3" format="141" series="1">
      <pivotArea type="data" outline="0" fieldPosition="0">
        <references count="3">
          <reference field="4294967294" count="1" selected="0">
            <x v="0"/>
          </reference>
          <reference field="0" count="1" selected="0">
            <x v="13"/>
          </reference>
          <reference field="4" count="1" selected="0">
            <x v="53"/>
          </reference>
        </references>
      </pivotArea>
    </chartFormat>
    <chartFormat chart="3" format="142" series="1">
      <pivotArea type="data" outline="0" fieldPosition="0">
        <references count="3">
          <reference field="4294967294" count="1" selected="0">
            <x v="0"/>
          </reference>
          <reference field="0" count="1" selected="0">
            <x v="14"/>
          </reference>
          <reference field="4" count="1" selected="0">
            <x v="53"/>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3"/>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3"/>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47"/>
          </reference>
        </references>
      </pivotArea>
    </chartFormat>
    <chartFormat chart="3" format="146" series="1">
      <pivotArea type="data" outline="0" fieldPosition="0">
        <references count="3">
          <reference field="4294967294" count="1" selected="0">
            <x v="0"/>
          </reference>
          <reference field="0" count="1" selected="0">
            <x v="2"/>
          </reference>
          <reference field="4" count="1" selected="0">
            <x v="47"/>
          </reference>
        </references>
      </pivotArea>
    </chartFormat>
    <chartFormat chart="3" format="147" series="1">
      <pivotArea type="data" outline="0" fieldPosition="0">
        <references count="3">
          <reference field="4294967294" count="1" selected="0">
            <x v="0"/>
          </reference>
          <reference field="0" count="1" selected="0">
            <x v="3"/>
          </reference>
          <reference field="4" count="1" selected="0">
            <x v="47"/>
          </reference>
        </references>
      </pivotArea>
    </chartFormat>
    <chartFormat chart="3" format="148" series="1">
      <pivotArea type="data" outline="0" fieldPosition="0">
        <references count="3">
          <reference field="4294967294" count="1" selected="0">
            <x v="0"/>
          </reference>
          <reference field="0" count="1" selected="0">
            <x v="4"/>
          </reference>
          <reference field="4" count="1" selected="0">
            <x v="47"/>
          </reference>
        </references>
      </pivotArea>
    </chartFormat>
    <chartFormat chart="3" format="149" series="1">
      <pivotArea type="data" outline="0" fieldPosition="0">
        <references count="3">
          <reference field="4294967294" count="1" selected="0">
            <x v="0"/>
          </reference>
          <reference field="0" count="1" selected="0">
            <x v="5"/>
          </reference>
          <reference field="4" count="1" selected="0">
            <x v="47"/>
          </reference>
        </references>
      </pivotArea>
    </chartFormat>
    <chartFormat chart="3" format="150" series="1">
      <pivotArea type="data" outline="0" fieldPosition="0">
        <references count="3">
          <reference field="4294967294" count="1" selected="0">
            <x v="0"/>
          </reference>
          <reference field="0" count="1" selected="0">
            <x v="6"/>
          </reference>
          <reference field="4" count="1" selected="0">
            <x v="47"/>
          </reference>
        </references>
      </pivotArea>
    </chartFormat>
    <chartFormat chart="3" format="151" series="1">
      <pivotArea type="data" outline="0" fieldPosition="0">
        <references count="3">
          <reference field="4294967294" count="1" selected="0">
            <x v="0"/>
          </reference>
          <reference field="0" count="1" selected="0">
            <x v="7"/>
          </reference>
          <reference field="4" count="1" selected="0">
            <x v="47"/>
          </reference>
        </references>
      </pivotArea>
    </chartFormat>
    <chartFormat chart="3" format="152" series="1">
      <pivotArea type="data" outline="0" fieldPosition="0">
        <references count="3">
          <reference field="4294967294" count="1" selected="0">
            <x v="0"/>
          </reference>
          <reference field="0" count="1" selected="0">
            <x v="8"/>
          </reference>
          <reference field="4" count="1" selected="0">
            <x v="47"/>
          </reference>
        </references>
      </pivotArea>
    </chartFormat>
    <chartFormat chart="3" format="153" series="1">
      <pivotArea type="data" outline="0" fieldPosition="0">
        <references count="3">
          <reference field="4294967294" count="1" selected="0">
            <x v="0"/>
          </reference>
          <reference field="0" count="1" selected="0">
            <x v="9"/>
          </reference>
          <reference field="4" count="1" selected="0">
            <x v="47"/>
          </reference>
        </references>
      </pivotArea>
    </chartFormat>
    <chartFormat chart="3" format="154" series="1">
      <pivotArea type="data" outline="0" fieldPosition="0">
        <references count="3">
          <reference field="4294967294" count="1" selected="0">
            <x v="0"/>
          </reference>
          <reference field="0" count="1" selected="0">
            <x v="10"/>
          </reference>
          <reference field="4" count="1" selected="0">
            <x v="47"/>
          </reference>
        </references>
      </pivotArea>
    </chartFormat>
    <chartFormat chart="3" format="155" series="1">
      <pivotArea type="data" outline="0" fieldPosition="0">
        <references count="3">
          <reference field="4294967294" count="1" selected="0">
            <x v="0"/>
          </reference>
          <reference field="0" count="1" selected="0">
            <x v="11"/>
          </reference>
          <reference field="4" count="1" selected="0">
            <x v="47"/>
          </reference>
        </references>
      </pivotArea>
    </chartFormat>
    <chartFormat chart="3" format="156" series="1">
      <pivotArea type="data" outline="0" fieldPosition="0">
        <references count="3">
          <reference field="4294967294" count="1" selected="0">
            <x v="0"/>
          </reference>
          <reference field="0" count="1" selected="0">
            <x v="12"/>
          </reference>
          <reference field="4" count="1" selected="0">
            <x v="47"/>
          </reference>
        </references>
      </pivotArea>
    </chartFormat>
    <chartFormat chart="3" format="157" series="1">
      <pivotArea type="data" outline="0" fieldPosition="0">
        <references count="3">
          <reference field="4294967294" count="1" selected="0">
            <x v="0"/>
          </reference>
          <reference field="0" count="1" selected="0">
            <x v="13"/>
          </reference>
          <reference field="4" count="1" selected="0">
            <x v="47"/>
          </reference>
        </references>
      </pivotArea>
    </chartFormat>
    <chartFormat chart="3" format="158" series="1">
      <pivotArea type="data" outline="0" fieldPosition="0">
        <references count="3">
          <reference field="4294967294" count="1" selected="0">
            <x v="0"/>
          </reference>
          <reference field="0" count="1" selected="0">
            <x v="14"/>
          </reference>
          <reference field="4" count="1" selected="0">
            <x v="47"/>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5"/>
          </reference>
        </references>
      </pivotArea>
    </chartFormat>
    <chartFormat chart="3" format="160" series="1">
      <pivotArea type="data" outline="0" fieldPosition="0">
        <references count="3">
          <reference field="4294967294" count="1" selected="0">
            <x v="0"/>
          </reference>
          <reference field="0" count="1" selected="0">
            <x v="2"/>
          </reference>
          <reference field="4" count="1" selected="0">
            <x v="5"/>
          </reference>
        </references>
      </pivotArea>
    </chartFormat>
    <chartFormat chart="3" format="161" series="1">
      <pivotArea type="data" outline="0" fieldPosition="0">
        <references count="3">
          <reference field="4294967294" count="1" selected="0">
            <x v="0"/>
          </reference>
          <reference field="0" count="1" selected="0">
            <x v="3"/>
          </reference>
          <reference field="4" count="1" selected="0">
            <x v="5"/>
          </reference>
        </references>
      </pivotArea>
    </chartFormat>
    <chartFormat chart="3" format="162" series="1">
      <pivotArea type="data" outline="0" fieldPosition="0">
        <references count="3">
          <reference field="4294967294" count="1" selected="0">
            <x v="0"/>
          </reference>
          <reference field="0" count="1" selected="0">
            <x v="4"/>
          </reference>
          <reference field="4" count="1" selected="0">
            <x v="5"/>
          </reference>
        </references>
      </pivotArea>
    </chartFormat>
    <chartFormat chart="3" format="163" series="1">
      <pivotArea type="data" outline="0" fieldPosition="0">
        <references count="3">
          <reference field="4294967294" count="1" selected="0">
            <x v="0"/>
          </reference>
          <reference field="0" count="1" selected="0">
            <x v="5"/>
          </reference>
          <reference field="4" count="1" selected="0">
            <x v="5"/>
          </reference>
        </references>
      </pivotArea>
    </chartFormat>
    <chartFormat chart="3" format="164" series="1">
      <pivotArea type="data" outline="0" fieldPosition="0">
        <references count="3">
          <reference field="4294967294" count="1" selected="0">
            <x v="0"/>
          </reference>
          <reference field="0" count="1" selected="0">
            <x v="6"/>
          </reference>
          <reference field="4" count="1" selected="0">
            <x v="5"/>
          </reference>
        </references>
      </pivotArea>
    </chartFormat>
    <chartFormat chart="3" format="165" series="1">
      <pivotArea type="data" outline="0" fieldPosition="0">
        <references count="3">
          <reference field="4294967294" count="1" selected="0">
            <x v="0"/>
          </reference>
          <reference field="0" count="1" selected="0">
            <x v="7"/>
          </reference>
          <reference field="4" count="1" selected="0">
            <x v="5"/>
          </reference>
        </references>
      </pivotArea>
    </chartFormat>
    <chartFormat chart="3" format="166" series="1">
      <pivotArea type="data" outline="0" fieldPosition="0">
        <references count="3">
          <reference field="4294967294" count="1" selected="0">
            <x v="0"/>
          </reference>
          <reference field="0" count="1" selected="0">
            <x v="8"/>
          </reference>
          <reference field="4" count="1" selected="0">
            <x v="5"/>
          </reference>
        </references>
      </pivotArea>
    </chartFormat>
    <chartFormat chart="3" format="167" series="1">
      <pivotArea type="data" outline="0" fieldPosition="0">
        <references count="3">
          <reference field="4294967294" count="1" selected="0">
            <x v="0"/>
          </reference>
          <reference field="0" count="1" selected="0">
            <x v="9"/>
          </reference>
          <reference field="4" count="1" selected="0">
            <x v="5"/>
          </reference>
        </references>
      </pivotArea>
    </chartFormat>
    <chartFormat chart="3" format="168" series="1">
      <pivotArea type="data" outline="0" fieldPosition="0">
        <references count="3">
          <reference field="4294967294" count="1" selected="0">
            <x v="0"/>
          </reference>
          <reference field="0" count="1" selected="0">
            <x v="10"/>
          </reference>
          <reference field="4" count="1" selected="0">
            <x v="5"/>
          </reference>
        </references>
      </pivotArea>
    </chartFormat>
    <chartFormat chart="3" format="169" series="1">
      <pivotArea type="data" outline="0" fieldPosition="0">
        <references count="3">
          <reference field="4294967294" count="1" selected="0">
            <x v="0"/>
          </reference>
          <reference field="0" count="1" selected="0">
            <x v="11"/>
          </reference>
          <reference field="4" count="1" selected="0">
            <x v="5"/>
          </reference>
        </references>
      </pivotArea>
    </chartFormat>
    <chartFormat chart="3" format="170" series="1">
      <pivotArea type="data" outline="0" fieldPosition="0">
        <references count="3">
          <reference field="4294967294" count="1" selected="0">
            <x v="0"/>
          </reference>
          <reference field="0" count="1" selected="0">
            <x v="12"/>
          </reference>
          <reference field="4" count="1" selected="0">
            <x v="5"/>
          </reference>
        </references>
      </pivotArea>
    </chartFormat>
    <chartFormat chart="3" format="171" series="1">
      <pivotArea type="data" outline="0" fieldPosition="0">
        <references count="3">
          <reference field="4294967294" count="1" selected="0">
            <x v="0"/>
          </reference>
          <reference field="0" count="1" selected="0">
            <x v="13"/>
          </reference>
          <reference field="4" count="1" selected="0">
            <x v="5"/>
          </reference>
        </references>
      </pivotArea>
    </chartFormat>
    <chartFormat chart="3" format="172" series="1">
      <pivotArea type="data" outline="0" fieldPosition="0">
        <references count="3">
          <reference field="4294967294" count="1" selected="0">
            <x v="0"/>
          </reference>
          <reference field="0" count="1" selected="0">
            <x v="14"/>
          </reference>
          <reference field="4" count="1" selected="0">
            <x v="5"/>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5"/>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5"/>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5"/>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33"/>
          </reference>
        </references>
      </pivotArea>
    </chartFormat>
    <chartFormat chart="3" format="177" series="1">
      <pivotArea type="data" outline="0" fieldPosition="0">
        <references count="3">
          <reference field="4294967294" count="1" selected="0">
            <x v="0"/>
          </reference>
          <reference field="0" count="1" selected="0">
            <x v="2"/>
          </reference>
          <reference field="4" count="1" selected="0">
            <x v="33"/>
          </reference>
        </references>
      </pivotArea>
    </chartFormat>
    <chartFormat chart="3" format="178" series="1">
      <pivotArea type="data" outline="0" fieldPosition="0">
        <references count="3">
          <reference field="4294967294" count="1" selected="0">
            <x v="0"/>
          </reference>
          <reference field="0" count="1" selected="0">
            <x v="3"/>
          </reference>
          <reference field="4" count="1" selected="0">
            <x v="33"/>
          </reference>
        </references>
      </pivotArea>
    </chartFormat>
    <chartFormat chart="3" format="179" series="1">
      <pivotArea type="data" outline="0" fieldPosition="0">
        <references count="3">
          <reference field="4294967294" count="1" selected="0">
            <x v="0"/>
          </reference>
          <reference field="0" count="1" selected="0">
            <x v="4"/>
          </reference>
          <reference field="4" count="1" selected="0">
            <x v="33"/>
          </reference>
        </references>
      </pivotArea>
    </chartFormat>
    <chartFormat chart="3" format="180" series="1">
      <pivotArea type="data" outline="0" fieldPosition="0">
        <references count="3">
          <reference field="4294967294" count="1" selected="0">
            <x v="0"/>
          </reference>
          <reference field="0" count="1" selected="0">
            <x v="5"/>
          </reference>
          <reference field="4" count="1" selected="0">
            <x v="33"/>
          </reference>
        </references>
      </pivotArea>
    </chartFormat>
    <chartFormat chart="3" format="181" series="1">
      <pivotArea type="data" outline="0" fieldPosition="0">
        <references count="3">
          <reference field="4294967294" count="1" selected="0">
            <x v="0"/>
          </reference>
          <reference field="0" count="1" selected="0">
            <x v="6"/>
          </reference>
          <reference field="4" count="1" selected="0">
            <x v="33"/>
          </reference>
        </references>
      </pivotArea>
    </chartFormat>
    <chartFormat chart="3" format="182" series="1">
      <pivotArea type="data" outline="0" fieldPosition="0">
        <references count="3">
          <reference field="4294967294" count="1" selected="0">
            <x v="0"/>
          </reference>
          <reference field="0" count="1" selected="0">
            <x v="7"/>
          </reference>
          <reference field="4" count="1" selected="0">
            <x v="33"/>
          </reference>
        </references>
      </pivotArea>
    </chartFormat>
    <chartFormat chart="3" format="183" series="1">
      <pivotArea type="data" outline="0" fieldPosition="0">
        <references count="3">
          <reference field="4294967294" count="1" selected="0">
            <x v="0"/>
          </reference>
          <reference field="0" count="1" selected="0">
            <x v="8"/>
          </reference>
          <reference field="4" count="1" selected="0">
            <x v="33"/>
          </reference>
        </references>
      </pivotArea>
    </chartFormat>
    <chartFormat chart="3" format="184" series="1">
      <pivotArea type="data" outline="0" fieldPosition="0">
        <references count="3">
          <reference field="4294967294" count="1" selected="0">
            <x v="0"/>
          </reference>
          <reference field="0" count="1" selected="0">
            <x v="9"/>
          </reference>
          <reference field="4" count="1" selected="0">
            <x v="33"/>
          </reference>
        </references>
      </pivotArea>
    </chartFormat>
    <chartFormat chart="3" format="185" series="1">
      <pivotArea type="data" outline="0" fieldPosition="0">
        <references count="3">
          <reference field="4294967294" count="1" selected="0">
            <x v="0"/>
          </reference>
          <reference field="0" count="1" selected="0">
            <x v="10"/>
          </reference>
          <reference field="4" count="1" selected="0">
            <x v="33"/>
          </reference>
        </references>
      </pivotArea>
    </chartFormat>
    <chartFormat chart="3" format="186" series="1">
      <pivotArea type="data" outline="0" fieldPosition="0">
        <references count="3">
          <reference field="4294967294" count="1" selected="0">
            <x v="0"/>
          </reference>
          <reference field="0" count="1" selected="0">
            <x v="11"/>
          </reference>
          <reference field="4" count="1" selected="0">
            <x v="33"/>
          </reference>
        </references>
      </pivotArea>
    </chartFormat>
    <chartFormat chart="3" format="187" series="1">
      <pivotArea type="data" outline="0" fieldPosition="0">
        <references count="3">
          <reference field="4294967294" count="1" selected="0">
            <x v="0"/>
          </reference>
          <reference field="0" count="1" selected="0">
            <x v="12"/>
          </reference>
          <reference field="4" count="1" selected="0">
            <x v="33"/>
          </reference>
        </references>
      </pivotArea>
    </chartFormat>
    <chartFormat chart="3" format="188" series="1">
      <pivotArea type="data" outline="0" fieldPosition="0">
        <references count="3">
          <reference field="4294967294" count="1" selected="0">
            <x v="0"/>
          </reference>
          <reference field="0" count="1" selected="0">
            <x v="13"/>
          </reference>
          <reference field="4" count="1" selected="0">
            <x v="33"/>
          </reference>
        </references>
      </pivotArea>
    </chartFormat>
    <chartFormat chart="3" format="189" series="1">
      <pivotArea type="data" outline="0" fieldPosition="0">
        <references count="3">
          <reference field="4294967294" count="1" selected="0">
            <x v="0"/>
          </reference>
          <reference field="0" count="1" selected="0">
            <x v="14"/>
          </reference>
          <reference field="4" count="1" selected="0">
            <x v="33"/>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33"/>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33"/>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33"/>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46"/>
          </reference>
        </references>
      </pivotArea>
    </chartFormat>
    <chartFormat chart="3" format="194" series="1">
      <pivotArea type="data" outline="0" fieldPosition="0">
        <references count="3">
          <reference field="4294967294" count="1" selected="0">
            <x v="0"/>
          </reference>
          <reference field="0" count="1" selected="0">
            <x v="2"/>
          </reference>
          <reference field="4" count="1" selected="0">
            <x v="46"/>
          </reference>
        </references>
      </pivotArea>
    </chartFormat>
    <chartFormat chart="3" format="195" series="1">
      <pivotArea type="data" outline="0" fieldPosition="0">
        <references count="3">
          <reference field="4294967294" count="1" selected="0">
            <x v="0"/>
          </reference>
          <reference field="0" count="1" selected="0">
            <x v="3"/>
          </reference>
          <reference field="4" count="1" selected="0">
            <x v="46"/>
          </reference>
        </references>
      </pivotArea>
    </chartFormat>
    <chartFormat chart="3" format="196" series="1">
      <pivotArea type="data" outline="0" fieldPosition="0">
        <references count="3">
          <reference field="4294967294" count="1" selected="0">
            <x v="0"/>
          </reference>
          <reference field="0" count="1" selected="0">
            <x v="4"/>
          </reference>
          <reference field="4" count="1" selected="0">
            <x v="46"/>
          </reference>
        </references>
      </pivotArea>
    </chartFormat>
    <chartFormat chart="3" format="197" series="1">
      <pivotArea type="data" outline="0" fieldPosition="0">
        <references count="3">
          <reference field="4294967294" count="1" selected="0">
            <x v="0"/>
          </reference>
          <reference field="0" count="1" selected="0">
            <x v="5"/>
          </reference>
          <reference field="4" count="1" selected="0">
            <x v="46"/>
          </reference>
        </references>
      </pivotArea>
    </chartFormat>
    <chartFormat chart="3" format="198" series="1">
      <pivotArea type="data" outline="0" fieldPosition="0">
        <references count="3">
          <reference field="4294967294" count="1" selected="0">
            <x v="0"/>
          </reference>
          <reference field="0" count="1" selected="0">
            <x v="6"/>
          </reference>
          <reference field="4" count="1" selected="0">
            <x v="46"/>
          </reference>
        </references>
      </pivotArea>
    </chartFormat>
    <chartFormat chart="3" format="199" series="1">
      <pivotArea type="data" outline="0" fieldPosition="0">
        <references count="3">
          <reference field="4294967294" count="1" selected="0">
            <x v="0"/>
          </reference>
          <reference field="0" count="1" selected="0">
            <x v="7"/>
          </reference>
          <reference field="4" count="1" selected="0">
            <x v="46"/>
          </reference>
        </references>
      </pivotArea>
    </chartFormat>
    <chartFormat chart="3" format="200" series="1">
      <pivotArea type="data" outline="0" fieldPosition="0">
        <references count="3">
          <reference field="4294967294" count="1" selected="0">
            <x v="0"/>
          </reference>
          <reference field="0" count="1" selected="0">
            <x v="8"/>
          </reference>
          <reference field="4" count="1" selected="0">
            <x v="46"/>
          </reference>
        </references>
      </pivotArea>
    </chartFormat>
    <chartFormat chart="3" format="201" series="1">
      <pivotArea type="data" outline="0" fieldPosition="0">
        <references count="3">
          <reference field="4294967294" count="1" selected="0">
            <x v="0"/>
          </reference>
          <reference field="0" count="1" selected="0">
            <x v="9"/>
          </reference>
          <reference field="4" count="1" selected="0">
            <x v="46"/>
          </reference>
        </references>
      </pivotArea>
    </chartFormat>
    <chartFormat chart="3" format="202" series="1">
      <pivotArea type="data" outline="0" fieldPosition="0">
        <references count="3">
          <reference field="4294967294" count="1" selected="0">
            <x v="0"/>
          </reference>
          <reference field="0" count="1" selected="0">
            <x v="10"/>
          </reference>
          <reference field="4" count="1" selected="0">
            <x v="46"/>
          </reference>
        </references>
      </pivotArea>
    </chartFormat>
    <chartFormat chart="3" format="203" series="1">
      <pivotArea type="data" outline="0" fieldPosition="0">
        <references count="3">
          <reference field="4294967294" count="1" selected="0">
            <x v="0"/>
          </reference>
          <reference field="0" count="1" selected="0">
            <x v="11"/>
          </reference>
          <reference field="4" count="1" selected="0">
            <x v="46"/>
          </reference>
        </references>
      </pivotArea>
    </chartFormat>
    <chartFormat chart="3" format="204" series="1">
      <pivotArea type="data" outline="0" fieldPosition="0">
        <references count="3">
          <reference field="4294967294" count="1" selected="0">
            <x v="0"/>
          </reference>
          <reference field="0" count="1" selected="0">
            <x v="12"/>
          </reference>
          <reference field="4" count="1" selected="0">
            <x v="46"/>
          </reference>
        </references>
      </pivotArea>
    </chartFormat>
    <chartFormat chart="3" format="205" series="1">
      <pivotArea type="data" outline="0" fieldPosition="0">
        <references count="3">
          <reference field="4294967294" count="1" selected="0">
            <x v="0"/>
          </reference>
          <reference field="0" count="1" selected="0">
            <x v="13"/>
          </reference>
          <reference field="4" count="1" selected="0">
            <x v="46"/>
          </reference>
        </references>
      </pivotArea>
    </chartFormat>
    <chartFormat chart="3" format="206" series="1">
      <pivotArea type="data" outline="0" fieldPosition="0">
        <references count="3">
          <reference field="4294967294" count="1" selected="0">
            <x v="0"/>
          </reference>
          <reference field="0" count="1" selected="0">
            <x v="14"/>
          </reference>
          <reference field="4" count="1" selected="0">
            <x v="46"/>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46"/>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46"/>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46"/>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2"/>
          </reference>
        </references>
      </pivotArea>
    </chartFormat>
    <chartFormat chart="3" format="212" series="1">
      <pivotArea type="data" outline="0" fieldPosition="0">
        <references count="2">
          <reference field="4294967294" count="1" selected="0">
            <x v="0"/>
          </reference>
          <reference field="0" count="1" selected="0">
            <x v="3"/>
          </reference>
        </references>
      </pivotArea>
    </chartFormat>
    <chartFormat chart="3" format="213" series="1">
      <pivotArea type="data" outline="0" fieldPosition="0">
        <references count="2">
          <reference field="4294967294" count="1" selected="0">
            <x v="0"/>
          </reference>
          <reference field="0" count="1" selected="0">
            <x v="4"/>
          </reference>
        </references>
      </pivotArea>
    </chartFormat>
    <chartFormat chart="3" format="214" series="1">
      <pivotArea type="data" outline="0" fieldPosition="0">
        <references count="2">
          <reference field="4294967294" count="1" selected="0">
            <x v="0"/>
          </reference>
          <reference field="0" count="1" selected="0">
            <x v="5"/>
          </reference>
        </references>
      </pivotArea>
    </chartFormat>
    <chartFormat chart="3" format="215" series="1">
      <pivotArea type="data" outline="0" fieldPosition="0">
        <references count="2">
          <reference field="4294967294" count="1" selected="0">
            <x v="0"/>
          </reference>
          <reference field="0" count="1" selected="0">
            <x v="6"/>
          </reference>
        </references>
      </pivotArea>
    </chartFormat>
    <chartFormat chart="3" format="216" series="1">
      <pivotArea type="data" outline="0" fieldPosition="0">
        <references count="2">
          <reference field="4294967294" count="1" selected="0">
            <x v="0"/>
          </reference>
          <reference field="0" count="1" selected="0">
            <x v="7"/>
          </reference>
        </references>
      </pivotArea>
    </chartFormat>
    <chartFormat chart="3" format="217" series="1">
      <pivotArea type="data" outline="0" fieldPosition="0">
        <references count="2">
          <reference field="4294967294" count="1" selected="0">
            <x v="0"/>
          </reference>
          <reference field="0" count="1" selected="0">
            <x v="8"/>
          </reference>
        </references>
      </pivotArea>
    </chartFormat>
    <chartFormat chart="3" format="218" series="1">
      <pivotArea type="data" outline="0" fieldPosition="0">
        <references count="2">
          <reference field="4294967294" count="1" selected="0">
            <x v="0"/>
          </reference>
          <reference field="0" count="1" selected="0">
            <x v="9"/>
          </reference>
        </references>
      </pivotArea>
    </chartFormat>
    <chartFormat chart="3" format="219" series="1">
      <pivotArea type="data" outline="0" fieldPosition="0">
        <references count="2">
          <reference field="4294967294" count="1" selected="0">
            <x v="0"/>
          </reference>
          <reference field="0" count="1" selected="0">
            <x v="10"/>
          </reference>
        </references>
      </pivotArea>
    </chartFormat>
    <chartFormat chart="3" format="220" series="1">
      <pivotArea type="data" outline="0" fieldPosition="0">
        <references count="2">
          <reference field="4294967294" count="1" selected="0">
            <x v="0"/>
          </reference>
          <reference field="0" count="1" selected="0">
            <x v="11"/>
          </reference>
        </references>
      </pivotArea>
    </chartFormat>
    <chartFormat chart="3" format="221" series="1">
      <pivotArea type="data" outline="0" fieldPosition="0">
        <references count="2">
          <reference field="4294967294" count="1" selected="0">
            <x v="0"/>
          </reference>
          <reference field="0" count="1" selected="0">
            <x v="12"/>
          </reference>
        </references>
      </pivotArea>
    </chartFormat>
    <chartFormat chart="3" format="222" series="1">
      <pivotArea type="data" outline="0" fieldPosition="0">
        <references count="2">
          <reference field="4294967294" count="1" selected="0">
            <x v="0"/>
          </reference>
          <reference field="0" count="1" selected="0">
            <x v="13"/>
          </reference>
        </references>
      </pivotArea>
    </chartFormat>
    <chartFormat chart="3" format="223" series="1">
      <pivotArea type="data" outline="0" fieldPosition="0">
        <references count="2">
          <reference field="4294967294" count="1" selected="0">
            <x v="0"/>
          </reference>
          <reference field="0" count="1" selected="0">
            <x v="14"/>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4" format="0" series="1">
      <pivotArea type="data" outline="0" fieldPosition="0">
        <references count="2">
          <reference field="4294967294" count="1" selected="0">
            <x v="0"/>
          </reference>
          <reference field="0" count="1" selected="0">
            <x v="0"/>
          </reference>
        </references>
      </pivotArea>
    </chartFormat>
    <chartFormat chart="4" format="1" series="1">
      <pivotArea type="data" outline="0" fieldPosition="0">
        <references count="2">
          <reference field="4294967294" count="1" selected="0">
            <x v="0"/>
          </reference>
          <reference field="0" count="1" selected="0">
            <x v="1"/>
          </reference>
        </references>
      </pivotArea>
    </chartFormat>
    <chartFormat chart="4" format="2" series="1">
      <pivotArea type="data" outline="0" fieldPosition="0">
        <references count="2">
          <reference field="4294967294" count="1" selected="0">
            <x v="0"/>
          </reference>
          <reference field="0" count="1" selected="0">
            <x v="3"/>
          </reference>
        </references>
      </pivotArea>
    </chartFormat>
    <chartFormat chart="4" format="3" series="1">
      <pivotArea type="data" outline="0" fieldPosition="0">
        <references count="2">
          <reference field="4294967294" count="1" selected="0">
            <x v="0"/>
          </reference>
          <reference field="0" count="1" selected="0">
            <x v="4"/>
          </reference>
        </references>
      </pivotArea>
    </chartFormat>
    <chartFormat chart="4" format="4" series="1">
      <pivotArea type="data" outline="0" fieldPosition="0">
        <references count="2">
          <reference field="4294967294" count="1" selected="0">
            <x v="0"/>
          </reference>
          <reference field="0" count="1" selected="0">
            <x v="5"/>
          </reference>
        </references>
      </pivotArea>
    </chartFormat>
    <chartFormat chart="4" format="5" series="1">
      <pivotArea type="data" outline="0" fieldPosition="0">
        <references count="2">
          <reference field="4294967294" count="1" selected="0">
            <x v="0"/>
          </reference>
          <reference field="0" count="1" selected="0">
            <x v="6"/>
          </reference>
        </references>
      </pivotArea>
    </chartFormat>
    <chartFormat chart="4" format="6" series="1">
      <pivotArea type="data" outline="0" fieldPosition="0">
        <references count="2">
          <reference field="4294967294" count="1" selected="0">
            <x v="0"/>
          </reference>
          <reference field="0" count="1" selected="0">
            <x v="7"/>
          </reference>
        </references>
      </pivotArea>
    </chartFormat>
    <chartFormat chart="4" format="7" series="1">
      <pivotArea type="data" outline="0" fieldPosition="0">
        <references count="2">
          <reference field="4294967294" count="1" selected="0">
            <x v="0"/>
          </reference>
          <reference field="0" count="1" selected="0">
            <x v="8"/>
          </reference>
        </references>
      </pivotArea>
    </chartFormat>
    <chartFormat chart="4" format="8" series="1">
      <pivotArea type="data" outline="0" fieldPosition="0">
        <references count="2">
          <reference field="4294967294" count="1" selected="0">
            <x v="0"/>
          </reference>
          <reference field="0" count="1" selected="0">
            <x v="9"/>
          </reference>
        </references>
      </pivotArea>
    </chartFormat>
    <chartFormat chart="4" format="9" series="1">
      <pivotArea type="data" outline="0" fieldPosition="0">
        <references count="2">
          <reference field="4294967294" count="1" selected="0">
            <x v="0"/>
          </reference>
          <reference field="0" count="1" selected="0">
            <x v="10"/>
          </reference>
        </references>
      </pivotArea>
    </chartFormat>
    <chartFormat chart="4" format="10" series="1">
      <pivotArea type="data" outline="0" fieldPosition="0">
        <references count="2">
          <reference field="4294967294" count="1" selected="0">
            <x v="0"/>
          </reference>
          <reference field="0" count="1" selected="0">
            <x v="11"/>
          </reference>
        </references>
      </pivotArea>
    </chartFormat>
    <chartFormat chart="4" format="11" series="1">
      <pivotArea type="data" outline="0" fieldPosition="0">
        <references count="2">
          <reference field="4294967294" count="1" selected="0">
            <x v="0"/>
          </reference>
          <reference field="0" count="1" selected="0">
            <x v="12"/>
          </reference>
        </references>
      </pivotArea>
    </chartFormat>
    <chartFormat chart="4" format="12" series="1">
      <pivotArea type="data" outline="0" fieldPosition="0">
        <references count="2">
          <reference field="4294967294" count="1" selected="0">
            <x v="0"/>
          </reference>
          <reference field="0" count="1" selected="0">
            <x v="13"/>
          </reference>
        </references>
      </pivotArea>
    </chartFormat>
    <chartFormat chart="4" format="13" series="1">
      <pivotArea type="data" outline="0" fieldPosition="0">
        <references count="2">
          <reference field="4294967294" count="1" selected="0">
            <x v="0"/>
          </reference>
          <reference field="0" count="1" selected="0">
            <x v="14"/>
          </reference>
        </references>
      </pivotArea>
    </chartFormat>
    <chartFormat chart="4" format="14" series="1">
      <pivotArea type="data" outline="0" fieldPosition="0">
        <references count="2">
          <reference field="4294967294" count="1" selected="0">
            <x v="0"/>
          </reference>
          <reference field="0" count="1" selected="0">
            <x v="15"/>
          </reference>
        </references>
      </pivotArea>
    </chartFormat>
    <chartFormat chart="4" format="15" series="1">
      <pivotArea type="data" outline="0" fieldPosition="0">
        <references count="2">
          <reference field="4294967294" count="1" selected="0">
            <x v="0"/>
          </reference>
          <reference field="0" count="1" selected="0">
            <x v="16"/>
          </reference>
        </references>
      </pivotArea>
    </chartFormat>
    <chartFormat chart="4" format="16" series="1">
      <pivotArea type="data" outline="0" fieldPosition="0">
        <references count="2">
          <reference field="4294967294" count="1" selected="0">
            <x v="0"/>
          </reference>
          <reference field="0" count="1" selected="0">
            <x v="2"/>
          </reference>
        </references>
      </pivotArea>
    </chartFormat>
    <chartFormat chart="5" format="0" series="1">
      <pivotArea type="data" outline="0" fieldPosition="0">
        <references count="2">
          <reference field="4294967294" count="1" selected="0">
            <x v="0"/>
          </reference>
          <reference field="0" count="1" selected="0">
            <x v="0"/>
          </reference>
        </references>
      </pivotArea>
    </chartFormat>
    <chartFormat chart="5" format="1" series="1">
      <pivotArea type="data" outline="0" fieldPosition="0">
        <references count="2">
          <reference field="4294967294" count="1" selected="0">
            <x v="0"/>
          </reference>
          <reference field="0" count="1" selected="0">
            <x v="1"/>
          </reference>
        </references>
      </pivotArea>
    </chartFormat>
  </chartFormats>
  <pivotHierarchies count="27">
    <pivotHierarchy dragToData="1"/>
    <pivotHierarchy dragToData="1"/>
    <pivotHierarchy multipleItemSelectionAllowed="1" dragToData="1">
      <members count="1" level="1">
        <member name="[T_kjøttkoder].[dyreslag].&amp;[kalv]"/>
      </members>
    </pivotHierarchy>
    <pivotHierarchy dragToData="1"/>
    <pivotHierarchy multipleItemSelectionAllowed="1" dragToData="1">
      <members count="1" level="1">
        <member name="[T_kjøttkoder].[hovedgrupper].&amp;[storfe]"/>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CDA36621-0913-4A9A-9768-F279F04E21B4}" name="Pivottabell6" cacheId="3" applyNumberFormats="0" applyBorderFormats="0" applyFontFormats="0" applyPatternFormats="0" applyAlignmentFormats="0" applyWidthHeightFormats="1" dataCaption="Verdier" tag="eeec44cc-1342-4b11-965a-b3bc9eee95f2" updatedVersion="8" minRefreshableVersion="3" subtotalHiddenItems="1" colGrandTotals="0" itemPrintTitles="1" createdVersion="7" indent="0" showEmptyRow="1" compact="0" outline="1" outlineData="1" compactData="0" multipleFieldFilters="0" chartFormat="2">
  <location ref="G6:I33" firstHeaderRow="1" firstDataRow="1" firstDataCol="2" rowPageCount="3" colPageCount="1"/>
  <pivotFields count="6">
    <pivotField axis="axisPage" compact="0" allDrilled="1" showAll="0" defaultAttributeDrillState="1">
      <items count="18">
        <item x="0"/>
        <item s="1" x="1"/>
        <item x="2"/>
        <item x="3"/>
        <item x="4"/>
        <item x="5"/>
        <item x="6"/>
        <item x="7"/>
        <item x="8"/>
        <item x="9"/>
        <item x="10"/>
        <item x="11"/>
        <item x="12"/>
        <item x="13"/>
        <item x="14"/>
        <item x="15"/>
        <item x="16"/>
        <item t="default"/>
      </items>
    </pivotField>
    <pivotField axis="axisPage" compact="0" allDrilled="1" showAll="0" defaultAttributeDrillState="1">
      <items count="176">
        <item x="51"/>
        <item x="52"/>
        <item x="53"/>
        <item x="54"/>
        <item x="55"/>
        <item x="56"/>
        <item x="57"/>
        <item x="58"/>
        <item x="59"/>
        <item x="60"/>
        <item x="0"/>
        <item x="61"/>
        <item x="1"/>
        <item x="62"/>
        <item x="63"/>
        <item x="64"/>
        <item x="65"/>
        <item x="66"/>
        <item x="67"/>
        <item x="2"/>
        <item x="68"/>
        <item x="69"/>
        <item x="70"/>
        <item x="71"/>
        <item x="72"/>
        <item x="73"/>
        <item x="23"/>
        <item x="74"/>
        <item x="75"/>
        <item x="76"/>
        <item x="3"/>
        <item x="77"/>
        <item x="78"/>
        <item x="79"/>
        <item x="80"/>
        <item x="81"/>
        <item x="82"/>
        <item x="83"/>
        <item x="84"/>
        <item x="85"/>
        <item x="86"/>
        <item x="24"/>
        <item x="5"/>
        <item x="87"/>
        <item x="88"/>
        <item x="25"/>
        <item x="89"/>
        <item x="90"/>
        <item x="91"/>
        <item x="92"/>
        <item x="6"/>
        <item x="26"/>
        <item x="27"/>
        <item x="93"/>
        <item x="94"/>
        <item x="7"/>
        <item x="8"/>
        <item x="95"/>
        <item x="96"/>
        <item x="97"/>
        <item x="98"/>
        <item x="99"/>
        <item x="100"/>
        <item x="9"/>
        <item x="101"/>
        <item x="28"/>
        <item x="29"/>
        <item x="102"/>
        <item x="103"/>
        <item x="104"/>
        <item x="105"/>
        <item x="10"/>
        <item x="106"/>
        <item x="107"/>
        <item x="108"/>
        <item x="109"/>
        <item x="30"/>
        <item x="110"/>
        <item x="111"/>
        <item x="31"/>
        <item x="32"/>
        <item x="33"/>
        <item x="112"/>
        <item x="113"/>
        <item x="114"/>
        <item x="115"/>
        <item x="34"/>
        <item x="35"/>
        <item x="116"/>
        <item x="117"/>
        <item x="118"/>
        <item x="119"/>
        <item x="120"/>
        <item x="121"/>
        <item x="122"/>
        <item x="123"/>
        <item s="1" x="36"/>
        <item x="37"/>
        <item x="38"/>
        <item x="124"/>
        <item x="125"/>
        <item x="11"/>
        <item x="126"/>
        <item x="127"/>
        <item x="39"/>
        <item x="128"/>
        <item x="129"/>
        <item x="130"/>
        <item x="40"/>
        <item x="131"/>
        <item x="132"/>
        <item x="12"/>
        <item x="133"/>
        <item x="134"/>
        <item x="41"/>
        <item x="135"/>
        <item x="136"/>
        <item x="137"/>
        <item x="138"/>
        <item x="42"/>
        <item x="139"/>
        <item x="140"/>
        <item x="43"/>
        <item x="14"/>
        <item x="15"/>
        <item x="141"/>
        <item x="142"/>
        <item x="16"/>
        <item x="44"/>
        <item x="45"/>
        <item x="17"/>
        <item x="143"/>
        <item x="18"/>
        <item x="144"/>
        <item x="145"/>
        <item x="146"/>
        <item x="147"/>
        <item x="148"/>
        <item x="149"/>
        <item x="19"/>
        <item x="150"/>
        <item x="151"/>
        <item x="46"/>
        <item x="152"/>
        <item x="47"/>
        <item x="153"/>
        <item x="20"/>
        <item x="154"/>
        <item x="155"/>
        <item x="156"/>
        <item x="157"/>
        <item x="158"/>
        <item x="48"/>
        <item x="159"/>
        <item x="160"/>
        <item x="161"/>
        <item x="22"/>
        <item x="162"/>
        <item x="163"/>
        <item x="164"/>
        <item x="165"/>
        <item x="166"/>
        <item x="49"/>
        <item x="167"/>
        <item x="168"/>
        <item x="169"/>
        <item x="50"/>
        <item x="170"/>
        <item x="171"/>
        <item x="172"/>
        <item x="173"/>
        <item x="174"/>
        <item x="4"/>
        <item x="13"/>
        <item x="21"/>
        <item t="default"/>
      </items>
    </pivotField>
    <pivotField dataField="1" compact="0" showAll="0" defaultSubtotal="0"/>
    <pivotField axis="axisRow" compact="0" allDrilled="1" showAll="0" dataSourceSort="1" defaultAttributeDrillState="1">
      <items count="5">
        <item x="0"/>
        <item x="1"/>
        <item x="2"/>
        <item x="3"/>
        <item t="default"/>
      </items>
    </pivotField>
    <pivotField axis="axisPage" compact="0" allDrilled="1" showAll="0" dataSourceSort="1" defaultAttributeDrillState="1">
      <items count="1">
        <item t="default"/>
      </items>
    </pivotField>
    <pivotField axis="axisRow" compact="0" allDrilled="1"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s>
  <rowFields count="2">
    <field x="3"/>
    <field x="5"/>
  </rowFields>
  <rowItems count="27">
    <i>
      <x/>
    </i>
    <i r="1">
      <x/>
    </i>
    <i r="1">
      <x v="1"/>
    </i>
    <i r="1">
      <x v="2"/>
    </i>
    <i r="1">
      <x v="3"/>
    </i>
    <i r="1">
      <x v="4"/>
    </i>
    <i r="1">
      <x v="5"/>
    </i>
    <i>
      <x v="1"/>
    </i>
    <i r="1">
      <x v="6"/>
    </i>
    <i r="1">
      <x v="7"/>
    </i>
    <i r="1">
      <x v="8"/>
    </i>
    <i>
      <x v="2"/>
    </i>
    <i r="1">
      <x v="9"/>
    </i>
    <i r="1">
      <x v="10"/>
    </i>
    <i r="1">
      <x v="11"/>
    </i>
    <i r="1">
      <x v="12"/>
    </i>
    <i r="1">
      <x v="13"/>
    </i>
    <i r="1">
      <x v="14"/>
    </i>
    <i r="1">
      <x v="15"/>
    </i>
    <i>
      <x v="3"/>
    </i>
    <i r="1">
      <x v="16"/>
    </i>
    <i r="1">
      <x v="17"/>
    </i>
    <i r="1">
      <x v="18"/>
    </i>
    <i r="1">
      <x v="19"/>
    </i>
    <i r="1">
      <x v="20"/>
    </i>
    <i r="1">
      <x v="21"/>
    </i>
    <i t="grand">
      <x/>
    </i>
  </rowItems>
  <colItems count="1">
    <i/>
  </colItems>
  <pageFields count="3">
    <pageField fld="4" hier="13" name="[T_kommune].[fylke].&amp;[Trøndelag]" cap="Trøndelag"/>
    <pageField fld="0" hier="0" name="[Kommunetall_CSV].[aar].&amp;[2021]" cap="2021"/>
    <pageField fld="1" hier="12" name="[T_kommune].[kommune].&amp;[Oppdal]" cap="Oppdal"/>
  </pageFields>
  <dataFields count="1">
    <dataField name="Sum av Verdi" fld="2" baseField="0" baseItem="0"/>
  </dataFields>
  <formats count="1">
    <format dxfId="42">
      <pivotArea outline="0" collapsedLevelsAreSubtotals="1" fieldPosition="0"/>
    </format>
  </formats>
  <chartFormats count="196">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0" format="16" series="1">
      <pivotArea type="data" outline="0" fieldPosition="0">
        <references count="2">
          <reference field="4294967294" count="1" selected="0">
            <x v="0"/>
          </reference>
          <reference field="0" count="1" selected="0">
            <x v="16"/>
          </reference>
        </references>
      </pivotArea>
    </chartFormat>
    <chartFormat chart="0" format="17" series="1">
      <pivotArea type="data" outline="0" fieldPosition="0">
        <references count="2">
          <reference field="4294967294" count="1" selected="0">
            <x v="0"/>
          </reference>
          <reference field="0" count="1" selected="0">
            <x v="1"/>
          </reference>
        </references>
      </pivotArea>
    </chartFormat>
    <chartFormat chart="0" format="18" series="1">
      <pivotArea type="data" outline="0" fieldPosition="0">
        <references count="2">
          <reference field="4294967294" count="1" selected="0">
            <x v="0"/>
          </reference>
          <reference field="0" count="1" selected="0">
            <x v="0"/>
          </reference>
        </references>
      </pivotArea>
    </chartFormat>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2">
          <reference field="4294967294" count="1" selected="0">
            <x v="0"/>
          </reference>
          <reference field="1" count="1" selected="0">
            <x v="0"/>
          </reference>
        </references>
      </pivotArea>
    </chartFormat>
    <chartFormat chart="1" format="4" series="1">
      <pivotArea type="data" outline="0" fieldPosition="0">
        <references count="2">
          <reference field="4294967294" count="1" selected="0">
            <x v="0"/>
          </reference>
          <reference field="1" count="1" selected="0">
            <x v="1"/>
          </reference>
        </references>
      </pivotArea>
    </chartFormat>
    <chartFormat chart="1" format="5" series="1">
      <pivotArea type="data" outline="0" fieldPosition="0">
        <references count="2">
          <reference field="4294967294" count="1" selected="0">
            <x v="0"/>
          </reference>
          <reference field="1" count="1" selected="0">
            <x v="2"/>
          </reference>
        </references>
      </pivotArea>
    </chartFormat>
    <chartFormat chart="1" format="6" series="1">
      <pivotArea type="data" outline="0" fieldPosition="0">
        <references count="2">
          <reference field="4294967294" count="1" selected="0">
            <x v="0"/>
          </reference>
          <reference field="1" count="1" selected="0">
            <x v="3"/>
          </reference>
        </references>
      </pivotArea>
    </chartFormat>
    <chartFormat chart="1" format="7" series="1">
      <pivotArea type="data" outline="0" fieldPosition="0">
        <references count="2">
          <reference field="4294967294" count="1" selected="0">
            <x v="0"/>
          </reference>
          <reference field="1" count="1" selected="0">
            <x v="4"/>
          </reference>
        </references>
      </pivotArea>
    </chartFormat>
    <chartFormat chart="1" format="8" series="1">
      <pivotArea type="data" outline="0" fieldPosition="0">
        <references count="2">
          <reference field="4294967294" count="1" selected="0">
            <x v="0"/>
          </reference>
          <reference field="1" count="1" selected="0">
            <x v="5"/>
          </reference>
        </references>
      </pivotArea>
    </chartFormat>
    <chartFormat chart="1" format="9" series="1">
      <pivotArea type="data" outline="0" fieldPosition="0">
        <references count="2">
          <reference field="4294967294" count="1" selected="0">
            <x v="0"/>
          </reference>
          <reference field="1" count="1" selected="0">
            <x v="6"/>
          </reference>
        </references>
      </pivotArea>
    </chartFormat>
    <chartFormat chart="1" format="10" series="1">
      <pivotArea type="data" outline="0" fieldPosition="0">
        <references count="2">
          <reference field="4294967294" count="1" selected="0">
            <x v="0"/>
          </reference>
          <reference field="1" count="1" selected="0">
            <x v="7"/>
          </reference>
        </references>
      </pivotArea>
    </chartFormat>
    <chartFormat chart="1" format="11" series="1">
      <pivotArea type="data" outline="0" fieldPosition="0">
        <references count="2">
          <reference field="4294967294" count="1" selected="0">
            <x v="0"/>
          </reference>
          <reference field="1" count="1" selected="0">
            <x v="8"/>
          </reference>
        </references>
      </pivotArea>
    </chartFormat>
    <chartFormat chart="1" format="12" series="1">
      <pivotArea type="data" outline="0" fieldPosition="0">
        <references count="2">
          <reference field="4294967294" count="1" selected="0">
            <x v="0"/>
          </reference>
          <reference field="1" count="1" selected="0">
            <x v="9"/>
          </reference>
        </references>
      </pivotArea>
    </chartFormat>
    <chartFormat chart="1" format="13" series="1">
      <pivotArea type="data" outline="0" fieldPosition="0">
        <references count="2">
          <reference field="4294967294" count="1" selected="0">
            <x v="0"/>
          </reference>
          <reference field="1" count="1" selected="0">
            <x v="10"/>
          </reference>
        </references>
      </pivotArea>
    </chartFormat>
    <chartFormat chart="1" format="14" series="1">
      <pivotArea type="data" outline="0" fieldPosition="0">
        <references count="2">
          <reference field="4294967294" count="1" selected="0">
            <x v="0"/>
          </reference>
          <reference field="1" count="1" selected="0">
            <x v="11"/>
          </reference>
        </references>
      </pivotArea>
    </chartFormat>
    <chartFormat chart="1" format="15" series="1">
      <pivotArea type="data" outline="0" fieldPosition="0">
        <references count="2">
          <reference field="4294967294" count="1" selected="0">
            <x v="0"/>
          </reference>
          <reference field="1" count="1" selected="0">
            <x v="12"/>
          </reference>
        </references>
      </pivotArea>
    </chartFormat>
    <chartFormat chart="1" format="16" series="1">
      <pivotArea type="data" outline="0" fieldPosition="0">
        <references count="2">
          <reference field="4294967294" count="1" selected="0">
            <x v="0"/>
          </reference>
          <reference field="1" count="1" selected="0">
            <x v="13"/>
          </reference>
        </references>
      </pivotArea>
    </chartFormat>
    <chartFormat chart="1" format="17" series="1">
      <pivotArea type="data" outline="0" fieldPosition="0">
        <references count="2">
          <reference field="4294967294" count="1" selected="0">
            <x v="0"/>
          </reference>
          <reference field="1" count="1" selected="0">
            <x v="14"/>
          </reference>
        </references>
      </pivotArea>
    </chartFormat>
    <chartFormat chart="1" format="18" series="1">
      <pivotArea type="data" outline="0" fieldPosition="0">
        <references count="2">
          <reference field="4294967294" count="1" selected="0">
            <x v="0"/>
          </reference>
          <reference field="1" count="1" selected="0">
            <x v="15"/>
          </reference>
        </references>
      </pivotArea>
    </chartFormat>
    <chartFormat chart="1" format="19" series="1">
      <pivotArea type="data" outline="0" fieldPosition="0">
        <references count="2">
          <reference field="4294967294" count="1" selected="0">
            <x v="0"/>
          </reference>
          <reference field="1" count="1" selected="0">
            <x v="16"/>
          </reference>
        </references>
      </pivotArea>
    </chartFormat>
    <chartFormat chart="1" format="20" series="1">
      <pivotArea type="data" outline="0" fieldPosition="0">
        <references count="2">
          <reference field="4294967294" count="1" selected="0">
            <x v="0"/>
          </reference>
          <reference field="1" count="1" selected="0">
            <x v="17"/>
          </reference>
        </references>
      </pivotArea>
    </chartFormat>
    <chartFormat chart="1" format="21" series="1">
      <pivotArea type="data" outline="0" fieldPosition="0">
        <references count="2">
          <reference field="4294967294" count="1" selected="0">
            <x v="0"/>
          </reference>
          <reference field="1" count="1" selected="0">
            <x v="18"/>
          </reference>
        </references>
      </pivotArea>
    </chartFormat>
    <chartFormat chart="1" format="22" series="1">
      <pivotArea type="data" outline="0" fieldPosition="0">
        <references count="2">
          <reference field="4294967294" count="1" selected="0">
            <x v="0"/>
          </reference>
          <reference field="1" count="1" selected="0">
            <x v="19"/>
          </reference>
        </references>
      </pivotArea>
    </chartFormat>
    <chartFormat chart="1" format="23" series="1">
      <pivotArea type="data" outline="0" fieldPosition="0">
        <references count="2">
          <reference field="4294967294" count="1" selected="0">
            <x v="0"/>
          </reference>
          <reference field="1" count="1" selected="0">
            <x v="20"/>
          </reference>
        </references>
      </pivotArea>
    </chartFormat>
    <chartFormat chart="1" format="24" series="1">
      <pivotArea type="data" outline="0" fieldPosition="0">
        <references count="2">
          <reference field="4294967294" count="1" selected="0">
            <x v="0"/>
          </reference>
          <reference field="1" count="1" selected="0">
            <x v="21"/>
          </reference>
        </references>
      </pivotArea>
    </chartFormat>
    <chartFormat chart="1" format="25" series="1">
      <pivotArea type="data" outline="0" fieldPosition="0">
        <references count="2">
          <reference field="4294967294" count="1" selected="0">
            <x v="0"/>
          </reference>
          <reference field="1" count="1" selected="0">
            <x v="22"/>
          </reference>
        </references>
      </pivotArea>
    </chartFormat>
    <chartFormat chart="1" format="26" series="1">
      <pivotArea type="data" outline="0" fieldPosition="0">
        <references count="2">
          <reference field="4294967294" count="1" selected="0">
            <x v="0"/>
          </reference>
          <reference field="1" count="1" selected="0">
            <x v="23"/>
          </reference>
        </references>
      </pivotArea>
    </chartFormat>
    <chartFormat chart="1" format="27" series="1">
      <pivotArea type="data" outline="0" fieldPosition="0">
        <references count="2">
          <reference field="4294967294" count="1" selected="0">
            <x v="0"/>
          </reference>
          <reference field="1" count="1" selected="0">
            <x v="24"/>
          </reference>
        </references>
      </pivotArea>
    </chartFormat>
    <chartFormat chart="1" format="28" series="1">
      <pivotArea type="data" outline="0" fieldPosition="0">
        <references count="2">
          <reference field="4294967294" count="1" selected="0">
            <x v="0"/>
          </reference>
          <reference field="1" count="1" selected="0">
            <x v="25"/>
          </reference>
        </references>
      </pivotArea>
    </chartFormat>
    <chartFormat chart="1" format="29" series="1">
      <pivotArea type="data" outline="0" fieldPosition="0">
        <references count="2">
          <reference field="4294967294" count="1" selected="0">
            <x v="0"/>
          </reference>
          <reference field="1" count="1" selected="0">
            <x v="26"/>
          </reference>
        </references>
      </pivotArea>
    </chartFormat>
    <chartFormat chart="1" format="30" series="1">
      <pivotArea type="data" outline="0" fieldPosition="0">
        <references count="2">
          <reference field="4294967294" count="1" selected="0">
            <x v="0"/>
          </reference>
          <reference field="1" count="1" selected="0">
            <x v="27"/>
          </reference>
        </references>
      </pivotArea>
    </chartFormat>
    <chartFormat chart="1" format="31" series="1">
      <pivotArea type="data" outline="0" fieldPosition="0">
        <references count="2">
          <reference field="4294967294" count="1" selected="0">
            <x v="0"/>
          </reference>
          <reference field="1" count="1" selected="0">
            <x v="28"/>
          </reference>
        </references>
      </pivotArea>
    </chartFormat>
    <chartFormat chart="1" format="32" series="1">
      <pivotArea type="data" outline="0" fieldPosition="0">
        <references count="2">
          <reference field="4294967294" count="1" selected="0">
            <x v="0"/>
          </reference>
          <reference field="1" count="1" selected="0">
            <x v="29"/>
          </reference>
        </references>
      </pivotArea>
    </chartFormat>
    <chartFormat chart="1" format="33" series="1">
      <pivotArea type="data" outline="0" fieldPosition="0">
        <references count="2">
          <reference field="4294967294" count="1" selected="0">
            <x v="0"/>
          </reference>
          <reference field="1" count="1" selected="0">
            <x v="30"/>
          </reference>
        </references>
      </pivotArea>
    </chartFormat>
    <chartFormat chart="1" format="34" series="1">
      <pivotArea type="data" outline="0" fieldPosition="0">
        <references count="2">
          <reference field="4294967294" count="1" selected="0">
            <x v="0"/>
          </reference>
          <reference field="1" count="1" selected="0">
            <x v="31"/>
          </reference>
        </references>
      </pivotArea>
    </chartFormat>
    <chartFormat chart="1" format="35" series="1">
      <pivotArea type="data" outline="0" fieldPosition="0">
        <references count="2">
          <reference field="4294967294" count="1" selected="0">
            <x v="0"/>
          </reference>
          <reference field="1" count="1" selected="0">
            <x v="32"/>
          </reference>
        </references>
      </pivotArea>
    </chartFormat>
    <chartFormat chart="1" format="36" series="1">
      <pivotArea type="data" outline="0" fieldPosition="0">
        <references count="2">
          <reference field="4294967294" count="1" selected="0">
            <x v="0"/>
          </reference>
          <reference field="1" count="1" selected="0">
            <x v="33"/>
          </reference>
        </references>
      </pivotArea>
    </chartFormat>
    <chartFormat chart="1" format="37" series="1">
      <pivotArea type="data" outline="0" fieldPosition="0">
        <references count="2">
          <reference field="4294967294" count="1" selected="0">
            <x v="0"/>
          </reference>
          <reference field="1" count="1" selected="0">
            <x v="34"/>
          </reference>
        </references>
      </pivotArea>
    </chartFormat>
    <chartFormat chart="1" format="38" series="1">
      <pivotArea type="data" outline="0" fieldPosition="0">
        <references count="2">
          <reference field="4294967294" count="1" selected="0">
            <x v="0"/>
          </reference>
          <reference field="1" count="1" selected="0">
            <x v="35"/>
          </reference>
        </references>
      </pivotArea>
    </chartFormat>
    <chartFormat chart="1" format="39" series="1">
      <pivotArea type="data" outline="0" fieldPosition="0">
        <references count="2">
          <reference field="4294967294" count="1" selected="0">
            <x v="0"/>
          </reference>
          <reference field="1" count="1" selected="0">
            <x v="36"/>
          </reference>
        </references>
      </pivotArea>
    </chartFormat>
    <chartFormat chart="1" format="40" series="1">
      <pivotArea type="data" outline="0" fieldPosition="0">
        <references count="2">
          <reference field="4294967294" count="1" selected="0">
            <x v="0"/>
          </reference>
          <reference field="1" count="1" selected="0">
            <x v="37"/>
          </reference>
        </references>
      </pivotArea>
    </chartFormat>
    <chartFormat chart="1" format="41" series="1">
      <pivotArea type="data" outline="0" fieldPosition="0">
        <references count="2">
          <reference field="4294967294" count="1" selected="0">
            <x v="0"/>
          </reference>
          <reference field="1" count="1" selected="0">
            <x v="38"/>
          </reference>
        </references>
      </pivotArea>
    </chartFormat>
    <chartFormat chart="1" format="42" series="1">
      <pivotArea type="data" outline="0" fieldPosition="0">
        <references count="2">
          <reference field="4294967294" count="1" selected="0">
            <x v="0"/>
          </reference>
          <reference field="1" count="1" selected="0">
            <x v="39"/>
          </reference>
        </references>
      </pivotArea>
    </chartFormat>
    <chartFormat chart="1" format="43" series="1">
      <pivotArea type="data" outline="0" fieldPosition="0">
        <references count="2">
          <reference field="4294967294" count="1" selected="0">
            <x v="0"/>
          </reference>
          <reference field="1" count="1" selected="0">
            <x v="40"/>
          </reference>
        </references>
      </pivotArea>
    </chartFormat>
    <chartFormat chart="1" format="44" series="1">
      <pivotArea type="data" outline="0" fieldPosition="0">
        <references count="2">
          <reference field="4294967294" count="1" selected="0">
            <x v="0"/>
          </reference>
          <reference field="1" count="1" selected="0">
            <x v="41"/>
          </reference>
        </references>
      </pivotArea>
    </chartFormat>
    <chartFormat chart="1" format="45" series="1">
      <pivotArea type="data" outline="0" fieldPosition="0">
        <references count="2">
          <reference field="4294967294" count="1" selected="0">
            <x v="0"/>
          </reference>
          <reference field="1" count="1" selected="0">
            <x v="42"/>
          </reference>
        </references>
      </pivotArea>
    </chartFormat>
    <chartFormat chart="1" format="46" series="1">
      <pivotArea type="data" outline="0" fieldPosition="0">
        <references count="2">
          <reference field="4294967294" count="1" selected="0">
            <x v="0"/>
          </reference>
          <reference field="1" count="1" selected="0">
            <x v="43"/>
          </reference>
        </references>
      </pivotArea>
    </chartFormat>
    <chartFormat chart="1" format="47" series="1">
      <pivotArea type="data" outline="0" fieldPosition="0">
        <references count="2">
          <reference field="4294967294" count="1" selected="0">
            <x v="0"/>
          </reference>
          <reference field="1" count="1" selected="0">
            <x v="44"/>
          </reference>
        </references>
      </pivotArea>
    </chartFormat>
    <chartFormat chart="1" format="48" series="1">
      <pivotArea type="data" outline="0" fieldPosition="0">
        <references count="2">
          <reference field="4294967294" count="1" selected="0">
            <x v="0"/>
          </reference>
          <reference field="1" count="1" selected="0">
            <x v="45"/>
          </reference>
        </references>
      </pivotArea>
    </chartFormat>
    <chartFormat chart="1" format="49" series="1">
      <pivotArea type="data" outline="0" fieldPosition="0">
        <references count="2">
          <reference field="4294967294" count="1" selected="0">
            <x v="0"/>
          </reference>
          <reference field="1" count="1" selected="0">
            <x v="46"/>
          </reference>
        </references>
      </pivotArea>
    </chartFormat>
    <chartFormat chart="1" format="50" series="1">
      <pivotArea type="data" outline="0" fieldPosition="0">
        <references count="2">
          <reference field="4294967294" count="1" selected="0">
            <x v="0"/>
          </reference>
          <reference field="1" count="1" selected="0">
            <x v="47"/>
          </reference>
        </references>
      </pivotArea>
    </chartFormat>
    <chartFormat chart="1" format="51" series="1">
      <pivotArea type="data" outline="0" fieldPosition="0">
        <references count="2">
          <reference field="4294967294" count="1" selected="0">
            <x v="0"/>
          </reference>
          <reference field="1" count="1" selected="0">
            <x v="48"/>
          </reference>
        </references>
      </pivotArea>
    </chartFormat>
    <chartFormat chart="1" format="52" series="1">
      <pivotArea type="data" outline="0" fieldPosition="0">
        <references count="2">
          <reference field="4294967294" count="1" selected="0">
            <x v="0"/>
          </reference>
          <reference field="1" count="1" selected="0">
            <x v="49"/>
          </reference>
        </references>
      </pivotArea>
    </chartFormat>
    <chartFormat chart="1" format="53" series="1">
      <pivotArea type="data" outline="0" fieldPosition="0">
        <references count="2">
          <reference field="4294967294" count="1" selected="0">
            <x v="0"/>
          </reference>
          <reference field="1" count="1" selected="0">
            <x v="50"/>
          </reference>
        </references>
      </pivotArea>
    </chartFormat>
    <chartFormat chart="1" format="54" series="1">
      <pivotArea type="data" outline="0" fieldPosition="0">
        <references count="2">
          <reference field="4294967294" count="1" selected="0">
            <x v="0"/>
          </reference>
          <reference field="1" count="1" selected="0">
            <x v="51"/>
          </reference>
        </references>
      </pivotArea>
    </chartFormat>
    <chartFormat chart="1" format="55" series="1">
      <pivotArea type="data" outline="0" fieldPosition="0">
        <references count="2">
          <reference field="4294967294" count="1" selected="0">
            <x v="0"/>
          </reference>
          <reference field="1" count="1" selected="0">
            <x v="52"/>
          </reference>
        </references>
      </pivotArea>
    </chartFormat>
    <chartFormat chart="1" format="56" series="1">
      <pivotArea type="data" outline="0" fieldPosition="0">
        <references count="2">
          <reference field="4294967294" count="1" selected="0">
            <x v="0"/>
          </reference>
          <reference field="1" count="1" selected="0">
            <x v="53"/>
          </reference>
        </references>
      </pivotArea>
    </chartFormat>
    <chartFormat chart="1" format="57" series="1">
      <pivotArea type="data" outline="0" fieldPosition="0">
        <references count="2">
          <reference field="4294967294" count="1" selected="0">
            <x v="0"/>
          </reference>
          <reference field="1" count="1" selected="0">
            <x v="54"/>
          </reference>
        </references>
      </pivotArea>
    </chartFormat>
    <chartFormat chart="1" format="58" series="1">
      <pivotArea type="data" outline="0" fieldPosition="0">
        <references count="2">
          <reference field="4294967294" count="1" selected="0">
            <x v="0"/>
          </reference>
          <reference field="1" count="1" selected="0">
            <x v="55"/>
          </reference>
        </references>
      </pivotArea>
    </chartFormat>
    <chartFormat chart="1" format="59" series="1">
      <pivotArea type="data" outline="0" fieldPosition="0">
        <references count="2">
          <reference field="4294967294" count="1" selected="0">
            <x v="0"/>
          </reference>
          <reference field="1" count="1" selected="0">
            <x v="56"/>
          </reference>
        </references>
      </pivotArea>
    </chartFormat>
    <chartFormat chart="1" format="60" series="1">
      <pivotArea type="data" outline="0" fieldPosition="0">
        <references count="2">
          <reference field="4294967294" count="1" selected="0">
            <x v="0"/>
          </reference>
          <reference field="1" count="1" selected="0">
            <x v="57"/>
          </reference>
        </references>
      </pivotArea>
    </chartFormat>
    <chartFormat chart="1" format="61" series="1">
      <pivotArea type="data" outline="0" fieldPosition="0">
        <references count="2">
          <reference field="4294967294" count="1" selected="0">
            <x v="0"/>
          </reference>
          <reference field="1" count="1" selected="0">
            <x v="58"/>
          </reference>
        </references>
      </pivotArea>
    </chartFormat>
    <chartFormat chart="1" format="62" series="1">
      <pivotArea type="data" outline="0" fieldPosition="0">
        <references count="2">
          <reference field="4294967294" count="1" selected="0">
            <x v="0"/>
          </reference>
          <reference field="1" count="1" selected="0">
            <x v="59"/>
          </reference>
        </references>
      </pivotArea>
    </chartFormat>
    <chartFormat chart="1" format="63" series="1">
      <pivotArea type="data" outline="0" fieldPosition="0">
        <references count="2">
          <reference field="4294967294" count="1" selected="0">
            <x v="0"/>
          </reference>
          <reference field="1" count="1" selected="0">
            <x v="60"/>
          </reference>
        </references>
      </pivotArea>
    </chartFormat>
    <chartFormat chart="1" format="64" series="1">
      <pivotArea type="data" outline="0" fieldPosition="0">
        <references count="2">
          <reference field="4294967294" count="1" selected="0">
            <x v="0"/>
          </reference>
          <reference field="1" count="1" selected="0">
            <x v="61"/>
          </reference>
        </references>
      </pivotArea>
    </chartFormat>
    <chartFormat chart="1" format="65" series="1">
      <pivotArea type="data" outline="0" fieldPosition="0">
        <references count="2">
          <reference field="4294967294" count="1" selected="0">
            <x v="0"/>
          </reference>
          <reference field="1" count="1" selected="0">
            <x v="62"/>
          </reference>
        </references>
      </pivotArea>
    </chartFormat>
    <chartFormat chart="1" format="66" series="1">
      <pivotArea type="data" outline="0" fieldPosition="0">
        <references count="2">
          <reference field="4294967294" count="1" selected="0">
            <x v="0"/>
          </reference>
          <reference field="1" count="1" selected="0">
            <x v="63"/>
          </reference>
        </references>
      </pivotArea>
    </chartFormat>
    <chartFormat chart="1" format="67" series="1">
      <pivotArea type="data" outline="0" fieldPosition="0">
        <references count="2">
          <reference field="4294967294" count="1" selected="0">
            <x v="0"/>
          </reference>
          <reference field="1" count="1" selected="0">
            <x v="64"/>
          </reference>
        </references>
      </pivotArea>
    </chartFormat>
    <chartFormat chart="1" format="68" series="1">
      <pivotArea type="data" outline="0" fieldPosition="0">
        <references count="2">
          <reference field="4294967294" count="1" selected="0">
            <x v="0"/>
          </reference>
          <reference field="1" count="1" selected="0">
            <x v="65"/>
          </reference>
        </references>
      </pivotArea>
    </chartFormat>
    <chartFormat chart="1" format="69" series="1">
      <pivotArea type="data" outline="0" fieldPosition="0">
        <references count="2">
          <reference field="4294967294" count="1" selected="0">
            <x v="0"/>
          </reference>
          <reference field="1" count="1" selected="0">
            <x v="66"/>
          </reference>
        </references>
      </pivotArea>
    </chartFormat>
    <chartFormat chart="1" format="70" series="1">
      <pivotArea type="data" outline="0" fieldPosition="0">
        <references count="2">
          <reference field="4294967294" count="1" selected="0">
            <x v="0"/>
          </reference>
          <reference field="1" count="1" selected="0">
            <x v="67"/>
          </reference>
        </references>
      </pivotArea>
    </chartFormat>
    <chartFormat chart="1" format="71" series="1">
      <pivotArea type="data" outline="0" fieldPosition="0">
        <references count="2">
          <reference field="4294967294" count="1" selected="0">
            <x v="0"/>
          </reference>
          <reference field="1" count="1" selected="0">
            <x v="68"/>
          </reference>
        </references>
      </pivotArea>
    </chartFormat>
    <chartFormat chart="1" format="72" series="1">
      <pivotArea type="data" outline="0" fieldPosition="0">
        <references count="2">
          <reference field="4294967294" count="1" selected="0">
            <x v="0"/>
          </reference>
          <reference field="1" count="1" selected="0">
            <x v="69"/>
          </reference>
        </references>
      </pivotArea>
    </chartFormat>
    <chartFormat chart="1" format="73" series="1">
      <pivotArea type="data" outline="0" fieldPosition="0">
        <references count="2">
          <reference field="4294967294" count="1" selected="0">
            <x v="0"/>
          </reference>
          <reference field="1" count="1" selected="0">
            <x v="70"/>
          </reference>
        </references>
      </pivotArea>
    </chartFormat>
    <chartFormat chart="1" format="74" series="1">
      <pivotArea type="data" outline="0" fieldPosition="0">
        <references count="2">
          <reference field="4294967294" count="1" selected="0">
            <x v="0"/>
          </reference>
          <reference field="1" count="1" selected="0">
            <x v="71"/>
          </reference>
        </references>
      </pivotArea>
    </chartFormat>
    <chartFormat chart="1" format="75" series="1">
      <pivotArea type="data" outline="0" fieldPosition="0">
        <references count="2">
          <reference field="4294967294" count="1" selected="0">
            <x v="0"/>
          </reference>
          <reference field="1" count="1" selected="0">
            <x v="72"/>
          </reference>
        </references>
      </pivotArea>
    </chartFormat>
    <chartFormat chart="1" format="76" series="1">
      <pivotArea type="data" outline="0" fieldPosition="0">
        <references count="2">
          <reference field="4294967294" count="1" selected="0">
            <x v="0"/>
          </reference>
          <reference field="1" count="1" selected="0">
            <x v="73"/>
          </reference>
        </references>
      </pivotArea>
    </chartFormat>
    <chartFormat chart="1" format="77" series="1">
      <pivotArea type="data" outline="0" fieldPosition="0">
        <references count="2">
          <reference field="4294967294" count="1" selected="0">
            <x v="0"/>
          </reference>
          <reference field="1" count="1" selected="0">
            <x v="74"/>
          </reference>
        </references>
      </pivotArea>
    </chartFormat>
    <chartFormat chart="1" format="78" series="1">
      <pivotArea type="data" outline="0" fieldPosition="0">
        <references count="2">
          <reference field="4294967294" count="1" selected="0">
            <x v="0"/>
          </reference>
          <reference field="1" count="1" selected="0">
            <x v="75"/>
          </reference>
        </references>
      </pivotArea>
    </chartFormat>
    <chartFormat chart="1" format="79" series="1">
      <pivotArea type="data" outline="0" fieldPosition="0">
        <references count="2">
          <reference field="4294967294" count="1" selected="0">
            <x v="0"/>
          </reference>
          <reference field="1" count="1" selected="0">
            <x v="76"/>
          </reference>
        </references>
      </pivotArea>
    </chartFormat>
    <chartFormat chart="1" format="80" series="1">
      <pivotArea type="data" outline="0" fieldPosition="0">
        <references count="2">
          <reference field="4294967294" count="1" selected="0">
            <x v="0"/>
          </reference>
          <reference field="1" count="1" selected="0">
            <x v="77"/>
          </reference>
        </references>
      </pivotArea>
    </chartFormat>
    <chartFormat chart="1" format="81" series="1">
      <pivotArea type="data" outline="0" fieldPosition="0">
        <references count="2">
          <reference field="4294967294" count="1" selected="0">
            <x v="0"/>
          </reference>
          <reference field="1" count="1" selected="0">
            <x v="78"/>
          </reference>
        </references>
      </pivotArea>
    </chartFormat>
    <chartFormat chart="1" format="82" series="1">
      <pivotArea type="data" outline="0" fieldPosition="0">
        <references count="2">
          <reference field="4294967294" count="1" selected="0">
            <x v="0"/>
          </reference>
          <reference field="1" count="1" selected="0">
            <x v="79"/>
          </reference>
        </references>
      </pivotArea>
    </chartFormat>
    <chartFormat chart="1" format="83" series="1">
      <pivotArea type="data" outline="0" fieldPosition="0">
        <references count="2">
          <reference field="4294967294" count="1" selected="0">
            <x v="0"/>
          </reference>
          <reference field="1" count="1" selected="0">
            <x v="80"/>
          </reference>
        </references>
      </pivotArea>
    </chartFormat>
    <chartFormat chart="1" format="84" series="1">
      <pivotArea type="data" outline="0" fieldPosition="0">
        <references count="2">
          <reference field="4294967294" count="1" selected="0">
            <x v="0"/>
          </reference>
          <reference field="1" count="1" selected="0">
            <x v="81"/>
          </reference>
        </references>
      </pivotArea>
    </chartFormat>
    <chartFormat chart="1" format="85" series="1">
      <pivotArea type="data" outline="0" fieldPosition="0">
        <references count="2">
          <reference field="4294967294" count="1" selected="0">
            <x v="0"/>
          </reference>
          <reference field="1" count="1" selected="0">
            <x v="82"/>
          </reference>
        </references>
      </pivotArea>
    </chartFormat>
    <chartFormat chart="1" format="86" series="1">
      <pivotArea type="data" outline="0" fieldPosition="0">
        <references count="2">
          <reference field="4294967294" count="1" selected="0">
            <x v="0"/>
          </reference>
          <reference field="1" count="1" selected="0">
            <x v="83"/>
          </reference>
        </references>
      </pivotArea>
    </chartFormat>
    <chartFormat chart="1" format="87" series="1">
      <pivotArea type="data" outline="0" fieldPosition="0">
        <references count="2">
          <reference field="4294967294" count="1" selected="0">
            <x v="0"/>
          </reference>
          <reference field="1" count="1" selected="0">
            <x v="84"/>
          </reference>
        </references>
      </pivotArea>
    </chartFormat>
    <chartFormat chart="1" format="88" series="1">
      <pivotArea type="data" outline="0" fieldPosition="0">
        <references count="2">
          <reference field="4294967294" count="1" selected="0">
            <x v="0"/>
          </reference>
          <reference field="1" count="1" selected="0">
            <x v="85"/>
          </reference>
        </references>
      </pivotArea>
    </chartFormat>
    <chartFormat chart="1" format="89" series="1">
      <pivotArea type="data" outline="0" fieldPosition="0">
        <references count="2">
          <reference field="4294967294" count="1" selected="0">
            <x v="0"/>
          </reference>
          <reference field="1" count="1" selected="0">
            <x v="86"/>
          </reference>
        </references>
      </pivotArea>
    </chartFormat>
    <chartFormat chart="1" format="90" series="1">
      <pivotArea type="data" outline="0" fieldPosition="0">
        <references count="2">
          <reference field="4294967294" count="1" selected="0">
            <x v="0"/>
          </reference>
          <reference field="1" count="1" selected="0">
            <x v="87"/>
          </reference>
        </references>
      </pivotArea>
    </chartFormat>
    <chartFormat chart="1" format="91" series="1">
      <pivotArea type="data" outline="0" fieldPosition="0">
        <references count="2">
          <reference field="4294967294" count="1" selected="0">
            <x v="0"/>
          </reference>
          <reference field="1" count="1" selected="0">
            <x v="88"/>
          </reference>
        </references>
      </pivotArea>
    </chartFormat>
    <chartFormat chart="1" format="92" series="1">
      <pivotArea type="data" outline="0" fieldPosition="0">
        <references count="2">
          <reference field="4294967294" count="1" selected="0">
            <x v="0"/>
          </reference>
          <reference field="1" count="1" selected="0">
            <x v="89"/>
          </reference>
        </references>
      </pivotArea>
    </chartFormat>
    <chartFormat chart="1" format="93" series="1">
      <pivotArea type="data" outline="0" fieldPosition="0">
        <references count="2">
          <reference field="4294967294" count="1" selected="0">
            <x v="0"/>
          </reference>
          <reference field="1" count="1" selected="0">
            <x v="90"/>
          </reference>
        </references>
      </pivotArea>
    </chartFormat>
    <chartFormat chart="1" format="94" series="1">
      <pivotArea type="data" outline="0" fieldPosition="0">
        <references count="2">
          <reference field="4294967294" count="1" selected="0">
            <x v="0"/>
          </reference>
          <reference field="1" count="1" selected="0">
            <x v="91"/>
          </reference>
        </references>
      </pivotArea>
    </chartFormat>
    <chartFormat chart="1" format="95" series="1">
      <pivotArea type="data" outline="0" fieldPosition="0">
        <references count="2">
          <reference field="4294967294" count="1" selected="0">
            <x v="0"/>
          </reference>
          <reference field="1" count="1" selected="0">
            <x v="92"/>
          </reference>
        </references>
      </pivotArea>
    </chartFormat>
    <chartFormat chart="1" format="96" series="1">
      <pivotArea type="data" outline="0" fieldPosition="0">
        <references count="2">
          <reference field="4294967294" count="1" selected="0">
            <x v="0"/>
          </reference>
          <reference field="1" count="1" selected="0">
            <x v="93"/>
          </reference>
        </references>
      </pivotArea>
    </chartFormat>
    <chartFormat chart="1" format="97" series="1">
      <pivotArea type="data" outline="0" fieldPosition="0">
        <references count="2">
          <reference field="4294967294" count="1" selected="0">
            <x v="0"/>
          </reference>
          <reference field="1" count="1" selected="0">
            <x v="94"/>
          </reference>
        </references>
      </pivotArea>
    </chartFormat>
    <chartFormat chart="1" format="98" series="1">
      <pivotArea type="data" outline="0" fieldPosition="0">
        <references count="2">
          <reference field="4294967294" count="1" selected="0">
            <x v="0"/>
          </reference>
          <reference field="1" count="1" selected="0">
            <x v="95"/>
          </reference>
        </references>
      </pivotArea>
    </chartFormat>
    <chartFormat chart="1" format="99" series="1">
      <pivotArea type="data" outline="0" fieldPosition="0">
        <references count="2">
          <reference field="4294967294" count="1" selected="0">
            <x v="0"/>
          </reference>
          <reference field="1" count="1" selected="0">
            <x v="96"/>
          </reference>
        </references>
      </pivotArea>
    </chartFormat>
    <chartFormat chart="1" format="100" series="1">
      <pivotArea type="data" outline="0" fieldPosition="0">
        <references count="2">
          <reference field="4294967294" count="1" selected="0">
            <x v="0"/>
          </reference>
          <reference field="1" count="1" selected="0">
            <x v="97"/>
          </reference>
        </references>
      </pivotArea>
    </chartFormat>
    <chartFormat chart="1" format="101" series="1">
      <pivotArea type="data" outline="0" fieldPosition="0">
        <references count="2">
          <reference field="4294967294" count="1" selected="0">
            <x v="0"/>
          </reference>
          <reference field="1" count="1" selected="0">
            <x v="98"/>
          </reference>
        </references>
      </pivotArea>
    </chartFormat>
    <chartFormat chart="1" format="102" series="1">
      <pivotArea type="data" outline="0" fieldPosition="0">
        <references count="2">
          <reference field="4294967294" count="1" selected="0">
            <x v="0"/>
          </reference>
          <reference field="1" count="1" selected="0">
            <x v="99"/>
          </reference>
        </references>
      </pivotArea>
    </chartFormat>
    <chartFormat chart="1" format="103" series="1">
      <pivotArea type="data" outline="0" fieldPosition="0">
        <references count="2">
          <reference field="4294967294" count="1" selected="0">
            <x v="0"/>
          </reference>
          <reference field="1" count="1" selected="0">
            <x v="100"/>
          </reference>
        </references>
      </pivotArea>
    </chartFormat>
    <chartFormat chart="1" format="104" series="1">
      <pivotArea type="data" outline="0" fieldPosition="0">
        <references count="2">
          <reference field="4294967294" count="1" selected="0">
            <x v="0"/>
          </reference>
          <reference field="1" count="1" selected="0">
            <x v="101"/>
          </reference>
        </references>
      </pivotArea>
    </chartFormat>
    <chartFormat chart="1" format="105" series="1">
      <pivotArea type="data" outline="0" fieldPosition="0">
        <references count="2">
          <reference field="4294967294" count="1" selected="0">
            <x v="0"/>
          </reference>
          <reference field="1" count="1" selected="0">
            <x v="102"/>
          </reference>
        </references>
      </pivotArea>
    </chartFormat>
    <chartFormat chart="1" format="106" series="1">
      <pivotArea type="data" outline="0" fieldPosition="0">
        <references count="2">
          <reference field="4294967294" count="1" selected="0">
            <x v="0"/>
          </reference>
          <reference field="1" count="1" selected="0">
            <x v="103"/>
          </reference>
        </references>
      </pivotArea>
    </chartFormat>
    <chartFormat chart="1" format="107" series="1">
      <pivotArea type="data" outline="0" fieldPosition="0">
        <references count="2">
          <reference field="4294967294" count="1" selected="0">
            <x v="0"/>
          </reference>
          <reference field="1" count="1" selected="0">
            <x v="104"/>
          </reference>
        </references>
      </pivotArea>
    </chartFormat>
    <chartFormat chart="1" format="108" series="1">
      <pivotArea type="data" outline="0" fieldPosition="0">
        <references count="2">
          <reference field="4294967294" count="1" selected="0">
            <x v="0"/>
          </reference>
          <reference field="1" count="1" selected="0">
            <x v="105"/>
          </reference>
        </references>
      </pivotArea>
    </chartFormat>
    <chartFormat chart="1" format="109" series="1">
      <pivotArea type="data" outline="0" fieldPosition="0">
        <references count="2">
          <reference field="4294967294" count="1" selected="0">
            <x v="0"/>
          </reference>
          <reference field="1" count="1" selected="0">
            <x v="106"/>
          </reference>
        </references>
      </pivotArea>
    </chartFormat>
    <chartFormat chart="1" format="110" series="1">
      <pivotArea type="data" outline="0" fieldPosition="0">
        <references count="2">
          <reference field="4294967294" count="1" selected="0">
            <x v="0"/>
          </reference>
          <reference field="1" count="1" selected="0">
            <x v="107"/>
          </reference>
        </references>
      </pivotArea>
    </chartFormat>
    <chartFormat chart="1" format="111" series="1">
      <pivotArea type="data" outline="0" fieldPosition="0">
        <references count="2">
          <reference field="4294967294" count="1" selected="0">
            <x v="0"/>
          </reference>
          <reference field="1" count="1" selected="0">
            <x v="108"/>
          </reference>
        </references>
      </pivotArea>
    </chartFormat>
    <chartFormat chart="1" format="112" series="1">
      <pivotArea type="data" outline="0" fieldPosition="0">
        <references count="2">
          <reference field="4294967294" count="1" selected="0">
            <x v="0"/>
          </reference>
          <reference field="1" count="1" selected="0">
            <x v="109"/>
          </reference>
        </references>
      </pivotArea>
    </chartFormat>
    <chartFormat chart="1" format="113" series="1">
      <pivotArea type="data" outline="0" fieldPosition="0">
        <references count="2">
          <reference field="4294967294" count="1" selected="0">
            <x v="0"/>
          </reference>
          <reference field="1" count="1" selected="0">
            <x v="110"/>
          </reference>
        </references>
      </pivotArea>
    </chartFormat>
    <chartFormat chart="1" format="114" series="1">
      <pivotArea type="data" outline="0" fieldPosition="0">
        <references count="2">
          <reference field="4294967294" count="1" selected="0">
            <x v="0"/>
          </reference>
          <reference field="1" count="1" selected="0">
            <x v="111"/>
          </reference>
        </references>
      </pivotArea>
    </chartFormat>
    <chartFormat chart="1" format="115" series="1">
      <pivotArea type="data" outline="0" fieldPosition="0">
        <references count="2">
          <reference field="4294967294" count="1" selected="0">
            <x v="0"/>
          </reference>
          <reference field="1" count="1" selected="0">
            <x v="112"/>
          </reference>
        </references>
      </pivotArea>
    </chartFormat>
    <chartFormat chart="1" format="116" series="1">
      <pivotArea type="data" outline="0" fieldPosition="0">
        <references count="2">
          <reference field="4294967294" count="1" selected="0">
            <x v="0"/>
          </reference>
          <reference field="1" count="1" selected="0">
            <x v="113"/>
          </reference>
        </references>
      </pivotArea>
    </chartFormat>
    <chartFormat chart="1" format="117" series="1">
      <pivotArea type="data" outline="0" fieldPosition="0">
        <references count="2">
          <reference field="4294967294" count="1" selected="0">
            <x v="0"/>
          </reference>
          <reference field="1" count="1" selected="0">
            <x v="114"/>
          </reference>
        </references>
      </pivotArea>
    </chartFormat>
    <chartFormat chart="1" format="118" series="1">
      <pivotArea type="data" outline="0" fieldPosition="0">
        <references count="2">
          <reference field="4294967294" count="1" selected="0">
            <x v="0"/>
          </reference>
          <reference field="1" count="1" selected="0">
            <x v="115"/>
          </reference>
        </references>
      </pivotArea>
    </chartFormat>
    <chartFormat chart="1" format="119" series="1">
      <pivotArea type="data" outline="0" fieldPosition="0">
        <references count="2">
          <reference field="4294967294" count="1" selected="0">
            <x v="0"/>
          </reference>
          <reference field="1" count="1" selected="0">
            <x v="116"/>
          </reference>
        </references>
      </pivotArea>
    </chartFormat>
    <chartFormat chart="1" format="120" series="1">
      <pivotArea type="data" outline="0" fieldPosition="0">
        <references count="2">
          <reference field="4294967294" count="1" selected="0">
            <x v="0"/>
          </reference>
          <reference field="1" count="1" selected="0">
            <x v="117"/>
          </reference>
        </references>
      </pivotArea>
    </chartFormat>
    <chartFormat chart="1" format="121" series="1">
      <pivotArea type="data" outline="0" fieldPosition="0">
        <references count="2">
          <reference field="4294967294" count="1" selected="0">
            <x v="0"/>
          </reference>
          <reference field="1" count="1" selected="0">
            <x v="118"/>
          </reference>
        </references>
      </pivotArea>
    </chartFormat>
    <chartFormat chart="1" format="122" series="1">
      <pivotArea type="data" outline="0" fieldPosition="0">
        <references count="2">
          <reference field="4294967294" count="1" selected="0">
            <x v="0"/>
          </reference>
          <reference field="1" count="1" selected="0">
            <x v="119"/>
          </reference>
        </references>
      </pivotArea>
    </chartFormat>
    <chartFormat chart="1" format="123" series="1">
      <pivotArea type="data" outline="0" fieldPosition="0">
        <references count="2">
          <reference field="4294967294" count="1" selected="0">
            <x v="0"/>
          </reference>
          <reference field="1" count="1" selected="0">
            <x v="120"/>
          </reference>
        </references>
      </pivotArea>
    </chartFormat>
    <chartFormat chart="1" format="124" series="1">
      <pivotArea type="data" outline="0" fieldPosition="0">
        <references count="2">
          <reference field="4294967294" count="1" selected="0">
            <x v="0"/>
          </reference>
          <reference field="1" count="1" selected="0">
            <x v="121"/>
          </reference>
        </references>
      </pivotArea>
    </chartFormat>
    <chartFormat chart="1" format="125" series="1">
      <pivotArea type="data" outline="0" fieldPosition="0">
        <references count="2">
          <reference field="4294967294" count="1" selected="0">
            <x v="0"/>
          </reference>
          <reference field="1" count="1" selected="0">
            <x v="122"/>
          </reference>
        </references>
      </pivotArea>
    </chartFormat>
    <chartFormat chart="1" format="126" series="1">
      <pivotArea type="data" outline="0" fieldPosition="0">
        <references count="2">
          <reference field="4294967294" count="1" selected="0">
            <x v="0"/>
          </reference>
          <reference field="1" count="1" selected="0">
            <x v="123"/>
          </reference>
        </references>
      </pivotArea>
    </chartFormat>
    <chartFormat chart="1" format="127" series="1">
      <pivotArea type="data" outline="0" fieldPosition="0">
        <references count="2">
          <reference field="4294967294" count="1" selected="0">
            <x v="0"/>
          </reference>
          <reference field="1" count="1" selected="0">
            <x v="124"/>
          </reference>
        </references>
      </pivotArea>
    </chartFormat>
    <chartFormat chart="1" format="128" series="1">
      <pivotArea type="data" outline="0" fieldPosition="0">
        <references count="2">
          <reference field="4294967294" count="1" selected="0">
            <x v="0"/>
          </reference>
          <reference field="1" count="1" selected="0">
            <x v="125"/>
          </reference>
        </references>
      </pivotArea>
    </chartFormat>
    <chartFormat chart="1" format="129" series="1">
      <pivotArea type="data" outline="0" fieldPosition="0">
        <references count="2">
          <reference field="4294967294" count="1" selected="0">
            <x v="0"/>
          </reference>
          <reference field="1" count="1" selected="0">
            <x v="126"/>
          </reference>
        </references>
      </pivotArea>
    </chartFormat>
    <chartFormat chart="1" format="130" series="1">
      <pivotArea type="data" outline="0" fieldPosition="0">
        <references count="2">
          <reference field="4294967294" count="1" selected="0">
            <x v="0"/>
          </reference>
          <reference field="1" count="1" selected="0">
            <x v="127"/>
          </reference>
        </references>
      </pivotArea>
    </chartFormat>
    <chartFormat chart="1" format="131" series="1">
      <pivotArea type="data" outline="0" fieldPosition="0">
        <references count="2">
          <reference field="4294967294" count="1" selected="0">
            <x v="0"/>
          </reference>
          <reference field="1" count="1" selected="0">
            <x v="128"/>
          </reference>
        </references>
      </pivotArea>
    </chartFormat>
    <chartFormat chart="1" format="132" series="1">
      <pivotArea type="data" outline="0" fieldPosition="0">
        <references count="2">
          <reference field="4294967294" count="1" selected="0">
            <x v="0"/>
          </reference>
          <reference field="1" count="1" selected="0">
            <x v="129"/>
          </reference>
        </references>
      </pivotArea>
    </chartFormat>
    <chartFormat chart="1" format="133" series="1">
      <pivotArea type="data" outline="0" fieldPosition="0">
        <references count="2">
          <reference field="4294967294" count="1" selected="0">
            <x v="0"/>
          </reference>
          <reference field="1" count="1" selected="0">
            <x v="130"/>
          </reference>
        </references>
      </pivotArea>
    </chartFormat>
    <chartFormat chart="1" format="134" series="1">
      <pivotArea type="data" outline="0" fieldPosition="0">
        <references count="2">
          <reference field="4294967294" count="1" selected="0">
            <x v="0"/>
          </reference>
          <reference field="1" count="1" selected="0">
            <x v="131"/>
          </reference>
        </references>
      </pivotArea>
    </chartFormat>
    <chartFormat chart="1" format="135" series="1">
      <pivotArea type="data" outline="0" fieldPosition="0">
        <references count="2">
          <reference field="4294967294" count="1" selected="0">
            <x v="0"/>
          </reference>
          <reference field="1" count="1" selected="0">
            <x v="132"/>
          </reference>
        </references>
      </pivotArea>
    </chartFormat>
    <chartFormat chart="1" format="136" series="1">
      <pivotArea type="data" outline="0" fieldPosition="0">
        <references count="2">
          <reference field="4294967294" count="1" selected="0">
            <x v="0"/>
          </reference>
          <reference field="1" count="1" selected="0">
            <x v="133"/>
          </reference>
        </references>
      </pivotArea>
    </chartFormat>
    <chartFormat chart="1" format="137" series="1">
      <pivotArea type="data" outline="0" fieldPosition="0">
        <references count="2">
          <reference field="4294967294" count="1" selected="0">
            <x v="0"/>
          </reference>
          <reference field="1" count="1" selected="0">
            <x v="134"/>
          </reference>
        </references>
      </pivotArea>
    </chartFormat>
    <chartFormat chart="1" format="138" series="1">
      <pivotArea type="data" outline="0" fieldPosition="0">
        <references count="2">
          <reference field="4294967294" count="1" selected="0">
            <x v="0"/>
          </reference>
          <reference field="1" count="1" selected="0">
            <x v="135"/>
          </reference>
        </references>
      </pivotArea>
    </chartFormat>
    <chartFormat chart="1" format="139" series="1">
      <pivotArea type="data" outline="0" fieldPosition="0">
        <references count="2">
          <reference field="4294967294" count="1" selected="0">
            <x v="0"/>
          </reference>
          <reference field="1" count="1" selected="0">
            <x v="136"/>
          </reference>
        </references>
      </pivotArea>
    </chartFormat>
    <chartFormat chart="1" format="140" series="1">
      <pivotArea type="data" outline="0" fieldPosition="0">
        <references count="2">
          <reference field="4294967294" count="1" selected="0">
            <x v="0"/>
          </reference>
          <reference field="1" count="1" selected="0">
            <x v="137"/>
          </reference>
        </references>
      </pivotArea>
    </chartFormat>
    <chartFormat chart="1" format="141" series="1">
      <pivotArea type="data" outline="0" fieldPosition="0">
        <references count="2">
          <reference field="4294967294" count="1" selected="0">
            <x v="0"/>
          </reference>
          <reference field="1" count="1" selected="0">
            <x v="138"/>
          </reference>
        </references>
      </pivotArea>
    </chartFormat>
    <chartFormat chart="1" format="142" series="1">
      <pivotArea type="data" outline="0" fieldPosition="0">
        <references count="2">
          <reference field="4294967294" count="1" selected="0">
            <x v="0"/>
          </reference>
          <reference field="1" count="1" selected="0">
            <x v="139"/>
          </reference>
        </references>
      </pivotArea>
    </chartFormat>
    <chartFormat chart="1" format="143" series="1">
      <pivotArea type="data" outline="0" fieldPosition="0">
        <references count="2">
          <reference field="4294967294" count="1" selected="0">
            <x v="0"/>
          </reference>
          <reference field="1" count="1" selected="0">
            <x v="140"/>
          </reference>
        </references>
      </pivotArea>
    </chartFormat>
    <chartFormat chart="1" format="144" series="1">
      <pivotArea type="data" outline="0" fieldPosition="0">
        <references count="2">
          <reference field="4294967294" count="1" selected="0">
            <x v="0"/>
          </reference>
          <reference field="1" count="1" selected="0">
            <x v="141"/>
          </reference>
        </references>
      </pivotArea>
    </chartFormat>
    <chartFormat chart="1" format="145" series="1">
      <pivotArea type="data" outline="0" fieldPosition="0">
        <references count="2">
          <reference field="4294967294" count="1" selected="0">
            <x v="0"/>
          </reference>
          <reference field="1" count="1" selected="0">
            <x v="142"/>
          </reference>
        </references>
      </pivotArea>
    </chartFormat>
    <chartFormat chart="1" format="146" series="1">
      <pivotArea type="data" outline="0" fieldPosition="0">
        <references count="2">
          <reference field="4294967294" count="1" selected="0">
            <x v="0"/>
          </reference>
          <reference field="1" count="1" selected="0">
            <x v="143"/>
          </reference>
        </references>
      </pivotArea>
    </chartFormat>
    <chartFormat chart="1" format="147" series="1">
      <pivotArea type="data" outline="0" fieldPosition="0">
        <references count="2">
          <reference field="4294967294" count="1" selected="0">
            <x v="0"/>
          </reference>
          <reference field="1" count="1" selected="0">
            <x v="144"/>
          </reference>
        </references>
      </pivotArea>
    </chartFormat>
    <chartFormat chart="1" format="148" series="1">
      <pivotArea type="data" outline="0" fieldPosition="0">
        <references count="2">
          <reference field="4294967294" count="1" selected="0">
            <x v="0"/>
          </reference>
          <reference field="1" count="1" selected="0">
            <x v="145"/>
          </reference>
        </references>
      </pivotArea>
    </chartFormat>
    <chartFormat chart="1" format="149" series="1">
      <pivotArea type="data" outline="0" fieldPosition="0">
        <references count="2">
          <reference field="4294967294" count="1" selected="0">
            <x v="0"/>
          </reference>
          <reference field="1" count="1" selected="0">
            <x v="146"/>
          </reference>
        </references>
      </pivotArea>
    </chartFormat>
    <chartFormat chart="1" format="150" series="1">
      <pivotArea type="data" outline="0" fieldPosition="0">
        <references count="2">
          <reference field="4294967294" count="1" selected="0">
            <x v="0"/>
          </reference>
          <reference field="1" count="1" selected="0">
            <x v="147"/>
          </reference>
        </references>
      </pivotArea>
    </chartFormat>
    <chartFormat chart="1" format="151" series="1">
      <pivotArea type="data" outline="0" fieldPosition="0">
        <references count="2">
          <reference field="4294967294" count="1" selected="0">
            <x v="0"/>
          </reference>
          <reference field="1" count="1" selected="0">
            <x v="148"/>
          </reference>
        </references>
      </pivotArea>
    </chartFormat>
    <chartFormat chart="1" format="152" series="1">
      <pivotArea type="data" outline="0" fieldPosition="0">
        <references count="2">
          <reference field="4294967294" count="1" selected="0">
            <x v="0"/>
          </reference>
          <reference field="1" count="1" selected="0">
            <x v="149"/>
          </reference>
        </references>
      </pivotArea>
    </chartFormat>
    <chartFormat chart="1" format="153" series="1">
      <pivotArea type="data" outline="0" fieldPosition="0">
        <references count="2">
          <reference field="4294967294" count="1" selected="0">
            <x v="0"/>
          </reference>
          <reference field="1" count="1" selected="0">
            <x v="150"/>
          </reference>
        </references>
      </pivotArea>
    </chartFormat>
    <chartFormat chart="1" format="154" series="1">
      <pivotArea type="data" outline="0" fieldPosition="0">
        <references count="2">
          <reference field="4294967294" count="1" selected="0">
            <x v="0"/>
          </reference>
          <reference field="1" count="1" selected="0">
            <x v="151"/>
          </reference>
        </references>
      </pivotArea>
    </chartFormat>
    <chartFormat chart="1" format="155" series="1">
      <pivotArea type="data" outline="0" fieldPosition="0">
        <references count="2">
          <reference field="4294967294" count="1" selected="0">
            <x v="0"/>
          </reference>
          <reference field="1" count="1" selected="0">
            <x v="152"/>
          </reference>
        </references>
      </pivotArea>
    </chartFormat>
    <chartFormat chart="1" format="156" series="1">
      <pivotArea type="data" outline="0" fieldPosition="0">
        <references count="2">
          <reference field="4294967294" count="1" selected="0">
            <x v="0"/>
          </reference>
          <reference field="1" count="1" selected="0">
            <x v="153"/>
          </reference>
        </references>
      </pivotArea>
    </chartFormat>
    <chartFormat chart="1" format="157" series="1">
      <pivotArea type="data" outline="0" fieldPosition="0">
        <references count="2">
          <reference field="4294967294" count="1" selected="0">
            <x v="0"/>
          </reference>
          <reference field="1" count="1" selected="0">
            <x v="154"/>
          </reference>
        </references>
      </pivotArea>
    </chartFormat>
    <chartFormat chart="1" format="158" series="1">
      <pivotArea type="data" outline="0" fieldPosition="0">
        <references count="2">
          <reference field="4294967294" count="1" selected="0">
            <x v="0"/>
          </reference>
          <reference field="1" count="1" selected="0">
            <x v="155"/>
          </reference>
        </references>
      </pivotArea>
    </chartFormat>
    <chartFormat chart="1" format="159" series="1">
      <pivotArea type="data" outline="0" fieldPosition="0">
        <references count="2">
          <reference field="4294967294" count="1" selected="0">
            <x v="0"/>
          </reference>
          <reference field="1" count="1" selected="0">
            <x v="156"/>
          </reference>
        </references>
      </pivotArea>
    </chartFormat>
    <chartFormat chart="1" format="160" series="1">
      <pivotArea type="data" outline="0" fieldPosition="0">
        <references count="2">
          <reference field="4294967294" count="1" selected="0">
            <x v="0"/>
          </reference>
          <reference field="1" count="1" selected="0">
            <x v="157"/>
          </reference>
        </references>
      </pivotArea>
    </chartFormat>
    <chartFormat chart="1" format="161" series="1">
      <pivotArea type="data" outline="0" fieldPosition="0">
        <references count="2">
          <reference field="4294967294" count="1" selected="0">
            <x v="0"/>
          </reference>
          <reference field="1" count="1" selected="0">
            <x v="158"/>
          </reference>
        </references>
      </pivotArea>
    </chartFormat>
    <chartFormat chart="1" format="162" series="1">
      <pivotArea type="data" outline="0" fieldPosition="0">
        <references count="2">
          <reference field="4294967294" count="1" selected="0">
            <x v="0"/>
          </reference>
          <reference field="1" count="1" selected="0">
            <x v="159"/>
          </reference>
        </references>
      </pivotArea>
    </chartFormat>
    <chartFormat chart="1" format="163" series="1">
      <pivotArea type="data" outline="0" fieldPosition="0">
        <references count="2">
          <reference field="4294967294" count="1" selected="0">
            <x v="0"/>
          </reference>
          <reference field="1" count="1" selected="0">
            <x v="160"/>
          </reference>
        </references>
      </pivotArea>
    </chartFormat>
    <chartFormat chart="1" format="164" series="1">
      <pivotArea type="data" outline="0" fieldPosition="0">
        <references count="2">
          <reference field="4294967294" count="1" selected="0">
            <x v="0"/>
          </reference>
          <reference field="1" count="1" selected="0">
            <x v="161"/>
          </reference>
        </references>
      </pivotArea>
    </chartFormat>
    <chartFormat chart="1" format="165" series="1">
      <pivotArea type="data" outline="0" fieldPosition="0">
        <references count="2">
          <reference field="4294967294" count="1" selected="0">
            <x v="0"/>
          </reference>
          <reference field="1" count="1" selected="0">
            <x v="162"/>
          </reference>
        </references>
      </pivotArea>
    </chartFormat>
    <chartFormat chart="1" format="166" series="1">
      <pivotArea type="data" outline="0" fieldPosition="0">
        <references count="2">
          <reference field="4294967294" count="1" selected="0">
            <x v="0"/>
          </reference>
          <reference field="1" count="1" selected="0">
            <x v="163"/>
          </reference>
        </references>
      </pivotArea>
    </chartFormat>
    <chartFormat chart="1" format="167" series="1">
      <pivotArea type="data" outline="0" fieldPosition="0">
        <references count="2">
          <reference field="4294967294" count="1" selected="0">
            <x v="0"/>
          </reference>
          <reference field="1" count="1" selected="0">
            <x v="164"/>
          </reference>
        </references>
      </pivotArea>
    </chartFormat>
    <chartFormat chart="1" format="168" series="1">
      <pivotArea type="data" outline="0" fieldPosition="0">
        <references count="2">
          <reference field="4294967294" count="1" selected="0">
            <x v="0"/>
          </reference>
          <reference field="1" count="1" selected="0">
            <x v="165"/>
          </reference>
        </references>
      </pivotArea>
    </chartFormat>
    <chartFormat chart="1" format="169" series="1">
      <pivotArea type="data" outline="0" fieldPosition="0">
        <references count="2">
          <reference field="4294967294" count="1" selected="0">
            <x v="0"/>
          </reference>
          <reference field="1" count="1" selected="0">
            <x v="166"/>
          </reference>
        </references>
      </pivotArea>
    </chartFormat>
    <chartFormat chart="1" format="170" series="1">
      <pivotArea type="data" outline="0" fieldPosition="0">
        <references count="2">
          <reference field="4294967294" count="1" selected="0">
            <x v="0"/>
          </reference>
          <reference field="1" count="1" selected="0">
            <x v="167"/>
          </reference>
        </references>
      </pivotArea>
    </chartFormat>
    <chartFormat chart="1" format="171" series="1">
      <pivotArea type="data" outline="0" fieldPosition="0">
        <references count="2">
          <reference field="4294967294" count="1" selected="0">
            <x v="0"/>
          </reference>
          <reference field="1" count="1" selected="0">
            <x v="168"/>
          </reference>
        </references>
      </pivotArea>
    </chartFormat>
    <chartFormat chart="1" format="172" series="1">
      <pivotArea type="data" outline="0" fieldPosition="0">
        <references count="2">
          <reference field="4294967294" count="1" selected="0">
            <x v="0"/>
          </reference>
          <reference field="1" count="1" selected="0">
            <x v="169"/>
          </reference>
        </references>
      </pivotArea>
    </chartFormat>
    <chartFormat chart="1" format="173" series="1">
      <pivotArea type="data" outline="0" fieldPosition="0">
        <references count="2">
          <reference field="4294967294" count="1" selected="0">
            <x v="0"/>
          </reference>
          <reference field="1" count="1" selected="0">
            <x v="170"/>
          </reference>
        </references>
      </pivotArea>
    </chartFormat>
    <chartFormat chart="1" format="174" series="1">
      <pivotArea type="data" outline="0" fieldPosition="0">
        <references count="2">
          <reference field="4294967294" count="1" selected="0">
            <x v="0"/>
          </reference>
          <reference field="1" count="1" selected="0">
            <x v="171"/>
          </reference>
        </references>
      </pivotArea>
    </chartFormat>
    <chartFormat chart="1" format="175" series="1">
      <pivotArea type="data" outline="0" fieldPosition="0">
        <references count="2">
          <reference field="4294967294" count="1" selected="0">
            <x v="0"/>
          </reference>
          <reference field="1" count="1" selected="0">
            <x v="172"/>
          </reference>
        </references>
      </pivotArea>
    </chartFormat>
    <chartFormat chart="1" format="176" series="1">
      <pivotArea type="data" outline="0" fieldPosition="0">
        <references count="2">
          <reference field="4294967294" count="1" selected="0">
            <x v="0"/>
          </reference>
          <reference field="1" count="1" selected="0">
            <x v="173"/>
          </reference>
        </references>
      </pivotArea>
    </chartFormat>
    <chartFormat chart="1" format="177" series="1">
      <pivotArea type="data" outline="0" fieldPosition="0">
        <references count="2">
          <reference field="4294967294" count="1" selected="0">
            <x v="0"/>
          </reference>
          <reference field="1" count="1" selected="0">
            <x v="174"/>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2">
    <rowHierarchyUsage hierarchyUsage="4"/>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F09289E5-7D2C-4F75-B014-CB72BC9AB665}" name="Pivottabell10" cacheId="4" applyNumberFormats="0" applyBorderFormats="0" applyFontFormats="0" applyPatternFormats="0" applyAlignmentFormats="0" applyWidthHeightFormats="1" dataCaption="Verdier" tag="eeec44cc-1342-4b11-965a-b3bc9eee95f2" updatedVersion="8" minRefreshableVersion="3" subtotalHiddenItems="1" rowGrandTotals="0" colGrandTotals="0" itemPrintTitles="1" createdVersion="7" indent="0" showEmptyRow="1" compact="0" outline="1" outlineData="1" compactData="0" multipleFieldFilters="0" chartFormat="2">
  <location ref="B111:T138" firstHeaderRow="1" firstDataRow="2" firstDataCol="2" rowPageCount="2" colPageCount="1"/>
  <pivotFields count="6">
    <pivotField axis="axisCol" compact="0" allDrilled="1" showAll="0" defaultAttributeDrillState="1">
      <items count="18">
        <item x="0"/>
        <item x="1"/>
        <item x="2"/>
        <item x="3"/>
        <item x="4"/>
        <item x="5"/>
        <item x="6"/>
        <item x="7"/>
        <item x="8"/>
        <item x="9"/>
        <item x="10"/>
        <item x="11"/>
        <item x="12"/>
        <item x="13"/>
        <item x="14"/>
        <item x="15"/>
        <item x="16"/>
        <item t="default"/>
      </items>
    </pivotField>
    <pivotField axis="axisPage" compact="0" allDrilled="1" showAll="0" defaultAttributeDrillState="1">
      <items count="176">
        <item x="51"/>
        <item x="52"/>
        <item x="53"/>
        <item x="54"/>
        <item x="55"/>
        <item x="56"/>
        <item x="57"/>
        <item x="58"/>
        <item x="59"/>
        <item x="60"/>
        <item x="0"/>
        <item x="61"/>
        <item x="1"/>
        <item x="62"/>
        <item x="63"/>
        <item x="64"/>
        <item x="65"/>
        <item x="66"/>
        <item x="67"/>
        <item x="2"/>
        <item x="68"/>
        <item x="69"/>
        <item x="70"/>
        <item x="71"/>
        <item x="72"/>
        <item x="73"/>
        <item x="23"/>
        <item x="74"/>
        <item x="75"/>
        <item x="76"/>
        <item x="3"/>
        <item x="77"/>
        <item x="78"/>
        <item x="79"/>
        <item x="80"/>
        <item x="81"/>
        <item x="82"/>
        <item x="83"/>
        <item x="84"/>
        <item x="85"/>
        <item x="86"/>
        <item x="24"/>
        <item x="5"/>
        <item x="87"/>
        <item x="88"/>
        <item x="25"/>
        <item x="89"/>
        <item x="90"/>
        <item x="91"/>
        <item x="92"/>
        <item x="6"/>
        <item x="26"/>
        <item x="27"/>
        <item x="93"/>
        <item x="94"/>
        <item x="7"/>
        <item x="8"/>
        <item x="95"/>
        <item x="96"/>
        <item x="97"/>
        <item x="98"/>
        <item x="99"/>
        <item x="100"/>
        <item x="9"/>
        <item x="101"/>
        <item x="28"/>
        <item x="29"/>
        <item x="102"/>
        <item x="103"/>
        <item x="104"/>
        <item x="105"/>
        <item x="10"/>
        <item x="106"/>
        <item x="107"/>
        <item x="108"/>
        <item x="109"/>
        <item x="30"/>
        <item x="110"/>
        <item x="111"/>
        <item x="31"/>
        <item x="32"/>
        <item x="33"/>
        <item x="112"/>
        <item x="113"/>
        <item x="114"/>
        <item x="115"/>
        <item x="34"/>
        <item x="35"/>
        <item x="116"/>
        <item x="117"/>
        <item x="118"/>
        <item x="119"/>
        <item x="120"/>
        <item x="121"/>
        <item x="122"/>
        <item x="123"/>
        <item s="1" x="36"/>
        <item x="37"/>
        <item x="38"/>
        <item x="124"/>
        <item x="125"/>
        <item x="11"/>
        <item x="126"/>
        <item x="127"/>
        <item x="39"/>
        <item x="128"/>
        <item x="129"/>
        <item x="130"/>
        <item x="40"/>
        <item x="131"/>
        <item x="132"/>
        <item x="12"/>
        <item x="133"/>
        <item x="134"/>
        <item x="41"/>
        <item x="135"/>
        <item x="136"/>
        <item x="137"/>
        <item x="138"/>
        <item x="42"/>
        <item x="139"/>
        <item x="140"/>
        <item x="43"/>
        <item x="14"/>
        <item x="15"/>
        <item x="141"/>
        <item x="142"/>
        <item x="16"/>
        <item x="44"/>
        <item x="45"/>
        <item x="17"/>
        <item x="143"/>
        <item x="18"/>
        <item x="144"/>
        <item x="145"/>
        <item x="146"/>
        <item x="147"/>
        <item x="148"/>
        <item x="149"/>
        <item x="19"/>
        <item x="150"/>
        <item x="151"/>
        <item x="46"/>
        <item x="152"/>
        <item x="47"/>
        <item x="153"/>
        <item x="20"/>
        <item x="154"/>
        <item x="155"/>
        <item x="156"/>
        <item x="157"/>
        <item x="158"/>
        <item x="48"/>
        <item x="159"/>
        <item x="160"/>
        <item x="161"/>
        <item x="22"/>
        <item x="162"/>
        <item x="163"/>
        <item x="164"/>
        <item x="165"/>
        <item x="166"/>
        <item x="49"/>
        <item x="167"/>
        <item x="168"/>
        <item x="169"/>
        <item x="50"/>
        <item x="170"/>
        <item x="171"/>
        <item x="172"/>
        <item x="173"/>
        <item x="174"/>
        <item x="4"/>
        <item x="13"/>
        <item x="21"/>
        <item t="default"/>
      </items>
    </pivotField>
    <pivotField dataField="1" compact="0" showAll="0" defaultSubtotal="0"/>
    <pivotField axis="axisRow" compact="0" allDrilled="1" showAll="0" dataSourceSort="1" defaultAttributeDrillState="1">
      <items count="5">
        <item x="0"/>
        <item x="1"/>
        <item x="2"/>
        <item x="3"/>
        <item t="default"/>
      </items>
    </pivotField>
    <pivotField axis="axisPage" compact="0" allDrilled="1" showAll="0" dataSourceSort="1" defaultAttributeDrillState="1">
      <items count="1">
        <item t="default"/>
      </items>
    </pivotField>
    <pivotField axis="axisRow" compact="0" allDrilled="1"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s>
  <rowFields count="2">
    <field x="3"/>
    <field x="5"/>
  </rowFields>
  <rowItems count="26">
    <i>
      <x/>
    </i>
    <i r="1">
      <x/>
    </i>
    <i r="1">
      <x v="1"/>
    </i>
    <i r="1">
      <x v="2"/>
    </i>
    <i r="1">
      <x v="3"/>
    </i>
    <i r="1">
      <x v="4"/>
    </i>
    <i r="1">
      <x v="5"/>
    </i>
    <i>
      <x v="1"/>
    </i>
    <i r="1">
      <x v="6"/>
    </i>
    <i r="1">
      <x v="7"/>
    </i>
    <i r="1">
      <x v="8"/>
    </i>
    <i>
      <x v="2"/>
    </i>
    <i r="1">
      <x v="9"/>
    </i>
    <i r="1">
      <x v="10"/>
    </i>
    <i r="1">
      <x v="11"/>
    </i>
    <i r="1">
      <x v="12"/>
    </i>
    <i r="1">
      <x v="13"/>
    </i>
    <i r="1">
      <x v="14"/>
    </i>
    <i r="1">
      <x v="15"/>
    </i>
    <i>
      <x v="3"/>
    </i>
    <i r="1">
      <x v="16"/>
    </i>
    <i r="1">
      <x v="17"/>
    </i>
    <i r="1">
      <x v="18"/>
    </i>
    <i r="1">
      <x v="19"/>
    </i>
    <i r="1">
      <x v="20"/>
    </i>
    <i r="1">
      <x v="21"/>
    </i>
  </rowItems>
  <colFields count="1">
    <field x="0"/>
  </colFields>
  <colItems count="17">
    <i>
      <x/>
    </i>
    <i>
      <x v="1"/>
    </i>
    <i>
      <x v="2"/>
    </i>
    <i>
      <x v="3"/>
    </i>
    <i>
      <x v="4"/>
    </i>
    <i>
      <x v="5"/>
    </i>
    <i>
      <x v="6"/>
    </i>
    <i>
      <x v="7"/>
    </i>
    <i>
      <x v="8"/>
    </i>
    <i>
      <x v="9"/>
    </i>
    <i>
      <x v="10"/>
    </i>
    <i>
      <x v="11"/>
    </i>
    <i>
      <x v="12"/>
    </i>
    <i>
      <x v="13"/>
    </i>
    <i>
      <x v="14"/>
    </i>
    <i>
      <x v="15"/>
    </i>
    <i>
      <x v="16"/>
    </i>
  </colItems>
  <pageFields count="2">
    <pageField fld="4" hier="13" name="[T_kommune].[fylke].&amp;[Trøndelag]" cap="Trøndelag"/>
    <pageField fld="1" hier="12" name="[T_kommune].[kommune].&amp;[Oppdal]" cap="Oppdal"/>
  </pageFields>
  <dataFields count="1">
    <dataField name="Sum av Verdi" fld="2" baseField="0" baseItem="0"/>
  </dataFields>
  <formats count="1">
    <format dxfId="43">
      <pivotArea outline="0" collapsedLevelsAreSubtotals="1" fieldPosition="0"/>
    </format>
  </formats>
  <chartFormats count="196">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0" count="1" selected="0">
            <x v="1"/>
          </reference>
        </references>
      </pivotArea>
    </chartFormat>
    <chartFormat chart="0" format="3" series="1">
      <pivotArea type="data" outline="0" fieldPosition="0">
        <references count="2">
          <reference field="4294967294" count="1" selected="0">
            <x v="0"/>
          </reference>
          <reference field="0" count="1" selected="0">
            <x v="2"/>
          </reference>
        </references>
      </pivotArea>
    </chartFormat>
    <chartFormat chart="0" format="4" series="1">
      <pivotArea type="data" outline="0" fieldPosition="0">
        <references count="2">
          <reference field="4294967294" count="1" selected="0">
            <x v="0"/>
          </reference>
          <reference field="0" count="1" selected="0">
            <x v="3"/>
          </reference>
        </references>
      </pivotArea>
    </chartFormat>
    <chartFormat chart="0" format="5" series="1">
      <pivotArea type="data" outline="0" fieldPosition="0">
        <references count="2">
          <reference field="4294967294" count="1" selected="0">
            <x v="0"/>
          </reference>
          <reference field="0" count="1" selected="0">
            <x v="4"/>
          </reference>
        </references>
      </pivotArea>
    </chartFormat>
    <chartFormat chart="0" format="6" series="1">
      <pivotArea type="data" outline="0" fieldPosition="0">
        <references count="2">
          <reference field="4294967294" count="1" selected="0">
            <x v="0"/>
          </reference>
          <reference field="0" count="1" selected="0">
            <x v="5"/>
          </reference>
        </references>
      </pivotArea>
    </chartFormat>
    <chartFormat chart="0" format="7" series="1">
      <pivotArea type="data" outline="0" fieldPosition="0">
        <references count="2">
          <reference field="4294967294" count="1" selected="0">
            <x v="0"/>
          </reference>
          <reference field="0" count="1" selected="0">
            <x v="6"/>
          </reference>
        </references>
      </pivotArea>
    </chartFormat>
    <chartFormat chart="0" format="8" series="1">
      <pivotArea type="data" outline="0" fieldPosition="0">
        <references count="2">
          <reference field="4294967294" count="1" selected="0">
            <x v="0"/>
          </reference>
          <reference field="0" count="1" selected="0">
            <x v="7"/>
          </reference>
        </references>
      </pivotArea>
    </chartFormat>
    <chartFormat chart="0" format="9" series="1">
      <pivotArea type="data" outline="0" fieldPosition="0">
        <references count="2">
          <reference field="4294967294" count="1" selected="0">
            <x v="0"/>
          </reference>
          <reference field="0" count="1" selected="0">
            <x v="8"/>
          </reference>
        </references>
      </pivotArea>
    </chartFormat>
    <chartFormat chart="0" format="10" series="1">
      <pivotArea type="data" outline="0" fieldPosition="0">
        <references count="2">
          <reference field="4294967294" count="1" selected="0">
            <x v="0"/>
          </reference>
          <reference field="0" count="1" selected="0">
            <x v="9"/>
          </reference>
        </references>
      </pivotArea>
    </chartFormat>
    <chartFormat chart="0" format="11" series="1">
      <pivotArea type="data" outline="0" fieldPosition="0">
        <references count="2">
          <reference field="4294967294" count="1" selected="0">
            <x v="0"/>
          </reference>
          <reference field="0" count="1" selected="0">
            <x v="10"/>
          </reference>
        </references>
      </pivotArea>
    </chartFormat>
    <chartFormat chart="0" format="12" series="1">
      <pivotArea type="data" outline="0" fieldPosition="0">
        <references count="2">
          <reference field="4294967294" count="1" selected="0">
            <x v="0"/>
          </reference>
          <reference field="0" count="1" selected="0">
            <x v="11"/>
          </reference>
        </references>
      </pivotArea>
    </chartFormat>
    <chartFormat chart="0" format="13" series="1">
      <pivotArea type="data" outline="0" fieldPosition="0">
        <references count="2">
          <reference field="4294967294" count="1" selected="0">
            <x v="0"/>
          </reference>
          <reference field="0" count="1" selected="0">
            <x v="12"/>
          </reference>
        </references>
      </pivotArea>
    </chartFormat>
    <chartFormat chart="0" format="14" series="1">
      <pivotArea type="data" outline="0" fieldPosition="0">
        <references count="2">
          <reference field="4294967294" count="1" selected="0">
            <x v="0"/>
          </reference>
          <reference field="0" count="1" selected="0">
            <x v="13"/>
          </reference>
        </references>
      </pivotArea>
    </chartFormat>
    <chartFormat chart="0" format="15" series="1">
      <pivotArea type="data" outline="0" fieldPosition="0">
        <references count="2">
          <reference field="4294967294" count="1" selected="0">
            <x v="0"/>
          </reference>
          <reference field="0" count="1" selected="0">
            <x v="14"/>
          </reference>
        </references>
      </pivotArea>
    </chartFormat>
    <chartFormat chart="0" format="16" series="1">
      <pivotArea type="data" outline="0" fieldPosition="0">
        <references count="2">
          <reference field="4294967294" count="1" selected="0">
            <x v="0"/>
          </reference>
          <reference field="0" count="1" selected="0">
            <x v="15"/>
          </reference>
        </references>
      </pivotArea>
    </chartFormat>
    <chartFormat chart="0" format="17" series="1">
      <pivotArea type="data" outline="0" fieldPosition="0">
        <references count="2">
          <reference field="4294967294" count="1" selected="0">
            <x v="0"/>
          </reference>
          <reference field="0" count="1" selected="0">
            <x v="16"/>
          </reference>
        </references>
      </pivotArea>
    </chartFormat>
    <chartFormat chart="0" format="18" series="1">
      <pivotArea type="data" outline="0" fieldPosition="0">
        <references count="2">
          <reference field="4294967294" count="1" selected="0">
            <x v="0"/>
          </reference>
          <reference field="0" count="1" selected="0">
            <x v="0"/>
          </reference>
        </references>
      </pivotArea>
    </chartFormat>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6"/>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2">
          <reference field="4294967294" count="1" selected="0">
            <x v="0"/>
          </reference>
          <reference field="1" count="1" selected="0">
            <x v="0"/>
          </reference>
        </references>
      </pivotArea>
    </chartFormat>
    <chartFormat chart="1" format="4" series="1">
      <pivotArea type="data" outline="0" fieldPosition="0">
        <references count="2">
          <reference field="4294967294" count="1" selected="0">
            <x v="0"/>
          </reference>
          <reference field="1" count="1" selected="0">
            <x v="1"/>
          </reference>
        </references>
      </pivotArea>
    </chartFormat>
    <chartFormat chart="1" format="5" series="1">
      <pivotArea type="data" outline="0" fieldPosition="0">
        <references count="2">
          <reference field="4294967294" count="1" selected="0">
            <x v="0"/>
          </reference>
          <reference field="1" count="1" selected="0">
            <x v="2"/>
          </reference>
        </references>
      </pivotArea>
    </chartFormat>
    <chartFormat chart="1" format="6" series="1">
      <pivotArea type="data" outline="0" fieldPosition="0">
        <references count="2">
          <reference field="4294967294" count="1" selected="0">
            <x v="0"/>
          </reference>
          <reference field="1" count="1" selected="0">
            <x v="3"/>
          </reference>
        </references>
      </pivotArea>
    </chartFormat>
    <chartFormat chart="1" format="7" series="1">
      <pivotArea type="data" outline="0" fieldPosition="0">
        <references count="2">
          <reference field="4294967294" count="1" selected="0">
            <x v="0"/>
          </reference>
          <reference field="1" count="1" selected="0">
            <x v="4"/>
          </reference>
        </references>
      </pivotArea>
    </chartFormat>
    <chartFormat chart="1" format="8" series="1">
      <pivotArea type="data" outline="0" fieldPosition="0">
        <references count="2">
          <reference field="4294967294" count="1" selected="0">
            <x v="0"/>
          </reference>
          <reference field="1" count="1" selected="0">
            <x v="5"/>
          </reference>
        </references>
      </pivotArea>
    </chartFormat>
    <chartFormat chart="1" format="9" series="1">
      <pivotArea type="data" outline="0" fieldPosition="0">
        <references count="2">
          <reference field="4294967294" count="1" selected="0">
            <x v="0"/>
          </reference>
          <reference field="1" count="1" selected="0">
            <x v="6"/>
          </reference>
        </references>
      </pivotArea>
    </chartFormat>
    <chartFormat chart="1" format="10" series="1">
      <pivotArea type="data" outline="0" fieldPosition="0">
        <references count="2">
          <reference field="4294967294" count="1" selected="0">
            <x v="0"/>
          </reference>
          <reference field="1" count="1" selected="0">
            <x v="7"/>
          </reference>
        </references>
      </pivotArea>
    </chartFormat>
    <chartFormat chart="1" format="11" series="1">
      <pivotArea type="data" outline="0" fieldPosition="0">
        <references count="2">
          <reference field="4294967294" count="1" selected="0">
            <x v="0"/>
          </reference>
          <reference field="1" count="1" selected="0">
            <x v="8"/>
          </reference>
        </references>
      </pivotArea>
    </chartFormat>
    <chartFormat chart="1" format="12" series="1">
      <pivotArea type="data" outline="0" fieldPosition="0">
        <references count="2">
          <reference field="4294967294" count="1" selected="0">
            <x v="0"/>
          </reference>
          <reference field="1" count="1" selected="0">
            <x v="9"/>
          </reference>
        </references>
      </pivotArea>
    </chartFormat>
    <chartFormat chart="1" format="13" series="1">
      <pivotArea type="data" outline="0" fieldPosition="0">
        <references count="2">
          <reference field="4294967294" count="1" selected="0">
            <x v="0"/>
          </reference>
          <reference field="1" count="1" selected="0">
            <x v="10"/>
          </reference>
        </references>
      </pivotArea>
    </chartFormat>
    <chartFormat chart="1" format="14" series="1">
      <pivotArea type="data" outline="0" fieldPosition="0">
        <references count="2">
          <reference field="4294967294" count="1" selected="0">
            <x v="0"/>
          </reference>
          <reference field="1" count="1" selected="0">
            <x v="11"/>
          </reference>
        </references>
      </pivotArea>
    </chartFormat>
    <chartFormat chart="1" format="15" series="1">
      <pivotArea type="data" outline="0" fieldPosition="0">
        <references count="2">
          <reference field="4294967294" count="1" selected="0">
            <x v="0"/>
          </reference>
          <reference field="1" count="1" selected="0">
            <x v="12"/>
          </reference>
        </references>
      </pivotArea>
    </chartFormat>
    <chartFormat chart="1" format="16" series="1">
      <pivotArea type="data" outline="0" fieldPosition="0">
        <references count="2">
          <reference field="4294967294" count="1" selected="0">
            <x v="0"/>
          </reference>
          <reference field="1" count="1" selected="0">
            <x v="13"/>
          </reference>
        </references>
      </pivotArea>
    </chartFormat>
    <chartFormat chart="1" format="17" series="1">
      <pivotArea type="data" outline="0" fieldPosition="0">
        <references count="2">
          <reference field="4294967294" count="1" selected="0">
            <x v="0"/>
          </reference>
          <reference field="1" count="1" selected="0">
            <x v="14"/>
          </reference>
        </references>
      </pivotArea>
    </chartFormat>
    <chartFormat chart="1" format="18" series="1">
      <pivotArea type="data" outline="0" fieldPosition="0">
        <references count="2">
          <reference field="4294967294" count="1" selected="0">
            <x v="0"/>
          </reference>
          <reference field="1" count="1" selected="0">
            <x v="15"/>
          </reference>
        </references>
      </pivotArea>
    </chartFormat>
    <chartFormat chart="1" format="19" series="1">
      <pivotArea type="data" outline="0" fieldPosition="0">
        <references count="2">
          <reference field="4294967294" count="1" selected="0">
            <x v="0"/>
          </reference>
          <reference field="1" count="1" selected="0">
            <x v="16"/>
          </reference>
        </references>
      </pivotArea>
    </chartFormat>
    <chartFormat chart="1" format="20" series="1">
      <pivotArea type="data" outline="0" fieldPosition="0">
        <references count="2">
          <reference field="4294967294" count="1" selected="0">
            <x v="0"/>
          </reference>
          <reference field="1" count="1" selected="0">
            <x v="17"/>
          </reference>
        </references>
      </pivotArea>
    </chartFormat>
    <chartFormat chart="1" format="21" series="1">
      <pivotArea type="data" outline="0" fieldPosition="0">
        <references count="2">
          <reference field="4294967294" count="1" selected="0">
            <x v="0"/>
          </reference>
          <reference field="1" count="1" selected="0">
            <x v="18"/>
          </reference>
        </references>
      </pivotArea>
    </chartFormat>
    <chartFormat chart="1" format="22" series="1">
      <pivotArea type="data" outline="0" fieldPosition="0">
        <references count="2">
          <reference field="4294967294" count="1" selected="0">
            <x v="0"/>
          </reference>
          <reference field="1" count="1" selected="0">
            <x v="19"/>
          </reference>
        </references>
      </pivotArea>
    </chartFormat>
    <chartFormat chart="1" format="23" series="1">
      <pivotArea type="data" outline="0" fieldPosition="0">
        <references count="2">
          <reference field="4294967294" count="1" selected="0">
            <x v="0"/>
          </reference>
          <reference field="1" count="1" selected="0">
            <x v="20"/>
          </reference>
        </references>
      </pivotArea>
    </chartFormat>
    <chartFormat chart="1" format="24" series="1">
      <pivotArea type="data" outline="0" fieldPosition="0">
        <references count="2">
          <reference field="4294967294" count="1" selected="0">
            <x v="0"/>
          </reference>
          <reference field="1" count="1" selected="0">
            <x v="21"/>
          </reference>
        </references>
      </pivotArea>
    </chartFormat>
    <chartFormat chart="1" format="25" series="1">
      <pivotArea type="data" outline="0" fieldPosition="0">
        <references count="2">
          <reference field="4294967294" count="1" selected="0">
            <x v="0"/>
          </reference>
          <reference field="1" count="1" selected="0">
            <x v="22"/>
          </reference>
        </references>
      </pivotArea>
    </chartFormat>
    <chartFormat chart="1" format="26" series="1">
      <pivotArea type="data" outline="0" fieldPosition="0">
        <references count="2">
          <reference field="4294967294" count="1" selected="0">
            <x v="0"/>
          </reference>
          <reference field="1" count="1" selected="0">
            <x v="23"/>
          </reference>
        </references>
      </pivotArea>
    </chartFormat>
    <chartFormat chart="1" format="27" series="1">
      <pivotArea type="data" outline="0" fieldPosition="0">
        <references count="2">
          <reference field="4294967294" count="1" selected="0">
            <x v="0"/>
          </reference>
          <reference field="1" count="1" selected="0">
            <x v="24"/>
          </reference>
        </references>
      </pivotArea>
    </chartFormat>
    <chartFormat chart="1" format="28" series="1">
      <pivotArea type="data" outline="0" fieldPosition="0">
        <references count="2">
          <reference field="4294967294" count="1" selected="0">
            <x v="0"/>
          </reference>
          <reference field="1" count="1" selected="0">
            <x v="25"/>
          </reference>
        </references>
      </pivotArea>
    </chartFormat>
    <chartFormat chart="1" format="29" series="1">
      <pivotArea type="data" outline="0" fieldPosition="0">
        <references count="2">
          <reference field="4294967294" count="1" selected="0">
            <x v="0"/>
          </reference>
          <reference field="1" count="1" selected="0">
            <x v="26"/>
          </reference>
        </references>
      </pivotArea>
    </chartFormat>
    <chartFormat chart="1" format="30" series="1">
      <pivotArea type="data" outline="0" fieldPosition="0">
        <references count="2">
          <reference field="4294967294" count="1" selected="0">
            <x v="0"/>
          </reference>
          <reference field="1" count="1" selected="0">
            <x v="27"/>
          </reference>
        </references>
      </pivotArea>
    </chartFormat>
    <chartFormat chart="1" format="31" series="1">
      <pivotArea type="data" outline="0" fieldPosition="0">
        <references count="2">
          <reference field="4294967294" count="1" selected="0">
            <x v="0"/>
          </reference>
          <reference field="1" count="1" selected="0">
            <x v="28"/>
          </reference>
        </references>
      </pivotArea>
    </chartFormat>
    <chartFormat chart="1" format="32" series="1">
      <pivotArea type="data" outline="0" fieldPosition="0">
        <references count="2">
          <reference field="4294967294" count="1" selected="0">
            <x v="0"/>
          </reference>
          <reference field="1" count="1" selected="0">
            <x v="29"/>
          </reference>
        </references>
      </pivotArea>
    </chartFormat>
    <chartFormat chart="1" format="33" series="1">
      <pivotArea type="data" outline="0" fieldPosition="0">
        <references count="2">
          <reference field="4294967294" count="1" selected="0">
            <x v="0"/>
          </reference>
          <reference field="1" count="1" selected="0">
            <x v="30"/>
          </reference>
        </references>
      </pivotArea>
    </chartFormat>
    <chartFormat chart="1" format="34" series="1">
      <pivotArea type="data" outline="0" fieldPosition="0">
        <references count="2">
          <reference field="4294967294" count="1" selected="0">
            <x v="0"/>
          </reference>
          <reference field="1" count="1" selected="0">
            <x v="31"/>
          </reference>
        </references>
      </pivotArea>
    </chartFormat>
    <chartFormat chart="1" format="35" series="1">
      <pivotArea type="data" outline="0" fieldPosition="0">
        <references count="2">
          <reference field="4294967294" count="1" selected="0">
            <x v="0"/>
          </reference>
          <reference field="1" count="1" selected="0">
            <x v="32"/>
          </reference>
        </references>
      </pivotArea>
    </chartFormat>
    <chartFormat chart="1" format="36" series="1">
      <pivotArea type="data" outline="0" fieldPosition="0">
        <references count="2">
          <reference field="4294967294" count="1" selected="0">
            <x v="0"/>
          </reference>
          <reference field="1" count="1" selected="0">
            <x v="33"/>
          </reference>
        </references>
      </pivotArea>
    </chartFormat>
    <chartFormat chart="1" format="37" series="1">
      <pivotArea type="data" outline="0" fieldPosition="0">
        <references count="2">
          <reference field="4294967294" count="1" selected="0">
            <x v="0"/>
          </reference>
          <reference field="1" count="1" selected="0">
            <x v="34"/>
          </reference>
        </references>
      </pivotArea>
    </chartFormat>
    <chartFormat chart="1" format="38" series="1">
      <pivotArea type="data" outline="0" fieldPosition="0">
        <references count="2">
          <reference field="4294967294" count="1" selected="0">
            <x v="0"/>
          </reference>
          <reference field="1" count="1" selected="0">
            <x v="35"/>
          </reference>
        </references>
      </pivotArea>
    </chartFormat>
    <chartFormat chart="1" format="39" series="1">
      <pivotArea type="data" outline="0" fieldPosition="0">
        <references count="2">
          <reference field="4294967294" count="1" selected="0">
            <x v="0"/>
          </reference>
          <reference field="1" count="1" selected="0">
            <x v="36"/>
          </reference>
        </references>
      </pivotArea>
    </chartFormat>
    <chartFormat chart="1" format="40" series="1">
      <pivotArea type="data" outline="0" fieldPosition="0">
        <references count="2">
          <reference field="4294967294" count="1" selected="0">
            <x v="0"/>
          </reference>
          <reference field="1" count="1" selected="0">
            <x v="37"/>
          </reference>
        </references>
      </pivotArea>
    </chartFormat>
    <chartFormat chart="1" format="41" series="1">
      <pivotArea type="data" outline="0" fieldPosition="0">
        <references count="2">
          <reference field="4294967294" count="1" selected="0">
            <x v="0"/>
          </reference>
          <reference field="1" count="1" selected="0">
            <x v="38"/>
          </reference>
        </references>
      </pivotArea>
    </chartFormat>
    <chartFormat chart="1" format="42" series="1">
      <pivotArea type="data" outline="0" fieldPosition="0">
        <references count="2">
          <reference field="4294967294" count="1" selected="0">
            <x v="0"/>
          </reference>
          <reference field="1" count="1" selected="0">
            <x v="39"/>
          </reference>
        </references>
      </pivotArea>
    </chartFormat>
    <chartFormat chart="1" format="43" series="1">
      <pivotArea type="data" outline="0" fieldPosition="0">
        <references count="2">
          <reference field="4294967294" count="1" selected="0">
            <x v="0"/>
          </reference>
          <reference field="1" count="1" selected="0">
            <x v="40"/>
          </reference>
        </references>
      </pivotArea>
    </chartFormat>
    <chartFormat chart="1" format="44" series="1">
      <pivotArea type="data" outline="0" fieldPosition="0">
        <references count="2">
          <reference field="4294967294" count="1" selected="0">
            <x v="0"/>
          </reference>
          <reference field="1" count="1" selected="0">
            <x v="41"/>
          </reference>
        </references>
      </pivotArea>
    </chartFormat>
    <chartFormat chart="1" format="45" series="1">
      <pivotArea type="data" outline="0" fieldPosition="0">
        <references count="2">
          <reference field="4294967294" count="1" selected="0">
            <x v="0"/>
          </reference>
          <reference field="1" count="1" selected="0">
            <x v="42"/>
          </reference>
        </references>
      </pivotArea>
    </chartFormat>
    <chartFormat chart="1" format="46" series="1">
      <pivotArea type="data" outline="0" fieldPosition="0">
        <references count="2">
          <reference field="4294967294" count="1" selected="0">
            <x v="0"/>
          </reference>
          <reference field="1" count="1" selected="0">
            <x v="43"/>
          </reference>
        </references>
      </pivotArea>
    </chartFormat>
    <chartFormat chart="1" format="47" series="1">
      <pivotArea type="data" outline="0" fieldPosition="0">
        <references count="2">
          <reference field="4294967294" count="1" selected="0">
            <x v="0"/>
          </reference>
          <reference field="1" count="1" selected="0">
            <x v="44"/>
          </reference>
        </references>
      </pivotArea>
    </chartFormat>
    <chartFormat chart="1" format="48" series="1">
      <pivotArea type="data" outline="0" fieldPosition="0">
        <references count="2">
          <reference field="4294967294" count="1" selected="0">
            <x v="0"/>
          </reference>
          <reference field="1" count="1" selected="0">
            <x v="45"/>
          </reference>
        </references>
      </pivotArea>
    </chartFormat>
    <chartFormat chart="1" format="49" series="1">
      <pivotArea type="data" outline="0" fieldPosition="0">
        <references count="2">
          <reference field="4294967294" count="1" selected="0">
            <x v="0"/>
          </reference>
          <reference field="1" count="1" selected="0">
            <x v="46"/>
          </reference>
        </references>
      </pivotArea>
    </chartFormat>
    <chartFormat chart="1" format="50" series="1">
      <pivotArea type="data" outline="0" fieldPosition="0">
        <references count="2">
          <reference field="4294967294" count="1" selected="0">
            <x v="0"/>
          </reference>
          <reference field="1" count="1" selected="0">
            <x v="47"/>
          </reference>
        </references>
      </pivotArea>
    </chartFormat>
    <chartFormat chart="1" format="51" series="1">
      <pivotArea type="data" outline="0" fieldPosition="0">
        <references count="2">
          <reference field="4294967294" count="1" selected="0">
            <x v="0"/>
          </reference>
          <reference field="1" count="1" selected="0">
            <x v="48"/>
          </reference>
        </references>
      </pivotArea>
    </chartFormat>
    <chartFormat chart="1" format="52" series="1">
      <pivotArea type="data" outline="0" fieldPosition="0">
        <references count="2">
          <reference field="4294967294" count="1" selected="0">
            <x v="0"/>
          </reference>
          <reference field="1" count="1" selected="0">
            <x v="49"/>
          </reference>
        </references>
      </pivotArea>
    </chartFormat>
    <chartFormat chart="1" format="53" series="1">
      <pivotArea type="data" outline="0" fieldPosition="0">
        <references count="2">
          <reference field="4294967294" count="1" selected="0">
            <x v="0"/>
          </reference>
          <reference field="1" count="1" selected="0">
            <x v="50"/>
          </reference>
        </references>
      </pivotArea>
    </chartFormat>
    <chartFormat chart="1" format="54" series="1">
      <pivotArea type="data" outline="0" fieldPosition="0">
        <references count="2">
          <reference field="4294967294" count="1" selected="0">
            <x v="0"/>
          </reference>
          <reference field="1" count="1" selected="0">
            <x v="51"/>
          </reference>
        </references>
      </pivotArea>
    </chartFormat>
    <chartFormat chart="1" format="55" series="1">
      <pivotArea type="data" outline="0" fieldPosition="0">
        <references count="2">
          <reference field="4294967294" count="1" selected="0">
            <x v="0"/>
          </reference>
          <reference field="1" count="1" selected="0">
            <x v="52"/>
          </reference>
        </references>
      </pivotArea>
    </chartFormat>
    <chartFormat chart="1" format="56" series="1">
      <pivotArea type="data" outline="0" fieldPosition="0">
        <references count="2">
          <reference field="4294967294" count="1" selected="0">
            <x v="0"/>
          </reference>
          <reference field="1" count="1" selected="0">
            <x v="53"/>
          </reference>
        </references>
      </pivotArea>
    </chartFormat>
    <chartFormat chart="1" format="57" series="1">
      <pivotArea type="data" outline="0" fieldPosition="0">
        <references count="2">
          <reference field="4294967294" count="1" selected="0">
            <x v="0"/>
          </reference>
          <reference field="1" count="1" selected="0">
            <x v="54"/>
          </reference>
        </references>
      </pivotArea>
    </chartFormat>
    <chartFormat chart="1" format="58" series="1">
      <pivotArea type="data" outline="0" fieldPosition="0">
        <references count="2">
          <reference field="4294967294" count="1" selected="0">
            <x v="0"/>
          </reference>
          <reference field="1" count="1" selected="0">
            <x v="55"/>
          </reference>
        </references>
      </pivotArea>
    </chartFormat>
    <chartFormat chart="1" format="59" series="1">
      <pivotArea type="data" outline="0" fieldPosition="0">
        <references count="2">
          <reference field="4294967294" count="1" selected="0">
            <x v="0"/>
          </reference>
          <reference field="1" count="1" selected="0">
            <x v="56"/>
          </reference>
        </references>
      </pivotArea>
    </chartFormat>
    <chartFormat chart="1" format="60" series="1">
      <pivotArea type="data" outline="0" fieldPosition="0">
        <references count="2">
          <reference field="4294967294" count="1" selected="0">
            <x v="0"/>
          </reference>
          <reference field="1" count="1" selected="0">
            <x v="57"/>
          </reference>
        </references>
      </pivotArea>
    </chartFormat>
    <chartFormat chart="1" format="61" series="1">
      <pivotArea type="data" outline="0" fieldPosition="0">
        <references count="2">
          <reference field="4294967294" count="1" selected="0">
            <x v="0"/>
          </reference>
          <reference field="1" count="1" selected="0">
            <x v="58"/>
          </reference>
        </references>
      </pivotArea>
    </chartFormat>
    <chartFormat chart="1" format="62" series="1">
      <pivotArea type="data" outline="0" fieldPosition="0">
        <references count="2">
          <reference field="4294967294" count="1" selected="0">
            <x v="0"/>
          </reference>
          <reference field="1" count="1" selected="0">
            <x v="59"/>
          </reference>
        </references>
      </pivotArea>
    </chartFormat>
    <chartFormat chart="1" format="63" series="1">
      <pivotArea type="data" outline="0" fieldPosition="0">
        <references count="2">
          <reference field="4294967294" count="1" selected="0">
            <x v="0"/>
          </reference>
          <reference field="1" count="1" selected="0">
            <x v="60"/>
          </reference>
        </references>
      </pivotArea>
    </chartFormat>
    <chartFormat chart="1" format="64" series="1">
      <pivotArea type="data" outline="0" fieldPosition="0">
        <references count="2">
          <reference field="4294967294" count="1" selected="0">
            <x v="0"/>
          </reference>
          <reference field="1" count="1" selected="0">
            <x v="61"/>
          </reference>
        </references>
      </pivotArea>
    </chartFormat>
    <chartFormat chart="1" format="65" series="1">
      <pivotArea type="data" outline="0" fieldPosition="0">
        <references count="2">
          <reference field="4294967294" count="1" selected="0">
            <x v="0"/>
          </reference>
          <reference field="1" count="1" selected="0">
            <x v="62"/>
          </reference>
        </references>
      </pivotArea>
    </chartFormat>
    <chartFormat chart="1" format="66" series="1">
      <pivotArea type="data" outline="0" fieldPosition="0">
        <references count="2">
          <reference field="4294967294" count="1" selected="0">
            <x v="0"/>
          </reference>
          <reference field="1" count="1" selected="0">
            <x v="63"/>
          </reference>
        </references>
      </pivotArea>
    </chartFormat>
    <chartFormat chart="1" format="67" series="1">
      <pivotArea type="data" outline="0" fieldPosition="0">
        <references count="2">
          <reference field="4294967294" count="1" selected="0">
            <x v="0"/>
          </reference>
          <reference field="1" count="1" selected="0">
            <x v="64"/>
          </reference>
        </references>
      </pivotArea>
    </chartFormat>
    <chartFormat chart="1" format="68" series="1">
      <pivotArea type="data" outline="0" fieldPosition="0">
        <references count="2">
          <reference field="4294967294" count="1" selected="0">
            <x v="0"/>
          </reference>
          <reference field="1" count="1" selected="0">
            <x v="65"/>
          </reference>
        </references>
      </pivotArea>
    </chartFormat>
    <chartFormat chart="1" format="69" series="1">
      <pivotArea type="data" outline="0" fieldPosition="0">
        <references count="2">
          <reference field="4294967294" count="1" selected="0">
            <x v="0"/>
          </reference>
          <reference field="1" count="1" selected="0">
            <x v="66"/>
          </reference>
        </references>
      </pivotArea>
    </chartFormat>
    <chartFormat chart="1" format="70" series="1">
      <pivotArea type="data" outline="0" fieldPosition="0">
        <references count="2">
          <reference field="4294967294" count="1" selected="0">
            <x v="0"/>
          </reference>
          <reference field="1" count="1" selected="0">
            <x v="67"/>
          </reference>
        </references>
      </pivotArea>
    </chartFormat>
    <chartFormat chart="1" format="71" series="1">
      <pivotArea type="data" outline="0" fieldPosition="0">
        <references count="2">
          <reference field="4294967294" count="1" selected="0">
            <x v="0"/>
          </reference>
          <reference field="1" count="1" selected="0">
            <x v="68"/>
          </reference>
        </references>
      </pivotArea>
    </chartFormat>
    <chartFormat chart="1" format="72" series="1">
      <pivotArea type="data" outline="0" fieldPosition="0">
        <references count="2">
          <reference field="4294967294" count="1" selected="0">
            <x v="0"/>
          </reference>
          <reference field="1" count="1" selected="0">
            <x v="69"/>
          </reference>
        </references>
      </pivotArea>
    </chartFormat>
    <chartFormat chart="1" format="73" series="1">
      <pivotArea type="data" outline="0" fieldPosition="0">
        <references count="2">
          <reference field="4294967294" count="1" selected="0">
            <x v="0"/>
          </reference>
          <reference field="1" count="1" selected="0">
            <x v="70"/>
          </reference>
        </references>
      </pivotArea>
    </chartFormat>
    <chartFormat chart="1" format="74" series="1">
      <pivotArea type="data" outline="0" fieldPosition="0">
        <references count="2">
          <reference field="4294967294" count="1" selected="0">
            <x v="0"/>
          </reference>
          <reference field="1" count="1" selected="0">
            <x v="71"/>
          </reference>
        </references>
      </pivotArea>
    </chartFormat>
    <chartFormat chart="1" format="75" series="1">
      <pivotArea type="data" outline="0" fieldPosition="0">
        <references count="2">
          <reference field="4294967294" count="1" selected="0">
            <x v="0"/>
          </reference>
          <reference field="1" count="1" selected="0">
            <x v="72"/>
          </reference>
        </references>
      </pivotArea>
    </chartFormat>
    <chartFormat chart="1" format="76" series="1">
      <pivotArea type="data" outline="0" fieldPosition="0">
        <references count="2">
          <reference field="4294967294" count="1" selected="0">
            <x v="0"/>
          </reference>
          <reference field="1" count="1" selected="0">
            <x v="73"/>
          </reference>
        </references>
      </pivotArea>
    </chartFormat>
    <chartFormat chart="1" format="77" series="1">
      <pivotArea type="data" outline="0" fieldPosition="0">
        <references count="2">
          <reference field="4294967294" count="1" selected="0">
            <x v="0"/>
          </reference>
          <reference field="1" count="1" selected="0">
            <x v="74"/>
          </reference>
        </references>
      </pivotArea>
    </chartFormat>
    <chartFormat chart="1" format="78" series="1">
      <pivotArea type="data" outline="0" fieldPosition="0">
        <references count="2">
          <reference field="4294967294" count="1" selected="0">
            <x v="0"/>
          </reference>
          <reference field="1" count="1" selected="0">
            <x v="75"/>
          </reference>
        </references>
      </pivotArea>
    </chartFormat>
    <chartFormat chart="1" format="79" series="1">
      <pivotArea type="data" outline="0" fieldPosition="0">
        <references count="2">
          <reference field="4294967294" count="1" selected="0">
            <x v="0"/>
          </reference>
          <reference field="1" count="1" selected="0">
            <x v="76"/>
          </reference>
        </references>
      </pivotArea>
    </chartFormat>
    <chartFormat chart="1" format="80" series="1">
      <pivotArea type="data" outline="0" fieldPosition="0">
        <references count="2">
          <reference field="4294967294" count="1" selected="0">
            <x v="0"/>
          </reference>
          <reference field="1" count="1" selected="0">
            <x v="77"/>
          </reference>
        </references>
      </pivotArea>
    </chartFormat>
    <chartFormat chart="1" format="81" series="1">
      <pivotArea type="data" outline="0" fieldPosition="0">
        <references count="2">
          <reference field="4294967294" count="1" selected="0">
            <x v="0"/>
          </reference>
          <reference field="1" count="1" selected="0">
            <x v="78"/>
          </reference>
        </references>
      </pivotArea>
    </chartFormat>
    <chartFormat chart="1" format="82" series="1">
      <pivotArea type="data" outline="0" fieldPosition="0">
        <references count="2">
          <reference field="4294967294" count="1" selected="0">
            <x v="0"/>
          </reference>
          <reference field="1" count="1" selected="0">
            <x v="79"/>
          </reference>
        </references>
      </pivotArea>
    </chartFormat>
    <chartFormat chart="1" format="83" series="1">
      <pivotArea type="data" outline="0" fieldPosition="0">
        <references count="2">
          <reference field="4294967294" count="1" selected="0">
            <x v="0"/>
          </reference>
          <reference field="1" count="1" selected="0">
            <x v="80"/>
          </reference>
        </references>
      </pivotArea>
    </chartFormat>
    <chartFormat chart="1" format="84" series="1">
      <pivotArea type="data" outline="0" fieldPosition="0">
        <references count="2">
          <reference field="4294967294" count="1" selected="0">
            <x v="0"/>
          </reference>
          <reference field="1" count="1" selected="0">
            <x v="81"/>
          </reference>
        </references>
      </pivotArea>
    </chartFormat>
    <chartFormat chart="1" format="85" series="1">
      <pivotArea type="data" outline="0" fieldPosition="0">
        <references count="2">
          <reference field="4294967294" count="1" selected="0">
            <x v="0"/>
          </reference>
          <reference field="1" count="1" selected="0">
            <x v="82"/>
          </reference>
        </references>
      </pivotArea>
    </chartFormat>
    <chartFormat chart="1" format="86" series="1">
      <pivotArea type="data" outline="0" fieldPosition="0">
        <references count="2">
          <reference field="4294967294" count="1" selected="0">
            <x v="0"/>
          </reference>
          <reference field="1" count="1" selected="0">
            <x v="83"/>
          </reference>
        </references>
      </pivotArea>
    </chartFormat>
    <chartFormat chart="1" format="87" series="1">
      <pivotArea type="data" outline="0" fieldPosition="0">
        <references count="2">
          <reference field="4294967294" count="1" selected="0">
            <x v="0"/>
          </reference>
          <reference field="1" count="1" selected="0">
            <x v="84"/>
          </reference>
        </references>
      </pivotArea>
    </chartFormat>
    <chartFormat chart="1" format="88" series="1">
      <pivotArea type="data" outline="0" fieldPosition="0">
        <references count="2">
          <reference field="4294967294" count="1" selected="0">
            <x v="0"/>
          </reference>
          <reference field="1" count="1" selected="0">
            <x v="85"/>
          </reference>
        </references>
      </pivotArea>
    </chartFormat>
    <chartFormat chart="1" format="89" series="1">
      <pivotArea type="data" outline="0" fieldPosition="0">
        <references count="2">
          <reference field="4294967294" count="1" selected="0">
            <x v="0"/>
          </reference>
          <reference field="1" count="1" selected="0">
            <x v="86"/>
          </reference>
        </references>
      </pivotArea>
    </chartFormat>
    <chartFormat chart="1" format="90" series="1">
      <pivotArea type="data" outline="0" fieldPosition="0">
        <references count="2">
          <reference field="4294967294" count="1" selected="0">
            <x v="0"/>
          </reference>
          <reference field="1" count="1" selected="0">
            <x v="87"/>
          </reference>
        </references>
      </pivotArea>
    </chartFormat>
    <chartFormat chart="1" format="91" series="1">
      <pivotArea type="data" outline="0" fieldPosition="0">
        <references count="2">
          <reference field="4294967294" count="1" selected="0">
            <x v="0"/>
          </reference>
          <reference field="1" count="1" selected="0">
            <x v="88"/>
          </reference>
        </references>
      </pivotArea>
    </chartFormat>
    <chartFormat chart="1" format="92" series="1">
      <pivotArea type="data" outline="0" fieldPosition="0">
        <references count="2">
          <reference field="4294967294" count="1" selected="0">
            <x v="0"/>
          </reference>
          <reference field="1" count="1" selected="0">
            <x v="89"/>
          </reference>
        </references>
      </pivotArea>
    </chartFormat>
    <chartFormat chart="1" format="93" series="1">
      <pivotArea type="data" outline="0" fieldPosition="0">
        <references count="2">
          <reference field="4294967294" count="1" selected="0">
            <x v="0"/>
          </reference>
          <reference field="1" count="1" selected="0">
            <x v="90"/>
          </reference>
        </references>
      </pivotArea>
    </chartFormat>
    <chartFormat chart="1" format="94" series="1">
      <pivotArea type="data" outline="0" fieldPosition="0">
        <references count="2">
          <reference field="4294967294" count="1" selected="0">
            <x v="0"/>
          </reference>
          <reference field="1" count="1" selected="0">
            <x v="91"/>
          </reference>
        </references>
      </pivotArea>
    </chartFormat>
    <chartFormat chart="1" format="95" series="1">
      <pivotArea type="data" outline="0" fieldPosition="0">
        <references count="2">
          <reference field="4294967294" count="1" selected="0">
            <x v="0"/>
          </reference>
          <reference field="1" count="1" selected="0">
            <x v="92"/>
          </reference>
        </references>
      </pivotArea>
    </chartFormat>
    <chartFormat chart="1" format="96" series="1">
      <pivotArea type="data" outline="0" fieldPosition="0">
        <references count="2">
          <reference field="4294967294" count="1" selected="0">
            <x v="0"/>
          </reference>
          <reference field="1" count="1" selected="0">
            <x v="93"/>
          </reference>
        </references>
      </pivotArea>
    </chartFormat>
    <chartFormat chart="1" format="97" series="1">
      <pivotArea type="data" outline="0" fieldPosition="0">
        <references count="2">
          <reference field="4294967294" count="1" selected="0">
            <x v="0"/>
          </reference>
          <reference field="1" count="1" selected="0">
            <x v="94"/>
          </reference>
        </references>
      </pivotArea>
    </chartFormat>
    <chartFormat chart="1" format="98" series="1">
      <pivotArea type="data" outline="0" fieldPosition="0">
        <references count="2">
          <reference field="4294967294" count="1" selected="0">
            <x v="0"/>
          </reference>
          <reference field="1" count="1" selected="0">
            <x v="95"/>
          </reference>
        </references>
      </pivotArea>
    </chartFormat>
    <chartFormat chart="1" format="99" series="1">
      <pivotArea type="data" outline="0" fieldPosition="0">
        <references count="2">
          <reference field="4294967294" count="1" selected="0">
            <x v="0"/>
          </reference>
          <reference field="1" count="1" selected="0">
            <x v="96"/>
          </reference>
        </references>
      </pivotArea>
    </chartFormat>
    <chartFormat chart="1" format="100" series="1">
      <pivotArea type="data" outline="0" fieldPosition="0">
        <references count="2">
          <reference field="4294967294" count="1" selected="0">
            <x v="0"/>
          </reference>
          <reference field="1" count="1" selected="0">
            <x v="97"/>
          </reference>
        </references>
      </pivotArea>
    </chartFormat>
    <chartFormat chart="1" format="101" series="1">
      <pivotArea type="data" outline="0" fieldPosition="0">
        <references count="2">
          <reference field="4294967294" count="1" selected="0">
            <x v="0"/>
          </reference>
          <reference field="1" count="1" selected="0">
            <x v="98"/>
          </reference>
        </references>
      </pivotArea>
    </chartFormat>
    <chartFormat chart="1" format="102" series="1">
      <pivotArea type="data" outline="0" fieldPosition="0">
        <references count="2">
          <reference field="4294967294" count="1" selected="0">
            <x v="0"/>
          </reference>
          <reference field="1" count="1" selected="0">
            <x v="99"/>
          </reference>
        </references>
      </pivotArea>
    </chartFormat>
    <chartFormat chart="1" format="103" series="1">
      <pivotArea type="data" outline="0" fieldPosition="0">
        <references count="2">
          <reference field="4294967294" count="1" selected="0">
            <x v="0"/>
          </reference>
          <reference field="1" count="1" selected="0">
            <x v="100"/>
          </reference>
        </references>
      </pivotArea>
    </chartFormat>
    <chartFormat chart="1" format="104" series="1">
      <pivotArea type="data" outline="0" fieldPosition="0">
        <references count="2">
          <reference field="4294967294" count="1" selected="0">
            <x v="0"/>
          </reference>
          <reference field="1" count="1" selected="0">
            <x v="101"/>
          </reference>
        </references>
      </pivotArea>
    </chartFormat>
    <chartFormat chart="1" format="105" series="1">
      <pivotArea type="data" outline="0" fieldPosition="0">
        <references count="2">
          <reference field="4294967294" count="1" selected="0">
            <x v="0"/>
          </reference>
          <reference field="1" count="1" selected="0">
            <x v="102"/>
          </reference>
        </references>
      </pivotArea>
    </chartFormat>
    <chartFormat chart="1" format="106" series="1">
      <pivotArea type="data" outline="0" fieldPosition="0">
        <references count="2">
          <reference field="4294967294" count="1" selected="0">
            <x v="0"/>
          </reference>
          <reference field="1" count="1" selected="0">
            <x v="103"/>
          </reference>
        </references>
      </pivotArea>
    </chartFormat>
    <chartFormat chart="1" format="107" series="1">
      <pivotArea type="data" outline="0" fieldPosition="0">
        <references count="2">
          <reference field="4294967294" count="1" selected="0">
            <x v="0"/>
          </reference>
          <reference field="1" count="1" selected="0">
            <x v="104"/>
          </reference>
        </references>
      </pivotArea>
    </chartFormat>
    <chartFormat chart="1" format="108" series="1">
      <pivotArea type="data" outline="0" fieldPosition="0">
        <references count="2">
          <reference field="4294967294" count="1" selected="0">
            <x v="0"/>
          </reference>
          <reference field="1" count="1" selected="0">
            <x v="105"/>
          </reference>
        </references>
      </pivotArea>
    </chartFormat>
    <chartFormat chart="1" format="109" series="1">
      <pivotArea type="data" outline="0" fieldPosition="0">
        <references count="2">
          <reference field="4294967294" count="1" selected="0">
            <x v="0"/>
          </reference>
          <reference field="1" count="1" selected="0">
            <x v="106"/>
          </reference>
        </references>
      </pivotArea>
    </chartFormat>
    <chartFormat chart="1" format="110" series="1">
      <pivotArea type="data" outline="0" fieldPosition="0">
        <references count="2">
          <reference field="4294967294" count="1" selected="0">
            <x v="0"/>
          </reference>
          <reference field="1" count="1" selected="0">
            <x v="107"/>
          </reference>
        </references>
      </pivotArea>
    </chartFormat>
    <chartFormat chart="1" format="111" series="1">
      <pivotArea type="data" outline="0" fieldPosition="0">
        <references count="2">
          <reference field="4294967294" count="1" selected="0">
            <x v="0"/>
          </reference>
          <reference field="1" count="1" selected="0">
            <x v="108"/>
          </reference>
        </references>
      </pivotArea>
    </chartFormat>
    <chartFormat chart="1" format="112" series="1">
      <pivotArea type="data" outline="0" fieldPosition="0">
        <references count="2">
          <reference field="4294967294" count="1" selected="0">
            <x v="0"/>
          </reference>
          <reference field="1" count="1" selected="0">
            <x v="109"/>
          </reference>
        </references>
      </pivotArea>
    </chartFormat>
    <chartFormat chart="1" format="113" series="1">
      <pivotArea type="data" outline="0" fieldPosition="0">
        <references count="2">
          <reference field="4294967294" count="1" selected="0">
            <x v="0"/>
          </reference>
          <reference field="1" count="1" selected="0">
            <x v="110"/>
          </reference>
        </references>
      </pivotArea>
    </chartFormat>
    <chartFormat chart="1" format="114" series="1">
      <pivotArea type="data" outline="0" fieldPosition="0">
        <references count="2">
          <reference field="4294967294" count="1" selected="0">
            <x v="0"/>
          </reference>
          <reference field="1" count="1" selected="0">
            <x v="111"/>
          </reference>
        </references>
      </pivotArea>
    </chartFormat>
    <chartFormat chart="1" format="115" series="1">
      <pivotArea type="data" outline="0" fieldPosition="0">
        <references count="2">
          <reference field="4294967294" count="1" selected="0">
            <x v="0"/>
          </reference>
          <reference field="1" count="1" selected="0">
            <x v="112"/>
          </reference>
        </references>
      </pivotArea>
    </chartFormat>
    <chartFormat chart="1" format="116" series="1">
      <pivotArea type="data" outline="0" fieldPosition="0">
        <references count="2">
          <reference field="4294967294" count="1" selected="0">
            <x v="0"/>
          </reference>
          <reference field="1" count="1" selected="0">
            <x v="113"/>
          </reference>
        </references>
      </pivotArea>
    </chartFormat>
    <chartFormat chart="1" format="117" series="1">
      <pivotArea type="data" outline="0" fieldPosition="0">
        <references count="2">
          <reference field="4294967294" count="1" selected="0">
            <x v="0"/>
          </reference>
          <reference field="1" count="1" selected="0">
            <x v="114"/>
          </reference>
        </references>
      </pivotArea>
    </chartFormat>
    <chartFormat chart="1" format="118" series="1">
      <pivotArea type="data" outline="0" fieldPosition="0">
        <references count="2">
          <reference field="4294967294" count="1" selected="0">
            <x v="0"/>
          </reference>
          <reference field="1" count="1" selected="0">
            <x v="115"/>
          </reference>
        </references>
      </pivotArea>
    </chartFormat>
    <chartFormat chart="1" format="119" series="1">
      <pivotArea type="data" outline="0" fieldPosition="0">
        <references count="2">
          <reference field="4294967294" count="1" selected="0">
            <x v="0"/>
          </reference>
          <reference field="1" count="1" selected="0">
            <x v="116"/>
          </reference>
        </references>
      </pivotArea>
    </chartFormat>
    <chartFormat chart="1" format="120" series="1">
      <pivotArea type="data" outline="0" fieldPosition="0">
        <references count="2">
          <reference field="4294967294" count="1" selected="0">
            <x v="0"/>
          </reference>
          <reference field="1" count="1" selected="0">
            <x v="117"/>
          </reference>
        </references>
      </pivotArea>
    </chartFormat>
    <chartFormat chart="1" format="121" series="1">
      <pivotArea type="data" outline="0" fieldPosition="0">
        <references count="2">
          <reference field="4294967294" count="1" selected="0">
            <x v="0"/>
          </reference>
          <reference field="1" count="1" selected="0">
            <x v="118"/>
          </reference>
        </references>
      </pivotArea>
    </chartFormat>
    <chartFormat chart="1" format="122" series="1">
      <pivotArea type="data" outline="0" fieldPosition="0">
        <references count="2">
          <reference field="4294967294" count="1" selected="0">
            <x v="0"/>
          </reference>
          <reference field="1" count="1" selected="0">
            <x v="119"/>
          </reference>
        </references>
      </pivotArea>
    </chartFormat>
    <chartFormat chart="1" format="123" series="1">
      <pivotArea type="data" outline="0" fieldPosition="0">
        <references count="2">
          <reference field="4294967294" count="1" selected="0">
            <x v="0"/>
          </reference>
          <reference field="1" count="1" selected="0">
            <x v="120"/>
          </reference>
        </references>
      </pivotArea>
    </chartFormat>
    <chartFormat chart="1" format="124" series="1">
      <pivotArea type="data" outline="0" fieldPosition="0">
        <references count="2">
          <reference field="4294967294" count="1" selected="0">
            <x v="0"/>
          </reference>
          <reference field="1" count="1" selected="0">
            <x v="121"/>
          </reference>
        </references>
      </pivotArea>
    </chartFormat>
    <chartFormat chart="1" format="125" series="1">
      <pivotArea type="data" outline="0" fieldPosition="0">
        <references count="2">
          <reference field="4294967294" count="1" selected="0">
            <x v="0"/>
          </reference>
          <reference field="1" count="1" selected="0">
            <x v="122"/>
          </reference>
        </references>
      </pivotArea>
    </chartFormat>
    <chartFormat chart="1" format="126" series="1">
      <pivotArea type="data" outline="0" fieldPosition="0">
        <references count="2">
          <reference field="4294967294" count="1" selected="0">
            <x v="0"/>
          </reference>
          <reference field="1" count="1" selected="0">
            <x v="123"/>
          </reference>
        </references>
      </pivotArea>
    </chartFormat>
    <chartFormat chart="1" format="127" series="1">
      <pivotArea type="data" outline="0" fieldPosition="0">
        <references count="2">
          <reference field="4294967294" count="1" selected="0">
            <x v="0"/>
          </reference>
          <reference field="1" count="1" selected="0">
            <x v="124"/>
          </reference>
        </references>
      </pivotArea>
    </chartFormat>
    <chartFormat chart="1" format="128" series="1">
      <pivotArea type="data" outline="0" fieldPosition="0">
        <references count="2">
          <reference field="4294967294" count="1" selected="0">
            <x v="0"/>
          </reference>
          <reference field="1" count="1" selected="0">
            <x v="125"/>
          </reference>
        </references>
      </pivotArea>
    </chartFormat>
    <chartFormat chart="1" format="129" series="1">
      <pivotArea type="data" outline="0" fieldPosition="0">
        <references count="2">
          <reference field="4294967294" count="1" selected="0">
            <x v="0"/>
          </reference>
          <reference field="1" count="1" selected="0">
            <x v="126"/>
          </reference>
        </references>
      </pivotArea>
    </chartFormat>
    <chartFormat chart="1" format="130" series="1">
      <pivotArea type="data" outline="0" fieldPosition="0">
        <references count="2">
          <reference field="4294967294" count="1" selected="0">
            <x v="0"/>
          </reference>
          <reference field="1" count="1" selected="0">
            <x v="127"/>
          </reference>
        </references>
      </pivotArea>
    </chartFormat>
    <chartFormat chart="1" format="131" series="1">
      <pivotArea type="data" outline="0" fieldPosition="0">
        <references count="2">
          <reference field="4294967294" count="1" selected="0">
            <x v="0"/>
          </reference>
          <reference field="1" count="1" selected="0">
            <x v="128"/>
          </reference>
        </references>
      </pivotArea>
    </chartFormat>
    <chartFormat chart="1" format="132" series="1">
      <pivotArea type="data" outline="0" fieldPosition="0">
        <references count="2">
          <reference field="4294967294" count="1" selected="0">
            <x v="0"/>
          </reference>
          <reference field="1" count="1" selected="0">
            <x v="129"/>
          </reference>
        </references>
      </pivotArea>
    </chartFormat>
    <chartFormat chart="1" format="133" series="1">
      <pivotArea type="data" outline="0" fieldPosition="0">
        <references count="2">
          <reference field="4294967294" count="1" selected="0">
            <x v="0"/>
          </reference>
          <reference field="1" count="1" selected="0">
            <x v="130"/>
          </reference>
        </references>
      </pivotArea>
    </chartFormat>
    <chartFormat chart="1" format="134" series="1">
      <pivotArea type="data" outline="0" fieldPosition="0">
        <references count="2">
          <reference field="4294967294" count="1" selected="0">
            <x v="0"/>
          </reference>
          <reference field="1" count="1" selected="0">
            <x v="131"/>
          </reference>
        </references>
      </pivotArea>
    </chartFormat>
    <chartFormat chart="1" format="135" series="1">
      <pivotArea type="data" outline="0" fieldPosition="0">
        <references count="2">
          <reference field="4294967294" count="1" selected="0">
            <x v="0"/>
          </reference>
          <reference field="1" count="1" selected="0">
            <x v="132"/>
          </reference>
        </references>
      </pivotArea>
    </chartFormat>
    <chartFormat chart="1" format="136" series="1">
      <pivotArea type="data" outline="0" fieldPosition="0">
        <references count="2">
          <reference field="4294967294" count="1" selected="0">
            <x v="0"/>
          </reference>
          <reference field="1" count="1" selected="0">
            <x v="133"/>
          </reference>
        </references>
      </pivotArea>
    </chartFormat>
    <chartFormat chart="1" format="137" series="1">
      <pivotArea type="data" outline="0" fieldPosition="0">
        <references count="2">
          <reference field="4294967294" count="1" selected="0">
            <x v="0"/>
          </reference>
          <reference field="1" count="1" selected="0">
            <x v="134"/>
          </reference>
        </references>
      </pivotArea>
    </chartFormat>
    <chartFormat chart="1" format="138" series="1">
      <pivotArea type="data" outline="0" fieldPosition="0">
        <references count="2">
          <reference field="4294967294" count="1" selected="0">
            <x v="0"/>
          </reference>
          <reference field="1" count="1" selected="0">
            <x v="135"/>
          </reference>
        </references>
      </pivotArea>
    </chartFormat>
    <chartFormat chart="1" format="139" series="1">
      <pivotArea type="data" outline="0" fieldPosition="0">
        <references count="2">
          <reference field="4294967294" count="1" selected="0">
            <x v="0"/>
          </reference>
          <reference field="1" count="1" selected="0">
            <x v="136"/>
          </reference>
        </references>
      </pivotArea>
    </chartFormat>
    <chartFormat chart="1" format="140" series="1">
      <pivotArea type="data" outline="0" fieldPosition="0">
        <references count="2">
          <reference field="4294967294" count="1" selected="0">
            <x v="0"/>
          </reference>
          <reference field="1" count="1" selected="0">
            <x v="137"/>
          </reference>
        </references>
      </pivotArea>
    </chartFormat>
    <chartFormat chart="1" format="141" series="1">
      <pivotArea type="data" outline="0" fieldPosition="0">
        <references count="2">
          <reference field="4294967294" count="1" selected="0">
            <x v="0"/>
          </reference>
          <reference field="1" count="1" selected="0">
            <x v="138"/>
          </reference>
        </references>
      </pivotArea>
    </chartFormat>
    <chartFormat chart="1" format="142" series="1">
      <pivotArea type="data" outline="0" fieldPosition="0">
        <references count="2">
          <reference field="4294967294" count="1" selected="0">
            <x v="0"/>
          </reference>
          <reference field="1" count="1" selected="0">
            <x v="139"/>
          </reference>
        </references>
      </pivotArea>
    </chartFormat>
    <chartFormat chart="1" format="143" series="1">
      <pivotArea type="data" outline="0" fieldPosition="0">
        <references count="2">
          <reference field="4294967294" count="1" selected="0">
            <x v="0"/>
          </reference>
          <reference field="1" count="1" selected="0">
            <x v="140"/>
          </reference>
        </references>
      </pivotArea>
    </chartFormat>
    <chartFormat chart="1" format="144" series="1">
      <pivotArea type="data" outline="0" fieldPosition="0">
        <references count="2">
          <reference field="4294967294" count="1" selected="0">
            <x v="0"/>
          </reference>
          <reference field="1" count="1" selected="0">
            <x v="141"/>
          </reference>
        </references>
      </pivotArea>
    </chartFormat>
    <chartFormat chart="1" format="145" series="1">
      <pivotArea type="data" outline="0" fieldPosition="0">
        <references count="2">
          <reference field="4294967294" count="1" selected="0">
            <x v="0"/>
          </reference>
          <reference field="1" count="1" selected="0">
            <x v="142"/>
          </reference>
        </references>
      </pivotArea>
    </chartFormat>
    <chartFormat chart="1" format="146" series="1">
      <pivotArea type="data" outline="0" fieldPosition="0">
        <references count="2">
          <reference field="4294967294" count="1" selected="0">
            <x v="0"/>
          </reference>
          <reference field="1" count="1" selected="0">
            <x v="143"/>
          </reference>
        </references>
      </pivotArea>
    </chartFormat>
    <chartFormat chart="1" format="147" series="1">
      <pivotArea type="data" outline="0" fieldPosition="0">
        <references count="2">
          <reference field="4294967294" count="1" selected="0">
            <x v="0"/>
          </reference>
          <reference field="1" count="1" selected="0">
            <x v="144"/>
          </reference>
        </references>
      </pivotArea>
    </chartFormat>
    <chartFormat chart="1" format="148" series="1">
      <pivotArea type="data" outline="0" fieldPosition="0">
        <references count="2">
          <reference field="4294967294" count="1" selected="0">
            <x v="0"/>
          </reference>
          <reference field="1" count="1" selected="0">
            <x v="145"/>
          </reference>
        </references>
      </pivotArea>
    </chartFormat>
    <chartFormat chart="1" format="149" series="1">
      <pivotArea type="data" outline="0" fieldPosition="0">
        <references count="2">
          <reference field="4294967294" count="1" selected="0">
            <x v="0"/>
          </reference>
          <reference field="1" count="1" selected="0">
            <x v="146"/>
          </reference>
        </references>
      </pivotArea>
    </chartFormat>
    <chartFormat chart="1" format="150" series="1">
      <pivotArea type="data" outline="0" fieldPosition="0">
        <references count="2">
          <reference field="4294967294" count="1" selected="0">
            <x v="0"/>
          </reference>
          <reference field="1" count="1" selected="0">
            <x v="147"/>
          </reference>
        </references>
      </pivotArea>
    </chartFormat>
    <chartFormat chart="1" format="151" series="1">
      <pivotArea type="data" outline="0" fieldPosition="0">
        <references count="2">
          <reference field="4294967294" count="1" selected="0">
            <x v="0"/>
          </reference>
          <reference field="1" count="1" selected="0">
            <x v="148"/>
          </reference>
        </references>
      </pivotArea>
    </chartFormat>
    <chartFormat chart="1" format="152" series="1">
      <pivotArea type="data" outline="0" fieldPosition="0">
        <references count="2">
          <reference field="4294967294" count="1" selected="0">
            <x v="0"/>
          </reference>
          <reference field="1" count="1" selected="0">
            <x v="149"/>
          </reference>
        </references>
      </pivotArea>
    </chartFormat>
    <chartFormat chart="1" format="153" series="1">
      <pivotArea type="data" outline="0" fieldPosition="0">
        <references count="2">
          <reference field="4294967294" count="1" selected="0">
            <x v="0"/>
          </reference>
          <reference field="1" count="1" selected="0">
            <x v="150"/>
          </reference>
        </references>
      </pivotArea>
    </chartFormat>
    <chartFormat chart="1" format="154" series="1">
      <pivotArea type="data" outline="0" fieldPosition="0">
        <references count="2">
          <reference field="4294967294" count="1" selected="0">
            <x v="0"/>
          </reference>
          <reference field="1" count="1" selected="0">
            <x v="151"/>
          </reference>
        </references>
      </pivotArea>
    </chartFormat>
    <chartFormat chart="1" format="155" series="1">
      <pivotArea type="data" outline="0" fieldPosition="0">
        <references count="2">
          <reference field="4294967294" count="1" selected="0">
            <x v="0"/>
          </reference>
          <reference field="1" count="1" selected="0">
            <x v="152"/>
          </reference>
        </references>
      </pivotArea>
    </chartFormat>
    <chartFormat chart="1" format="156" series="1">
      <pivotArea type="data" outline="0" fieldPosition="0">
        <references count="2">
          <reference field="4294967294" count="1" selected="0">
            <x v="0"/>
          </reference>
          <reference field="1" count="1" selected="0">
            <x v="153"/>
          </reference>
        </references>
      </pivotArea>
    </chartFormat>
    <chartFormat chart="1" format="157" series="1">
      <pivotArea type="data" outline="0" fieldPosition="0">
        <references count="2">
          <reference field="4294967294" count="1" selected="0">
            <x v="0"/>
          </reference>
          <reference field="1" count="1" selected="0">
            <x v="154"/>
          </reference>
        </references>
      </pivotArea>
    </chartFormat>
    <chartFormat chart="1" format="158" series="1">
      <pivotArea type="data" outline="0" fieldPosition="0">
        <references count="2">
          <reference field="4294967294" count="1" selected="0">
            <x v="0"/>
          </reference>
          <reference field="1" count="1" selected="0">
            <x v="155"/>
          </reference>
        </references>
      </pivotArea>
    </chartFormat>
    <chartFormat chart="1" format="159" series="1">
      <pivotArea type="data" outline="0" fieldPosition="0">
        <references count="2">
          <reference field="4294967294" count="1" selected="0">
            <x v="0"/>
          </reference>
          <reference field="1" count="1" selected="0">
            <x v="156"/>
          </reference>
        </references>
      </pivotArea>
    </chartFormat>
    <chartFormat chart="1" format="160" series="1">
      <pivotArea type="data" outline="0" fieldPosition="0">
        <references count="2">
          <reference field="4294967294" count="1" selected="0">
            <x v="0"/>
          </reference>
          <reference field="1" count="1" selected="0">
            <x v="157"/>
          </reference>
        </references>
      </pivotArea>
    </chartFormat>
    <chartFormat chart="1" format="161" series="1">
      <pivotArea type="data" outline="0" fieldPosition="0">
        <references count="2">
          <reference field="4294967294" count="1" selected="0">
            <x v="0"/>
          </reference>
          <reference field="1" count="1" selected="0">
            <x v="158"/>
          </reference>
        </references>
      </pivotArea>
    </chartFormat>
    <chartFormat chart="1" format="162" series="1">
      <pivotArea type="data" outline="0" fieldPosition="0">
        <references count="2">
          <reference field="4294967294" count="1" selected="0">
            <x v="0"/>
          </reference>
          <reference field="1" count="1" selected="0">
            <x v="159"/>
          </reference>
        </references>
      </pivotArea>
    </chartFormat>
    <chartFormat chart="1" format="163" series="1">
      <pivotArea type="data" outline="0" fieldPosition="0">
        <references count="2">
          <reference field="4294967294" count="1" selected="0">
            <x v="0"/>
          </reference>
          <reference field="1" count="1" selected="0">
            <x v="160"/>
          </reference>
        </references>
      </pivotArea>
    </chartFormat>
    <chartFormat chart="1" format="164" series="1">
      <pivotArea type="data" outline="0" fieldPosition="0">
        <references count="2">
          <reference field="4294967294" count="1" selected="0">
            <x v="0"/>
          </reference>
          <reference field="1" count="1" selected="0">
            <x v="161"/>
          </reference>
        </references>
      </pivotArea>
    </chartFormat>
    <chartFormat chart="1" format="165" series="1">
      <pivotArea type="data" outline="0" fieldPosition="0">
        <references count="2">
          <reference field="4294967294" count="1" selected="0">
            <x v="0"/>
          </reference>
          <reference field="1" count="1" selected="0">
            <x v="162"/>
          </reference>
        </references>
      </pivotArea>
    </chartFormat>
    <chartFormat chart="1" format="166" series="1">
      <pivotArea type="data" outline="0" fieldPosition="0">
        <references count="2">
          <reference field="4294967294" count="1" selected="0">
            <x v="0"/>
          </reference>
          <reference field="1" count="1" selected="0">
            <x v="163"/>
          </reference>
        </references>
      </pivotArea>
    </chartFormat>
    <chartFormat chart="1" format="167" series="1">
      <pivotArea type="data" outline="0" fieldPosition="0">
        <references count="2">
          <reference field="4294967294" count="1" selected="0">
            <x v="0"/>
          </reference>
          <reference field="1" count="1" selected="0">
            <x v="164"/>
          </reference>
        </references>
      </pivotArea>
    </chartFormat>
    <chartFormat chart="1" format="168" series="1">
      <pivotArea type="data" outline="0" fieldPosition="0">
        <references count="2">
          <reference field="4294967294" count="1" selected="0">
            <x v="0"/>
          </reference>
          <reference field="1" count="1" selected="0">
            <x v="165"/>
          </reference>
        </references>
      </pivotArea>
    </chartFormat>
    <chartFormat chart="1" format="169" series="1">
      <pivotArea type="data" outline="0" fieldPosition="0">
        <references count="2">
          <reference field="4294967294" count="1" selected="0">
            <x v="0"/>
          </reference>
          <reference field="1" count="1" selected="0">
            <x v="166"/>
          </reference>
        </references>
      </pivotArea>
    </chartFormat>
    <chartFormat chart="1" format="170" series="1">
      <pivotArea type="data" outline="0" fieldPosition="0">
        <references count="2">
          <reference field="4294967294" count="1" selected="0">
            <x v="0"/>
          </reference>
          <reference field="1" count="1" selected="0">
            <x v="167"/>
          </reference>
        </references>
      </pivotArea>
    </chartFormat>
    <chartFormat chart="1" format="171" series="1">
      <pivotArea type="data" outline="0" fieldPosition="0">
        <references count="2">
          <reference field="4294967294" count="1" selected="0">
            <x v="0"/>
          </reference>
          <reference field="1" count="1" selected="0">
            <x v="168"/>
          </reference>
        </references>
      </pivotArea>
    </chartFormat>
    <chartFormat chart="1" format="172" series="1">
      <pivotArea type="data" outline="0" fieldPosition="0">
        <references count="2">
          <reference field="4294967294" count="1" selected="0">
            <x v="0"/>
          </reference>
          <reference field="1" count="1" selected="0">
            <x v="169"/>
          </reference>
        </references>
      </pivotArea>
    </chartFormat>
    <chartFormat chart="1" format="173" series="1">
      <pivotArea type="data" outline="0" fieldPosition="0">
        <references count="2">
          <reference field="4294967294" count="1" selected="0">
            <x v="0"/>
          </reference>
          <reference field="1" count="1" selected="0">
            <x v="170"/>
          </reference>
        </references>
      </pivotArea>
    </chartFormat>
    <chartFormat chart="1" format="174" series="1">
      <pivotArea type="data" outline="0" fieldPosition="0">
        <references count="2">
          <reference field="4294967294" count="1" selected="0">
            <x v="0"/>
          </reference>
          <reference field="1" count="1" selected="0">
            <x v="171"/>
          </reference>
        </references>
      </pivotArea>
    </chartFormat>
    <chartFormat chart="1" format="175" series="1">
      <pivotArea type="data" outline="0" fieldPosition="0">
        <references count="2">
          <reference field="4294967294" count="1" selected="0">
            <x v="0"/>
          </reference>
          <reference field="1" count="1" selected="0">
            <x v="172"/>
          </reference>
        </references>
      </pivotArea>
    </chartFormat>
    <chartFormat chart="1" format="176" series="1">
      <pivotArea type="data" outline="0" fieldPosition="0">
        <references count="2">
          <reference field="4294967294" count="1" selected="0">
            <x v="0"/>
          </reference>
          <reference field="1" count="1" selected="0">
            <x v="173"/>
          </reference>
        </references>
      </pivotArea>
    </chartFormat>
    <chartFormat chart="1" format="177" series="1">
      <pivotArea type="data" outline="0" fieldPosition="0">
        <references count="2">
          <reference field="4294967294" count="1" selected="0">
            <x v="0"/>
          </reference>
          <reference field="1" count="1" selected="0">
            <x v="174"/>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2">
    <rowHierarchyUsage hierarchyUsage="4"/>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40A57F2E-DA2A-40ED-819D-826254EB6D4C}" name="Pivottabell9" cacheId="2" applyNumberFormats="0" applyBorderFormats="0" applyFontFormats="0" applyPatternFormats="0" applyAlignmentFormats="0" applyWidthHeightFormats="1" dataCaption="Verdier" tag="5abfd5c4-322c-415b-ab27-d5ee2a636e35" updatedVersion="8" minRefreshableVersion="3" subtotalHiddenItems="1" rowGrandTotals="0" colGrandTotals="0" itemPrintTitles="1" createdVersion="7" indent="0" showEmptyRow="1" compact="0" outline="1" outlineData="1" compactData="0" multipleFieldFilters="0" chartFormat="1">
  <location ref="B75:T102" firstHeaderRow="1" firstDataRow="2" firstDataCol="2" rowPageCount="2" colPageCount="1"/>
  <pivotFields count="6">
    <pivotField axis="axisCol" compact="0" allDrilled="1" showAll="0" defaultAttributeDrillState="1">
      <items count="18">
        <item x="0"/>
        <item x="1"/>
        <item x="2"/>
        <item x="3"/>
        <item x="4"/>
        <item x="5"/>
        <item x="6"/>
        <item x="7"/>
        <item x="8"/>
        <item x="9"/>
        <item x="10"/>
        <item x="11"/>
        <item x="12"/>
        <item x="13"/>
        <item x="14"/>
        <item x="15"/>
        <item x="16"/>
        <item t="default"/>
      </items>
    </pivotField>
    <pivotField axis="axisPage" compact="0" allDrilled="1" showAll="0" defaultAttributeDrillState="1">
      <items count="1">
        <item t="default"/>
      </items>
    </pivotField>
    <pivotField dataField="1" compact="0" showAll="0" defaultSubtotal="0"/>
    <pivotField axis="axisRow" compact="0" allDrilled="1" showAll="0" dataSourceSort="1" defaultAttributeDrillState="1">
      <items count="5">
        <item x="0"/>
        <item x="1"/>
        <item x="2"/>
        <item x="3"/>
        <item t="default"/>
      </items>
    </pivotField>
    <pivotField axis="axisPage" compact="0" allDrilled="1" showAll="0" dataSourceSort="1" defaultAttributeDrillState="1">
      <items count="1">
        <item t="default"/>
      </items>
    </pivotField>
    <pivotField axis="axisRow" compact="0" allDrilled="1"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s>
  <rowFields count="2">
    <field x="3"/>
    <field x="5"/>
  </rowFields>
  <rowItems count="26">
    <i>
      <x/>
    </i>
    <i r="1">
      <x/>
    </i>
    <i r="1">
      <x v="1"/>
    </i>
    <i r="1">
      <x v="2"/>
    </i>
    <i r="1">
      <x v="3"/>
    </i>
    <i r="1">
      <x v="4"/>
    </i>
    <i r="1">
      <x v="5"/>
    </i>
    <i>
      <x v="1"/>
    </i>
    <i r="1">
      <x v="6"/>
    </i>
    <i r="1">
      <x v="7"/>
    </i>
    <i r="1">
      <x v="8"/>
    </i>
    <i>
      <x v="2"/>
    </i>
    <i r="1">
      <x v="9"/>
    </i>
    <i r="1">
      <x v="10"/>
    </i>
    <i r="1">
      <x v="11"/>
    </i>
    <i r="1">
      <x v="12"/>
    </i>
    <i r="1">
      <x v="13"/>
    </i>
    <i r="1">
      <x v="14"/>
    </i>
    <i r="1">
      <x v="15"/>
    </i>
    <i>
      <x v="3"/>
    </i>
    <i r="1">
      <x v="16"/>
    </i>
    <i r="1">
      <x v="17"/>
    </i>
    <i r="1">
      <x v="18"/>
    </i>
    <i r="1">
      <x v="19"/>
    </i>
    <i r="1">
      <x v="20"/>
    </i>
    <i r="1">
      <x v="21"/>
    </i>
  </rowItems>
  <colFields count="1">
    <field x="0"/>
  </colFields>
  <colItems count="17">
    <i>
      <x/>
    </i>
    <i>
      <x v="1"/>
    </i>
    <i>
      <x v="2"/>
    </i>
    <i>
      <x v="3"/>
    </i>
    <i>
      <x v="4"/>
    </i>
    <i>
      <x v="5"/>
    </i>
    <i>
      <x v="6"/>
    </i>
    <i>
      <x v="7"/>
    </i>
    <i>
      <x v="8"/>
    </i>
    <i>
      <x v="9"/>
    </i>
    <i>
      <x v="10"/>
    </i>
    <i>
      <x v="11"/>
    </i>
    <i>
      <x v="12"/>
    </i>
    <i>
      <x v="13"/>
    </i>
    <i>
      <x v="14"/>
    </i>
    <i>
      <x v="15"/>
    </i>
    <i>
      <x v="16"/>
    </i>
  </colItems>
  <pageFields count="2">
    <pageField fld="4" hier="13" name="[T_kommune].[fylke].&amp;[Trøndelag]" cap="Trøndelag"/>
    <pageField fld="1" hier="12" name="[T_kommune].[kommune].[All]" cap="All"/>
  </pageFields>
  <dataFields count="1">
    <dataField name="Sum av Verdi" fld="2" baseField="0" baseItem="0"/>
  </dataFields>
  <formats count="1">
    <format dxfId="44">
      <pivotArea outline="0" collapsedLevelsAreSubtotals="1" fieldPosition="0"/>
    </format>
  </formats>
  <chartFormats count="18">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0" count="1" selected="0">
            <x v="1"/>
          </reference>
        </references>
      </pivotArea>
    </chartFormat>
    <chartFormat chart="0" format="3" series="1">
      <pivotArea type="data" outline="0" fieldPosition="0">
        <references count="2">
          <reference field="4294967294" count="1" selected="0">
            <x v="0"/>
          </reference>
          <reference field="0" count="1" selected="0">
            <x v="2"/>
          </reference>
        </references>
      </pivotArea>
    </chartFormat>
    <chartFormat chart="0" format="4" series="1">
      <pivotArea type="data" outline="0" fieldPosition="0">
        <references count="2">
          <reference field="4294967294" count="1" selected="0">
            <x v="0"/>
          </reference>
          <reference field="0" count="1" selected="0">
            <x v="3"/>
          </reference>
        </references>
      </pivotArea>
    </chartFormat>
    <chartFormat chart="0" format="5" series="1">
      <pivotArea type="data" outline="0" fieldPosition="0">
        <references count="2">
          <reference field="4294967294" count="1" selected="0">
            <x v="0"/>
          </reference>
          <reference field="0" count="1" selected="0">
            <x v="4"/>
          </reference>
        </references>
      </pivotArea>
    </chartFormat>
    <chartFormat chart="0" format="6" series="1">
      <pivotArea type="data" outline="0" fieldPosition="0">
        <references count="2">
          <reference field="4294967294" count="1" selected="0">
            <x v="0"/>
          </reference>
          <reference field="0" count="1" selected="0">
            <x v="5"/>
          </reference>
        </references>
      </pivotArea>
    </chartFormat>
    <chartFormat chart="0" format="7" series="1">
      <pivotArea type="data" outline="0" fieldPosition="0">
        <references count="2">
          <reference field="4294967294" count="1" selected="0">
            <x v="0"/>
          </reference>
          <reference field="0" count="1" selected="0">
            <x v="6"/>
          </reference>
        </references>
      </pivotArea>
    </chartFormat>
    <chartFormat chart="0" format="8" series="1">
      <pivotArea type="data" outline="0" fieldPosition="0">
        <references count="2">
          <reference field="4294967294" count="1" selected="0">
            <x v="0"/>
          </reference>
          <reference field="0" count="1" selected="0">
            <x v="7"/>
          </reference>
        </references>
      </pivotArea>
    </chartFormat>
    <chartFormat chart="0" format="9" series="1">
      <pivotArea type="data" outline="0" fieldPosition="0">
        <references count="2">
          <reference field="4294967294" count="1" selected="0">
            <x v="0"/>
          </reference>
          <reference field="0" count="1" selected="0">
            <x v="8"/>
          </reference>
        </references>
      </pivotArea>
    </chartFormat>
    <chartFormat chart="0" format="10" series="1">
      <pivotArea type="data" outline="0" fieldPosition="0">
        <references count="2">
          <reference field="4294967294" count="1" selected="0">
            <x v="0"/>
          </reference>
          <reference field="0" count="1" selected="0">
            <x v="9"/>
          </reference>
        </references>
      </pivotArea>
    </chartFormat>
    <chartFormat chart="0" format="11" series="1">
      <pivotArea type="data" outline="0" fieldPosition="0">
        <references count="2">
          <reference field="4294967294" count="1" selected="0">
            <x v="0"/>
          </reference>
          <reference field="0" count="1" selected="0">
            <x v="10"/>
          </reference>
        </references>
      </pivotArea>
    </chartFormat>
    <chartFormat chart="0" format="12" series="1">
      <pivotArea type="data" outline="0" fieldPosition="0">
        <references count="2">
          <reference field="4294967294" count="1" selected="0">
            <x v="0"/>
          </reference>
          <reference field="0" count="1" selected="0">
            <x v="11"/>
          </reference>
        </references>
      </pivotArea>
    </chartFormat>
    <chartFormat chart="0" format="13" series="1">
      <pivotArea type="data" outline="0" fieldPosition="0">
        <references count="2">
          <reference field="4294967294" count="1" selected="0">
            <x v="0"/>
          </reference>
          <reference field="0" count="1" selected="0">
            <x v="12"/>
          </reference>
        </references>
      </pivotArea>
    </chartFormat>
    <chartFormat chart="0" format="14" series="1">
      <pivotArea type="data" outline="0" fieldPosition="0">
        <references count="2">
          <reference field="4294967294" count="1" selected="0">
            <x v="0"/>
          </reference>
          <reference field="0" count="1" selected="0">
            <x v="13"/>
          </reference>
        </references>
      </pivotArea>
    </chartFormat>
    <chartFormat chart="0" format="15" series="1">
      <pivotArea type="data" outline="0" fieldPosition="0">
        <references count="2">
          <reference field="4294967294" count="1" selected="0">
            <x v="0"/>
          </reference>
          <reference field="0" count="1" selected="0">
            <x v="14"/>
          </reference>
        </references>
      </pivotArea>
    </chartFormat>
    <chartFormat chart="0" format="16" series="1">
      <pivotArea type="data" outline="0" fieldPosition="0">
        <references count="2">
          <reference field="4294967294" count="1" selected="0">
            <x v="0"/>
          </reference>
          <reference field="0" count="1" selected="0">
            <x v="15"/>
          </reference>
        </references>
      </pivotArea>
    </chartFormat>
    <chartFormat chart="0" format="17" series="1">
      <pivotArea type="data" outline="0" fieldPosition="0">
        <references count="2">
          <reference field="4294967294" count="1" selected="0">
            <x v="0"/>
          </reference>
          <reference field="0" count="1" selected="0">
            <x v="16"/>
          </reference>
        </references>
      </pivotArea>
    </chartFormat>
    <chartFormat chart="0" format="18" series="1">
      <pivotArea type="data" outline="0" fieldPosition="0">
        <references count="2">
          <reference field="4294967294" count="1" selected="0">
            <x v="0"/>
          </reference>
          <reference field="0" count="1" selected="0">
            <x v="0"/>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4"/>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956E7A9F-2164-44A7-A4B4-5BAC3FE9CE29}" name="Pivottabell5" cacheId="5" applyNumberFormats="0" applyBorderFormats="0" applyFontFormats="0" applyPatternFormats="0" applyAlignmentFormats="0" applyWidthHeightFormats="1" dataCaption="Verdier" tag="5abfd5c4-322c-415b-ab27-d5ee2a636e35" updatedVersion="8" minRefreshableVersion="3" subtotalHiddenItems="1" colGrandTotals="0" itemPrintTitles="1" createdVersion="7" indent="0" showEmptyRow="1" compact="0" outline="1" outlineData="1" compactData="0" multipleFieldFilters="0" chartFormat="1">
  <location ref="B6:D33" firstHeaderRow="1" firstDataRow="1" firstDataCol="2" rowPageCount="3" colPageCount="1"/>
  <pivotFields count="6">
    <pivotField axis="axisPage" compact="0" allDrilled="1" showAll="0" defaultAttributeDrillState="1">
      <items count="18">
        <item x="0"/>
        <item s="1" x="1"/>
        <item x="2"/>
        <item x="3"/>
        <item x="4"/>
        <item x="5"/>
        <item x="6"/>
        <item x="7"/>
        <item x="8"/>
        <item x="9"/>
        <item x="10"/>
        <item x="11"/>
        <item x="12"/>
        <item x="13"/>
        <item x="14"/>
        <item x="15"/>
        <item x="16"/>
        <item t="default"/>
      </items>
    </pivotField>
    <pivotField axis="axisPage" compact="0" allDrilled="1" showAll="0" defaultAttributeDrillState="1">
      <items count="1">
        <item t="default"/>
      </items>
    </pivotField>
    <pivotField dataField="1" compact="0" showAll="0" defaultSubtotal="0"/>
    <pivotField axis="axisRow" compact="0" allDrilled="1" showAll="0" dataSourceSort="1" defaultAttributeDrillState="1">
      <items count="5">
        <item x="0"/>
        <item x="1"/>
        <item x="2"/>
        <item x="3"/>
        <item t="default"/>
      </items>
    </pivotField>
    <pivotField axis="axisPage" compact="0" allDrilled="1" showAll="0" dataSourceSort="1" defaultAttributeDrillState="1">
      <items count="1">
        <item t="default"/>
      </items>
    </pivotField>
    <pivotField axis="axisRow" compact="0" allDrilled="1"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s>
  <rowFields count="2">
    <field x="3"/>
    <field x="5"/>
  </rowFields>
  <rowItems count="27">
    <i>
      <x/>
    </i>
    <i r="1">
      <x/>
    </i>
    <i r="1">
      <x v="1"/>
    </i>
    <i r="1">
      <x v="2"/>
    </i>
    <i r="1">
      <x v="3"/>
    </i>
    <i r="1">
      <x v="4"/>
    </i>
    <i r="1">
      <x v="5"/>
    </i>
    <i>
      <x v="1"/>
    </i>
    <i r="1">
      <x v="6"/>
    </i>
    <i r="1">
      <x v="7"/>
    </i>
    <i r="1">
      <x v="8"/>
    </i>
    <i>
      <x v="2"/>
    </i>
    <i r="1">
      <x v="9"/>
    </i>
    <i r="1">
      <x v="10"/>
    </i>
    <i r="1">
      <x v="11"/>
    </i>
    <i r="1">
      <x v="12"/>
    </i>
    <i r="1">
      <x v="13"/>
    </i>
    <i r="1">
      <x v="14"/>
    </i>
    <i r="1">
      <x v="15"/>
    </i>
    <i>
      <x v="3"/>
    </i>
    <i r="1">
      <x v="16"/>
    </i>
    <i r="1">
      <x v="17"/>
    </i>
    <i r="1">
      <x v="18"/>
    </i>
    <i r="1">
      <x v="19"/>
    </i>
    <i r="1">
      <x v="20"/>
    </i>
    <i r="1">
      <x v="21"/>
    </i>
    <i t="grand">
      <x/>
    </i>
  </rowItems>
  <colItems count="1">
    <i/>
  </colItems>
  <pageFields count="3">
    <pageField fld="4" hier="13" name="[T_kommune].[fylke].&amp;[Trøndelag]" cap="Trøndelag"/>
    <pageField fld="0" hier="0" name="[Kommunetall_CSV].[aar].&amp;[2021]" cap="2021"/>
    <pageField fld="1" hier="12" name="[T_kommune].[kommune].[All]" cap="All"/>
  </pageFields>
  <dataFields count="1">
    <dataField name="Sum av Verdi" fld="2" baseField="0" baseItem="0"/>
  </dataFields>
  <formats count="1">
    <format dxfId="45">
      <pivotArea outline="0" collapsedLevelsAreSubtotals="1" fieldPosition="0"/>
    </format>
  </formats>
  <chartFormats count="18">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0" format="16" series="1">
      <pivotArea type="data" outline="0" fieldPosition="0">
        <references count="2">
          <reference field="4294967294" count="1" selected="0">
            <x v="0"/>
          </reference>
          <reference field="0" count="1" selected="0">
            <x v="16"/>
          </reference>
        </references>
      </pivotArea>
    </chartFormat>
    <chartFormat chart="0" format="17" series="1">
      <pivotArea type="data" outline="0" fieldPosition="0">
        <references count="2">
          <reference field="4294967294" count="1" selected="0">
            <x v="0"/>
          </reference>
          <reference field="0" count="1" selected="0">
            <x v="1"/>
          </reference>
        </references>
      </pivotArea>
    </chartFormat>
    <chartFormat chart="0" format="18" series="1">
      <pivotArea type="data" outline="0" fieldPosition="0">
        <references count="2">
          <reference field="4294967294" count="1" selected="0">
            <x v="0"/>
          </reference>
          <reference field="0" count="1" selected="0">
            <x v="0"/>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4"/>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BBEEB9DC-2E3A-49E7-882B-AE229516AE31}" name="Pivottabell4" cacheId="1" applyNumberFormats="0" applyBorderFormats="0" applyFontFormats="0" applyPatternFormats="0" applyAlignmentFormats="0" applyWidthHeightFormats="1" dataCaption="Verdier" tag="ba621422-f8a0-45f1-9e1a-4cb1b027be70" updatedVersion="8" minRefreshableVersion="3" useAutoFormatting="1" itemPrintTitles="1" createdVersion="7" indent="0" outline="1" outlineData="1" multipleFieldFilters="0">
  <location ref="Q27:Q50" firstHeaderRow="1" firstDataRow="1" firstDataCol="1" rowPageCount="1" colPageCount="1"/>
  <pivotFields count="2">
    <pivotField axis="axisRow" allDrilled="1"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Page" allDrilled="1" subtotalTop="0" showAll="0" dataSourceSort="1" defaultSubtotal="0" defaultAttributeDrillState="1"/>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pageFields count="1">
    <pageField fld="1" hier="16" name="[T_kjøttkoder].[kjøttslag_kg].[All]" cap="All"/>
  </page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D80D80C8-287D-4830-B531-A66929B47821}" name="Pivottabell1" cacheId="38" applyNumberFormats="0" applyBorderFormats="0" applyFontFormats="0" applyPatternFormats="0" applyAlignmentFormats="0" applyWidthHeightFormats="1" dataCaption="Verdier" updatedVersion="8" minRefreshableVersion="3" useAutoFormatting="1" itemPrintTitles="1" createdVersion="8" indent="0" compact="0" compactData="0" multipleFieldFilters="0">
  <location ref="B8:U36" firstHeaderRow="1" firstDataRow="2" firstDataCol="2" rowPageCount="2" colPageCount="1"/>
  <pivotFields count="6">
    <pivotField dataField="1" compact="0" outline="0" subtotalTop="0" showAll="0" defaultSubtotal="0"/>
    <pivotField axis="axisCol" compact="0" allDrilled="1" outline="0" subtotalTop="0" showAll="0" dataSourceSort="1" defaultAttributeDrillState="1">
      <items count="18">
        <item x="0"/>
        <item x="1"/>
        <item x="2"/>
        <item x="3"/>
        <item x="4"/>
        <item x="5"/>
        <item x="6"/>
        <item x="7"/>
        <item x="8"/>
        <item x="9"/>
        <item x="10"/>
        <item x="11"/>
        <item x="12"/>
        <item x="13"/>
        <item x="14"/>
        <item x="15"/>
        <item x="16"/>
        <item t="default"/>
      </items>
    </pivotField>
    <pivotField axis="axisRow" compact="0" allDrilled="1" outline="0" subtotalTop="0"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 axis="axisPage" compact="0" allDrilled="1" outline="0" subtotalTop="0" showAll="0" dataSourceSort="1" defaultAttributeDrillState="1">
      <items count="1">
        <item t="default"/>
      </items>
    </pivotField>
    <pivotField axis="axisPage" compact="0" allDrilled="1" outline="0" subtotalTop="0" showAll="0" dataSourceSort="1" defaultAttributeDrillState="1">
      <items count="1">
        <item t="default"/>
      </items>
    </pivotField>
    <pivotField axis="axisRow" compact="0" allDrilled="1" outline="0" subtotalTop="0" showAll="0" dataSourceSort="1" defaultAttributeDrillState="1">
      <items count="5">
        <item x="0"/>
        <item x="1"/>
        <item x="2"/>
        <item x="3"/>
        <item t="default"/>
      </items>
    </pivotField>
  </pivotFields>
  <rowFields count="2">
    <field x="5"/>
    <field x="2"/>
  </rowFields>
  <rowItems count="27">
    <i>
      <x/>
      <x/>
    </i>
    <i r="1">
      <x v="1"/>
    </i>
    <i r="1">
      <x v="2"/>
    </i>
    <i r="1">
      <x v="3"/>
    </i>
    <i r="1">
      <x v="4"/>
    </i>
    <i r="1">
      <x v="5"/>
    </i>
    <i t="default">
      <x/>
    </i>
    <i>
      <x v="1"/>
      <x v="6"/>
    </i>
    <i r="1">
      <x v="7"/>
    </i>
    <i r="1">
      <x v="8"/>
    </i>
    <i t="default">
      <x v="1"/>
    </i>
    <i>
      <x v="2"/>
      <x v="9"/>
    </i>
    <i r="1">
      <x v="10"/>
    </i>
    <i r="1">
      <x v="11"/>
    </i>
    <i r="1">
      <x v="12"/>
    </i>
    <i r="1">
      <x v="13"/>
    </i>
    <i r="1">
      <x v="14"/>
    </i>
    <i r="1">
      <x v="15"/>
    </i>
    <i t="default">
      <x v="2"/>
    </i>
    <i>
      <x v="3"/>
      <x v="16"/>
    </i>
    <i r="1">
      <x v="17"/>
    </i>
    <i r="1">
      <x v="18"/>
    </i>
    <i r="1">
      <x v="19"/>
    </i>
    <i r="1">
      <x v="20"/>
    </i>
    <i r="1">
      <x v="21"/>
    </i>
    <i t="default">
      <x v="3"/>
    </i>
    <i t="grand">
      <x/>
    </i>
  </rowItems>
  <colFields count="1">
    <field x="1"/>
  </colFields>
  <colItems count="18">
    <i>
      <x/>
    </i>
    <i>
      <x v="1"/>
    </i>
    <i>
      <x v="2"/>
    </i>
    <i>
      <x v="3"/>
    </i>
    <i>
      <x v="4"/>
    </i>
    <i>
      <x v="5"/>
    </i>
    <i>
      <x v="6"/>
    </i>
    <i>
      <x v="7"/>
    </i>
    <i>
      <x v="8"/>
    </i>
    <i>
      <x v="9"/>
    </i>
    <i>
      <x v="10"/>
    </i>
    <i>
      <x v="11"/>
    </i>
    <i>
      <x v="12"/>
    </i>
    <i>
      <x v="13"/>
    </i>
    <i>
      <x v="14"/>
    </i>
    <i>
      <x v="15"/>
    </i>
    <i>
      <x v="16"/>
    </i>
    <i t="grand">
      <x/>
    </i>
  </colItems>
  <pageFields count="2">
    <pageField fld="3" hier="13" name="[T_kommune].[fylke].&amp;[Innlandet]" cap="Innlandet"/>
    <pageField fld="4" hier="12" name="[T_kommune].[kommune].&amp;[Alvdal]" cap="Alvdal"/>
  </pageFields>
  <dataFields count="1">
    <dataField fld="0" subtotal="count" baseField="0" baseItem="0"/>
  </data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Alvdal]"/>
      </members>
    </pivotHierarchy>
    <pivotHierarchy multipleItemSelectionAllowed="1" dragToData="1">
      <members count="1" level="1">
        <member name="[T_kommune].[fylke].&amp;[Innlandet]"/>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4"/>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A5286B18-6029-4C2D-ACE4-82BBEBA7F84B}" name="Pivottabell13" cacheId="36" applyNumberFormats="0" applyBorderFormats="0" applyFontFormats="0" applyPatternFormats="0" applyAlignmentFormats="0" applyWidthHeightFormats="1" dataCaption="Verdier" grandTotalCaption="Sum of Verdi" tag="c8ccedc1-4d86-483f-8fc7-c3b3c870d376" updatedVersion="8" minRefreshableVersion="3" subtotalHiddenItems="1" colGrandTotals="0" itemPrintTitles="1" createdVersion="7" indent="0" showEmptyRow="1" compact="0" compactData="0" multipleFieldFilters="0" chartFormat="9">
  <location ref="I5:L29" firstHeaderRow="1" firstDataRow="2" firstDataCol="2" rowPageCount="2" colPageCount="1"/>
  <pivotFields count="6">
    <pivotField axis="axisPage" compact="0" allDrilled="1" outline="0" subtotalTop="0" showAll="0" dataSourceSort="1" defaultSubtotal="0" defaultAttributeDrillState="1"/>
    <pivotField name="dyreslag" axis="axisRow" compact="0" allDrilled="1" outline="0" subtotalTop="0" showAll="0" dataSourceSort="1" defaultSubtotal="0" defaultAttributeDrillState="1">
      <items count="4">
        <item x="0"/>
        <item x="1"/>
        <item x="2"/>
        <item x="3"/>
      </items>
    </pivotField>
    <pivotField name="undergrupper"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6">
        <item s="1" x="0"/>
        <item s="1" x="1"/>
        <item x="2"/>
        <item x="3"/>
        <item x="4"/>
        <item x="5"/>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3" name="[T_kommune].[fylke].&amp;[Innlandet]" cap="Innlandet"/>
    <pageField fld="0" hier="12" name="[T_kommune].[kommune].&amp;[Os]" cap="Os"/>
  </pageFields>
  <dataFields count="1">
    <dataField fld="4" subtotal="count" showDataAs="percentOfCol" baseField="2" baseItem="0" numFmtId="9"/>
  </dataFields>
  <formats count="1">
    <format dxfId="21">
      <pivotArea outline="0" collapsedLevelsAreSubtotals="1" fieldPosition="0"/>
    </format>
  </formats>
  <chartFormats count="7">
    <chartFormat chart="8" format="6" series="1">
      <pivotArea type="data" outline="0" fieldPosition="0">
        <references count="2">
          <reference field="4294967294" count="1" selected="0">
            <x v="0"/>
          </reference>
          <reference field="3" count="1" selected="0">
            <x v="3"/>
          </reference>
        </references>
      </pivotArea>
    </chartFormat>
    <chartFormat chart="8" format="7" series="1">
      <pivotArea type="data" outline="0" fieldPosition="0">
        <references count="2">
          <reference field="4294967294" count="1" selected="0">
            <x v="0"/>
          </reference>
          <reference field="3" count="1" selected="0">
            <x v="1"/>
          </reference>
        </references>
      </pivotArea>
    </chartFormat>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2">
          <reference field="4294967294" count="1" selected="0">
            <x v="0"/>
          </reference>
          <reference field="3" count="1" selected="0">
            <x v="5"/>
          </reference>
        </references>
      </pivotArea>
    </chartFormat>
    <chartFormat chart="8" format="10" series="1">
      <pivotArea type="data" outline="0" fieldPosition="0">
        <references count="2">
          <reference field="4294967294" count="1" selected="0">
            <x v="0"/>
          </reference>
          <reference field="3" count="1" selected="0">
            <x v="2"/>
          </reference>
        </references>
      </pivotArea>
    </chartFormat>
    <chartFormat chart="8" format="11" series="1">
      <pivotArea type="data" outline="0" fieldPosition="0">
        <references count="2">
          <reference field="4294967294" count="1" selected="0">
            <x v="0"/>
          </reference>
          <reference field="3" count="1" selected="0">
            <x v="4"/>
          </reference>
        </references>
      </pivotArea>
    </chartFormat>
    <chartFormat chart="8" format="12" series="1">
      <pivotArea type="data" outline="0" fieldPosition="0">
        <references count="2">
          <reference field="4294967294" count="1" selected="0">
            <x v="0"/>
          </reference>
          <reference field="3" count="1" selected="0">
            <x v="0"/>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Os]"/>
      </members>
    </pivotHierarchy>
    <pivotHierarchy multipleItemSelectionAllowed="1" dragToData="1">
      <members count="1" level="1">
        <member name="[T_kommune].[fylke].&amp;[Innlandet]"/>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2">
    <rowHierarchyUsage hierarchyUsage="4"/>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94B12298-73E8-42F3-BF70-67AF8DC55F78}" name="Pivottabell4" cacheId="33" applyNumberFormats="0" applyBorderFormats="0" applyFontFormats="0" applyPatternFormats="0" applyAlignmentFormats="0" applyWidthHeightFormats="1" dataCaption="Verdier" tag="952f6b97-4343-46fb-96ee-0b12f0c0d631" updatedVersion="8" minRefreshableVersion="3" subtotalHiddenItems="1" itemPrintTitles="1" createdVersion="7" indent="0" showEmptyRow="1" outline="1" outlineData="1" multipleFieldFilters="0" chartFormat="13">
  <location ref="U42:X48" firstHeaderRow="1" firstDataRow="2" firstDataCol="1" rowPageCount="2"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9">
        <item s="1" x="0"/>
        <item s="1" x="1"/>
        <item x="2"/>
        <item x="3"/>
        <item x="4"/>
        <item x="5"/>
        <item x="6"/>
        <item x="7"/>
        <item x="8"/>
      </items>
    </pivotField>
    <pivotField dataField="1" subtotalTop="0" showAll="0" defaultSubtotal="0"/>
    <pivotField axis="axisPage" allDrilled="1" subtotalTop="0" showAll="0" dataSourceSort="1" defaultSubtotal="0" defaultAttributeDrillState="1"/>
  </pivotFields>
  <rowFields count="1">
    <field x="1"/>
  </rowFields>
  <rowItems count="5">
    <i>
      <x/>
    </i>
    <i>
      <x v="1"/>
    </i>
    <i>
      <x v="2"/>
    </i>
    <i>
      <x v="3"/>
    </i>
    <i t="grand">
      <x/>
    </i>
  </rowItems>
  <colFields count="1">
    <field x="2"/>
  </colFields>
  <colItems count="3">
    <i>
      <x/>
    </i>
    <i>
      <x v="1"/>
    </i>
    <i t="grand">
      <x/>
    </i>
  </colItems>
  <pageFields count="2">
    <pageField fld="4" hier="13" name="[T_kommune].[fylke].&amp;[Innlandet]" cap="Innlandet"/>
    <pageField fld="0" hier="12" name="[T_kommune].[kommune].&amp;[Os]" cap="Os"/>
  </pageFields>
  <dataFields count="1">
    <dataField fld="3" subtotal="count" showDataAs="difference" baseField="2" baseItem="1048828"/>
  </dataFields>
  <chartFormats count="13">
    <chartFormat chart="3"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5" format="2" series="1">
      <pivotArea type="data" outline="0" fieldPosition="0">
        <references count="2">
          <reference field="4294967294" count="1" selected="0">
            <x v="0"/>
          </reference>
          <reference field="2" count="1" selected="0">
            <x v="1"/>
          </reference>
        </references>
      </pivotArea>
    </chartFormat>
    <chartFormat chart="5" format="3" series="1">
      <pivotArea type="data" outline="0" fieldPosition="0">
        <references count="2">
          <reference field="4294967294" count="1" selected="0">
            <x v="0"/>
          </reference>
          <reference field="2" count="1" selected="0">
            <x v="0"/>
          </reference>
        </references>
      </pivotArea>
    </chartFormat>
    <chartFormat chart="9" format="4" series="1">
      <pivotArea type="data" outline="0" fieldPosition="0">
        <references count="2">
          <reference field="4294967294" count="1" selected="0">
            <x v="0"/>
          </reference>
          <reference field="2" count="1" selected="0">
            <x v="5"/>
          </reference>
        </references>
      </pivotArea>
    </chartFormat>
    <chartFormat chart="9" format="5" series="1">
      <pivotArea type="data" outline="0" fieldPosition="0">
        <references count="2">
          <reference field="4294967294" count="1" selected="0">
            <x v="0"/>
          </reference>
          <reference field="2" count="1" selected="0">
            <x v="1"/>
          </reference>
        </references>
      </pivotArea>
    </chartFormat>
    <chartFormat chart="9" format="6" series="1">
      <pivotArea type="data" outline="0" fieldPosition="0">
        <references count="2">
          <reference field="4294967294" count="1" selected="0">
            <x v="0"/>
          </reference>
          <reference field="2" count="1" selected="0">
            <x v="8"/>
          </reference>
        </references>
      </pivotArea>
    </chartFormat>
    <chartFormat chart="9" format="7" series="1">
      <pivotArea type="data" outline="0" fieldPosition="0">
        <references count="2">
          <reference field="4294967294" count="1" selected="0">
            <x v="0"/>
          </reference>
          <reference field="2" count="1" selected="0">
            <x v="3"/>
          </reference>
        </references>
      </pivotArea>
    </chartFormat>
    <chartFormat chart="9" format="8" series="1">
      <pivotArea type="data" outline="0" fieldPosition="0">
        <references count="2">
          <reference field="4294967294" count="1" selected="0">
            <x v="0"/>
          </reference>
          <reference field="2" count="1" selected="0">
            <x v="7"/>
          </reference>
        </references>
      </pivotArea>
    </chartFormat>
    <chartFormat chart="9" format="9" series="1">
      <pivotArea type="data" outline="0" fieldPosition="0">
        <references count="2">
          <reference field="4294967294" count="1" selected="0">
            <x v="0"/>
          </reference>
          <reference field="2" count="1" selected="0">
            <x v="6"/>
          </reference>
        </references>
      </pivotArea>
    </chartFormat>
    <chartFormat chart="9" format="10" series="1">
      <pivotArea type="data" outline="0" fieldPosition="0">
        <references count="2">
          <reference field="4294967294" count="1" selected="0">
            <x v="0"/>
          </reference>
          <reference field="2" count="1" selected="0">
            <x v="0"/>
          </reference>
        </references>
      </pivotArea>
    </chartFormat>
    <chartFormat chart="9" format="11" series="1">
      <pivotArea type="data" outline="0" fieldPosition="0">
        <references count="2">
          <reference field="4294967294" count="1" selected="0">
            <x v="0"/>
          </reference>
          <reference field="2" count="1" selected="0">
            <x v="4"/>
          </reference>
        </references>
      </pivotArea>
    </chartFormat>
    <chartFormat chart="9" format="12" series="1">
      <pivotArea type="data" outline="0" fieldPosition="0">
        <references count="2">
          <reference field="4294967294" count="1" selected="0">
            <x v="0"/>
          </reference>
          <reference field="2" count="1" selected="0">
            <x v="2"/>
          </reference>
        </references>
      </pivotArea>
    </chartFormat>
  </chartFormats>
  <pivotHierarchies count="27">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Os]"/>
      </members>
    </pivotHierarchy>
    <pivotHierarchy multipleItemSelectionAllowed="1" dragToData="1">
      <members count="1" level="1">
        <member name="[T_kommune].[fylke].&amp;[Innlandet]"/>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5CB567B2-6541-4D45-AE88-0BD5A0EF31A5}" name="Pivottabell6" cacheId="35" applyNumberFormats="0" applyBorderFormats="0" applyFontFormats="0" applyPatternFormats="0" applyAlignmentFormats="0" applyWidthHeightFormats="1" dataCaption="Verdier" tag="c8ccedc1-4d86-483f-8fc7-c3b3c870d376" updatedVersion="8" minRefreshableVersion="3" subtotalHiddenItems="1" colGrandTotals="0" itemPrintTitles="1" createdVersion="7" indent="0" showEmptyRow="1" compact="0" compactData="0" multipleFieldFilters="0" chartFormat="6">
  <location ref="B108:E132" firstHeaderRow="1" firstDataRow="2" firstDataCol="2" rowPageCount="2" colPageCount="1"/>
  <pivotFields count="6">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3">
        <item s="1" x="0"/>
        <item s="1" x="1"/>
        <item x="2"/>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3" name="[T_kommune].[fylke].&amp;[Innlandet]" cap="Innlandet"/>
    <pageField fld="0" hier="12" name="[T_kommune].[kommune].&amp;[Os]" cap="Os"/>
  </pageFields>
  <dataFields count="1">
    <dataField fld="4" subtotal="count" showDataAs="percentDiff" baseField="3" baseItem="1048828" numFmtId="10"/>
  </dataFields>
  <chartFormats count="4">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2">
          <reference field="4294967294" count="1" selected="0">
            <x v="0"/>
          </reference>
          <reference field="3" count="1" selected="0">
            <x v="1"/>
          </reference>
        </references>
      </pivotArea>
    </chartFormat>
    <chartFormat chart="5" format="2" series="1">
      <pivotArea type="data" outline="0" fieldPosition="0">
        <references count="2">
          <reference field="4294967294" count="1" selected="0">
            <x v="0"/>
          </reference>
          <reference field="3" count="1" selected="0">
            <x v="0"/>
          </reference>
        </references>
      </pivotArea>
    </chartFormat>
    <chartFormat chart="5" format="3" series="1">
      <pivotArea type="data" outline="0" fieldPosition="0">
        <references count="2">
          <reference field="4294967294" count="1" selected="0">
            <x v="0"/>
          </reference>
          <reference field="3" count="1" selected="0">
            <x v="2"/>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Os]"/>
      </members>
    </pivotHierarchy>
    <pivotHierarchy multipleItemSelectionAllowed="1" dragToData="1">
      <members count="1" level="1">
        <member name="[T_kommune].[fylke].&amp;[Innlandet]"/>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2">
    <rowHierarchyUsage hierarchyUsage="4"/>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23E30D2-D9D9-48AB-8EB3-C038C836689C}" name="Pivottabell12" cacheId="29" applyNumberFormats="0" applyBorderFormats="0" applyFontFormats="0" applyPatternFormats="0" applyAlignmentFormats="0" applyWidthHeightFormats="1" dataCaption="Verdier" grandTotalCaption="Sum of Verdi" tag="c8ccedc1-4d86-483f-8fc7-c3b3c870d376" updatedVersion="8" minRefreshableVersion="3" subtotalHiddenItems="1" colGrandTotals="0" itemPrintTitles="1" createdVersion="7" indent="0" showEmptyRow="1" compact="0" compactData="0" multipleFieldFilters="0" chartFormat="9">
  <location ref="B5:E29" firstHeaderRow="1" firstDataRow="2" firstDataCol="2" rowPageCount="2" colPageCount="1"/>
  <pivotFields count="6">
    <pivotField axis="axisPage" compact="0" allDrilled="1" outline="0" subtotalTop="0" showAll="0" dataSourceSort="1" defaultSubtotal="0" defaultAttributeDrillState="1"/>
    <pivotField name="dyreslag" axis="axisRow" compact="0" allDrilled="1" outline="0" subtotalTop="0" showAll="0" dataSourceSort="1" defaultSubtotal="0" defaultAttributeDrillState="1">
      <items count="4">
        <item x="0"/>
        <item x="1"/>
        <item x="2"/>
        <item x="3"/>
      </items>
    </pivotField>
    <pivotField name="undergrupper"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7">
        <item s="1" x="0"/>
        <item s="1" x="1"/>
        <item x="2"/>
        <item x="3"/>
        <item x="4"/>
        <item x="5"/>
        <item x="6"/>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3" name="[T_kommune].[fylke].&amp;[Innlandet]" cap="Innlandet"/>
    <pageField fld="0" hier="12" name="[T_kommune].[kommune].&amp;[Os]" cap="Os"/>
  </pageFields>
  <dataFields count="1">
    <dataField fld="4" subtotal="count" baseField="0" baseItem="0"/>
  </dataFields>
  <chartFormats count="8">
    <chartFormat chart="8" format="6" series="1">
      <pivotArea type="data" outline="0" fieldPosition="0">
        <references count="2">
          <reference field="4294967294" count="1" selected="0">
            <x v="0"/>
          </reference>
          <reference field="3" count="1" selected="0">
            <x v="4"/>
          </reference>
        </references>
      </pivotArea>
    </chartFormat>
    <chartFormat chart="8" format="7" series="1">
      <pivotArea type="data" outline="0" fieldPosition="0">
        <references count="2">
          <reference field="4294967294" count="1" selected="0">
            <x v="0"/>
          </reference>
          <reference field="3" count="1" selected="0">
            <x v="1"/>
          </reference>
        </references>
      </pivotArea>
    </chartFormat>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2">
          <reference field="4294967294" count="1" selected="0">
            <x v="0"/>
          </reference>
          <reference field="3" count="1" selected="0">
            <x v="6"/>
          </reference>
        </references>
      </pivotArea>
    </chartFormat>
    <chartFormat chart="8" format="10" series="1">
      <pivotArea type="data" outline="0" fieldPosition="0">
        <references count="2">
          <reference field="4294967294" count="1" selected="0">
            <x v="0"/>
          </reference>
          <reference field="3" count="1" selected="0">
            <x v="3"/>
          </reference>
        </references>
      </pivotArea>
    </chartFormat>
    <chartFormat chart="8" format="11" series="1">
      <pivotArea type="data" outline="0" fieldPosition="0">
        <references count="2">
          <reference field="4294967294" count="1" selected="0">
            <x v="0"/>
          </reference>
          <reference field="3" count="1" selected="0">
            <x v="5"/>
          </reference>
        </references>
      </pivotArea>
    </chartFormat>
    <chartFormat chart="8" format="12" series="1">
      <pivotArea type="data" outline="0" fieldPosition="0">
        <references count="2">
          <reference field="4294967294" count="1" selected="0">
            <x v="0"/>
          </reference>
          <reference field="3" count="1" selected="0">
            <x v="0"/>
          </reference>
        </references>
      </pivotArea>
    </chartFormat>
    <chartFormat chart="8" format="13" series="1">
      <pivotArea type="data" outline="0" fieldPosition="0">
        <references count="2">
          <reference field="4294967294" count="1" selected="0">
            <x v="0"/>
          </reference>
          <reference field="3" count="1" selected="0">
            <x v="2"/>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Os]"/>
      </members>
    </pivotHierarchy>
    <pivotHierarchy multipleItemSelectionAllowed="1" dragToData="1">
      <members count="1" level="1">
        <member name="[T_kommune].[fylke].&amp;[Innlandet]"/>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2">
    <rowHierarchyUsage hierarchyUsage="4"/>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F9F1F93-E707-4E3C-9C83-E13502BA978A}" name="Pivottabell1" cacheId="15"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6">
  <location ref="J7:L46"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12">
        <item x="45"/>
        <item x="63"/>
        <item x="64"/>
        <item x="65"/>
        <item x="66"/>
        <item x="67"/>
        <item x="68"/>
        <item x="69"/>
        <item x="70"/>
        <item x="53"/>
        <item x="71"/>
        <item x="72"/>
        <item x="46"/>
        <item x="73"/>
        <item x="74"/>
        <item x="75"/>
        <item x="76"/>
        <item x="77"/>
        <item x="78"/>
        <item x="79"/>
        <item x="80"/>
        <item x="0"/>
        <item x="1"/>
        <item x="81"/>
        <item x="82"/>
        <item x="83"/>
        <item x="54"/>
        <item x="84"/>
        <item x="85"/>
        <item x="2"/>
        <item x="86"/>
        <item x="87"/>
        <item x="88"/>
        <item x="89"/>
        <item x="3"/>
        <item x="4"/>
        <item x="37"/>
        <item x="5"/>
        <item x="90"/>
        <item x="91"/>
        <item x="6"/>
        <item x="55"/>
        <item x="7"/>
        <item x="8"/>
        <item x="56"/>
        <item x="92"/>
        <item x="93"/>
        <item x="94"/>
        <item x="38"/>
        <item x="47"/>
        <item x="9"/>
        <item x="10"/>
        <item x="11"/>
        <item x="95"/>
        <item x="12"/>
        <item x="13"/>
        <item x="14"/>
        <item x="15"/>
        <item x="96"/>
        <item x="97"/>
        <item x="16"/>
        <item x="17"/>
        <item x="39"/>
        <item x="18"/>
        <item x="19"/>
        <item x="20"/>
        <item x="21"/>
        <item x="22"/>
        <item x="48"/>
        <item x="57"/>
        <item x="98"/>
        <item x="23"/>
        <item x="24"/>
        <item x="25"/>
        <item x="26"/>
        <item x="40"/>
        <item x="58"/>
        <item x="27"/>
        <item x="41"/>
        <item x="42"/>
        <item x="28"/>
        <item x="43"/>
        <item x="29"/>
        <item x="59"/>
        <item x="99"/>
        <item x="60"/>
        <item x="30"/>
        <item x="31"/>
        <item x="100"/>
        <item x="101"/>
        <item x="102"/>
        <item x="103"/>
        <item x="49"/>
        <item x="104"/>
        <item x="61"/>
        <item x="105"/>
        <item x="32"/>
        <item x="33"/>
        <item x="44"/>
        <item x="106"/>
        <item x="50"/>
        <item x="51"/>
        <item x="34"/>
        <item x="107"/>
        <item x="52"/>
        <item x="62"/>
        <item x="108"/>
        <item x="109"/>
        <item x="35"/>
        <item x="110"/>
        <item x="36"/>
        <item x="111"/>
      </items>
    </pivotField>
    <pivotField axis="axisPage" allDrilled="1" subtotalTop="0" showAll="0" dataSourceSort="1" defaultSubtotal="0" defaultAttributeDrillState="1"/>
  </pivotFields>
  <rowFields count="1">
    <field x="4"/>
  </rowFields>
  <rowItems count="38">
    <i>
      <x v="21"/>
    </i>
    <i>
      <x v="22"/>
    </i>
    <i>
      <x v="29"/>
    </i>
    <i>
      <x v="34"/>
    </i>
    <i>
      <x v="35"/>
    </i>
    <i>
      <x v="37"/>
    </i>
    <i>
      <x v="40"/>
    </i>
    <i>
      <x v="42"/>
    </i>
    <i>
      <x v="43"/>
    </i>
    <i>
      <x v="50"/>
    </i>
    <i>
      <x v="51"/>
    </i>
    <i>
      <x v="52"/>
    </i>
    <i>
      <x v="54"/>
    </i>
    <i>
      <x v="55"/>
    </i>
    <i>
      <x v="56"/>
    </i>
    <i>
      <x v="57"/>
    </i>
    <i>
      <x v="60"/>
    </i>
    <i>
      <x v="61"/>
    </i>
    <i>
      <x v="63"/>
    </i>
    <i>
      <x v="64"/>
    </i>
    <i>
      <x v="65"/>
    </i>
    <i>
      <x v="66"/>
    </i>
    <i>
      <x v="67"/>
    </i>
    <i>
      <x v="71"/>
    </i>
    <i>
      <x v="72"/>
    </i>
    <i>
      <x v="73"/>
    </i>
    <i>
      <x v="74"/>
    </i>
    <i>
      <x v="77"/>
    </i>
    <i>
      <x v="80"/>
    </i>
    <i>
      <x v="82"/>
    </i>
    <i>
      <x v="86"/>
    </i>
    <i>
      <x v="87"/>
    </i>
    <i>
      <x v="96"/>
    </i>
    <i>
      <x v="97"/>
    </i>
    <i>
      <x v="102"/>
    </i>
    <i>
      <x v="108"/>
    </i>
    <i>
      <x v="110"/>
    </i>
    <i t="grand">
      <x/>
    </i>
  </rowItems>
  <colFields count="1">
    <field x="0"/>
  </colFields>
  <colItems count="2">
    <i>
      <x/>
    </i>
    <i>
      <x v="1"/>
    </i>
  </colItems>
  <pageFields count="3">
    <pageField fld="3" hier="4" name="[T_kjøttkoder].[hovedgrupper].&amp;[storfe]" cap="storfe"/>
    <pageField fld="2" hier="13" name="[T_kommune].[fylke].&amp;[Trøndelag]" cap="Trøndelag"/>
    <pageField fld="5" hier="2" name="[T_kjøttkoder].[dyreslag].&amp;[kalv]" cap="kalv"/>
  </pageFields>
  <dataFields count="1">
    <dataField name="Sum av Verdi" fld="1" showDataAs="percentDiff" baseField="0" baseItem="0" numFmtId="10"/>
  </dataFields>
  <formats count="5">
    <format dxfId="150">
      <pivotArea collapsedLevelsAreSubtotals="1" fieldPosition="0">
        <references count="2">
          <reference field="0" count="1" selected="0">
            <x v="7"/>
          </reference>
          <reference field="4" count="13">
            <x v="3"/>
            <x v="7"/>
            <x v="10"/>
            <x v="11"/>
            <x v="13"/>
            <x v="15"/>
            <x v="16"/>
            <x v="17"/>
            <x v="18"/>
            <x v="19"/>
            <x v="27"/>
            <x v="30"/>
            <x v="39"/>
          </reference>
        </references>
      </pivotArea>
    </format>
    <format dxfId="149">
      <pivotArea outline="0" collapsedLevelsAreSubtotals="1" fieldPosition="0"/>
    </format>
    <format dxfId="148">
      <pivotArea outline="0" collapsedLevelsAreSubtotals="1" fieldPosition="0">
        <references count="1">
          <reference field="0" count="16" selected="0">
            <x v="1"/>
            <x v="2"/>
            <x v="3"/>
            <x v="4"/>
            <x v="5"/>
            <x v="6"/>
            <x v="7"/>
            <x v="8"/>
            <x v="9"/>
            <x v="10"/>
            <x v="11"/>
            <x v="12"/>
            <x v="13"/>
            <x v="14"/>
            <x v="15"/>
            <x v="16"/>
          </reference>
        </references>
      </pivotArea>
    </format>
    <format dxfId="147">
      <pivotArea outline="0" fieldPosition="0">
        <references count="1">
          <reference field="4294967294" count="1">
            <x v="0"/>
          </reference>
        </references>
      </pivotArea>
    </format>
    <format dxfId="146">
      <pivotArea outline="0" collapsedLevelsAreSubtotals="1" fieldPosition="0">
        <references count="1">
          <reference field="0" count="1" selected="0">
            <x v="1"/>
          </reference>
        </references>
      </pivotArea>
    </format>
  </formats>
  <chartFormats count="247">
    <chartFormat chart="2" format="0" series="1">
      <pivotArea type="data" outline="0" fieldPosition="0">
        <references count="2">
          <reference field="4294967294" count="1" selected="0">
            <x v="0"/>
          </reference>
          <reference field="4" count="1" selected="0">
            <x v="22"/>
          </reference>
        </references>
      </pivotArea>
    </chartFormat>
    <chartFormat chart="2" format="1" series="1">
      <pivotArea type="data" outline="0" fieldPosition="0">
        <references count="2">
          <reference field="4294967294" count="1" selected="0">
            <x v="0"/>
          </reference>
          <reference field="4" count="1" selected="0">
            <x v="65"/>
          </reference>
        </references>
      </pivotArea>
    </chartFormat>
    <chartFormat chart="2" format="2" series="1">
      <pivotArea type="data" outline="0" fieldPosition="0">
        <references count="2">
          <reference field="4294967294" count="1" selected="0">
            <x v="0"/>
          </reference>
          <reference field="4" count="1" selected="0">
            <x v="55"/>
          </reference>
        </references>
      </pivotArea>
    </chartFormat>
    <chartFormat chart="2" format="3" series="1">
      <pivotArea type="data" outline="0" fieldPosition="0">
        <references count="2">
          <reference field="4294967294" count="1" selected="0">
            <x v="0"/>
          </reference>
          <reference field="4" count="1" selected="0">
            <x v="42"/>
          </reference>
        </references>
      </pivotArea>
    </chartFormat>
    <chartFormat chart="2" format="4" series="1">
      <pivotArea type="data" outline="0" fieldPosition="0">
        <references count="2">
          <reference field="4294967294" count="1" selected="0">
            <x v="0"/>
          </reference>
          <reference field="4" count="1" selected="0">
            <x v="57"/>
          </reference>
        </references>
      </pivotArea>
    </chartFormat>
    <chartFormat chart="2" format="5" series="1">
      <pivotArea type="data" outline="0" fieldPosition="0">
        <references count="2">
          <reference field="4294967294" count="1" selected="0">
            <x v="0"/>
          </reference>
          <reference field="4" count="1" selected="0">
            <x v="102"/>
          </reference>
        </references>
      </pivotArea>
    </chartFormat>
    <chartFormat chart="2" format="6" series="1">
      <pivotArea type="data" outline="0" fieldPosition="0">
        <references count="2">
          <reference field="4294967294" count="1" selected="0">
            <x v="0"/>
          </reference>
          <reference field="4" count="1" selected="0">
            <x v="86"/>
          </reference>
        </references>
      </pivotArea>
    </chartFormat>
    <chartFormat chart="2" format="7" series="1">
      <pivotArea type="data" outline="0" fieldPosition="0">
        <references count="2">
          <reference field="4294967294" count="1" selected="0">
            <x v="0"/>
          </reference>
          <reference field="4" count="1" selected="0">
            <x v="51"/>
          </reference>
        </references>
      </pivotArea>
    </chartFormat>
    <chartFormat chart="2" format="8" series="1">
      <pivotArea type="data" outline="0" fieldPosition="0">
        <references count="2">
          <reference field="4294967294" count="1" selected="0">
            <x v="0"/>
          </reference>
          <reference field="4" count="1" selected="0">
            <x v="9"/>
          </reference>
        </references>
      </pivotArea>
    </chartFormat>
    <chartFormat chart="2" format="9" series="1">
      <pivotArea type="data" outline="0" fieldPosition="0">
        <references count="2">
          <reference field="4294967294" count="1" selected="0">
            <x v="0"/>
          </reference>
          <reference field="4" count="1" selected="0">
            <x v="83"/>
          </reference>
        </references>
      </pivotArea>
    </chartFormat>
    <chartFormat chart="2" format="10" series="1">
      <pivotArea type="data" outline="0" fieldPosition="0">
        <references count="2">
          <reference field="4294967294" count="1" selected="0">
            <x v="0"/>
          </reference>
          <reference field="4" count="1" selected="0">
            <x v="105"/>
          </reference>
        </references>
      </pivotArea>
    </chartFormat>
    <chartFormat chart="2" format="11" series="1">
      <pivotArea type="data" outline="0" fieldPosition="0">
        <references count="2">
          <reference field="4294967294" count="1" selected="0">
            <x v="0"/>
          </reference>
          <reference field="4" count="1" selected="0">
            <x v="76"/>
          </reference>
        </references>
      </pivotArea>
    </chartFormat>
    <chartFormat chart="2" format="12" series="1">
      <pivotArea type="data" outline="0" fieldPosition="0">
        <references count="2">
          <reference field="4294967294" count="1" selected="0">
            <x v="0"/>
          </reference>
          <reference field="4" count="1" selected="0">
            <x v="85"/>
          </reference>
        </references>
      </pivotArea>
    </chartFormat>
    <chartFormat chart="2" format="13" series="1">
      <pivotArea type="data" outline="0" fieldPosition="0">
        <references count="2">
          <reference field="4294967294" count="1" selected="0">
            <x v="0"/>
          </reference>
          <reference field="4" count="1" selected="0">
            <x v="94"/>
          </reference>
        </references>
      </pivotArea>
    </chartFormat>
    <chartFormat chart="2" format="14" series="1">
      <pivotArea type="data" outline="0" fieldPosition="0">
        <references count="2">
          <reference field="4294967294" count="1" selected="0">
            <x v="0"/>
          </reference>
          <reference field="4" count="1" selected="0">
            <x v="44"/>
          </reference>
        </references>
      </pivotArea>
    </chartFormat>
    <chartFormat chart="2" format="15" series="1">
      <pivotArea type="data" outline="0" fieldPosition="0">
        <references count="2">
          <reference field="4294967294" count="1" selected="0">
            <x v="0"/>
          </reference>
          <reference field="4" count="1" selected="0">
            <x v="41"/>
          </reference>
        </references>
      </pivotArea>
    </chartFormat>
    <chartFormat chart="2" format="16" series="1">
      <pivotArea type="data" outline="0" fieldPosition="0">
        <references count="2">
          <reference field="4294967294" count="1" selected="0">
            <x v="0"/>
          </reference>
          <reference field="4" count="1" selected="0">
            <x v="69"/>
          </reference>
        </references>
      </pivotArea>
    </chartFormat>
    <chartFormat chart="2" format="17" series="1">
      <pivotArea type="data" outline="0" fieldPosition="0">
        <references count="2">
          <reference field="4294967294" count="1" selected="0">
            <x v="0"/>
          </reference>
          <reference field="4" count="1" selected="0">
            <x v="26"/>
          </reference>
        </references>
      </pivotArea>
    </chartFormat>
    <chartFormat chart="2" format="18" series="1">
      <pivotArea type="data" outline="0" fieldPosition="0">
        <references count="2">
          <reference field="4294967294" count="1" selected="0">
            <x v="0"/>
          </reference>
          <reference field="4" count="1" selected="0">
            <x v="60"/>
          </reference>
        </references>
      </pivotArea>
    </chartFormat>
    <chartFormat chart="2" format="19" series="1">
      <pivotArea type="data" outline="0" fieldPosition="0">
        <references count="2">
          <reference field="4294967294" count="1" selected="0">
            <x v="0"/>
          </reference>
          <reference field="4" count="1" selected="0">
            <x v="43"/>
          </reference>
        </references>
      </pivotArea>
    </chartFormat>
    <chartFormat chart="2" format="20" series="1">
      <pivotArea type="data" outline="0" fieldPosition="0">
        <references count="2">
          <reference field="4294967294" count="1" selected="0">
            <x v="0"/>
          </reference>
          <reference field="4" count="1" selected="0">
            <x v="8"/>
          </reference>
        </references>
      </pivotArea>
    </chartFormat>
    <chartFormat chart="2" format="21" series="1">
      <pivotArea type="data" outline="0" fieldPosition="0">
        <references count="2">
          <reference field="4294967294" count="1" selected="0">
            <x v="0"/>
          </reference>
          <reference field="4" count="1" selected="0">
            <x v="14"/>
          </reference>
        </references>
      </pivotArea>
    </chartFormat>
    <chartFormat chart="2" format="22" series="1">
      <pivotArea type="data" outline="0" fieldPosition="0">
        <references count="2">
          <reference field="4294967294" count="1" selected="0">
            <x v="0"/>
          </reference>
          <reference field="4" count="1" selected="0">
            <x v="5"/>
          </reference>
        </references>
      </pivotArea>
    </chartFormat>
    <chartFormat chart="2" format="23" series="1">
      <pivotArea type="data" outline="0" fieldPosition="0">
        <references count="2">
          <reference field="4294967294" count="1" selected="0">
            <x v="0"/>
          </reference>
          <reference field="4" count="1" selected="0">
            <x v="23"/>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8"/>
          </reference>
        </references>
      </pivotArea>
    </chartFormat>
    <chartFormat chart="2" format="26" series="1">
      <pivotArea type="data" outline="0" fieldPosition="0">
        <references count="2">
          <reference field="4294967294" count="1" selected="0">
            <x v="0"/>
          </reference>
          <reference field="4" count="1" selected="0">
            <x v="6"/>
          </reference>
        </references>
      </pivotArea>
    </chartFormat>
    <chartFormat chart="2" format="27" series="1">
      <pivotArea type="data" outline="0" fieldPosition="0">
        <references count="2">
          <reference field="4294967294" count="1" selected="0">
            <x v="0"/>
          </reference>
          <reference field="4" count="1" selected="0">
            <x v="31"/>
          </reference>
        </references>
      </pivotArea>
    </chartFormat>
    <chartFormat chart="2" format="28" series="1">
      <pivotArea type="data" outline="0" fieldPosition="0">
        <references count="2">
          <reference field="4294967294" count="1" selected="0">
            <x v="0"/>
          </reference>
          <reference field="4" count="1" selected="0">
            <x v="95"/>
          </reference>
        </references>
      </pivotArea>
    </chartFormat>
    <chartFormat chart="2" format="29" series="1">
      <pivotArea type="data" outline="0" fieldPosition="0">
        <references count="2">
          <reference field="4294967294" count="1" selected="0">
            <x v="0"/>
          </reference>
          <reference field="4" count="1" selected="0">
            <x v="46"/>
          </reference>
        </references>
      </pivotArea>
    </chartFormat>
    <chartFormat chart="2" format="30" series="1">
      <pivotArea type="data" outline="0" fieldPosition="0">
        <references count="2">
          <reference field="4294967294" count="1" selected="0">
            <x v="0"/>
          </reference>
          <reference field="4" count="1" selected="0">
            <x v="33"/>
          </reference>
        </references>
      </pivotArea>
    </chartFormat>
    <chartFormat chart="2" format="31" series="1">
      <pivotArea type="data" outline="0" fieldPosition="0">
        <references count="2">
          <reference field="4294967294" count="1" selected="0">
            <x v="0"/>
          </reference>
          <reference field="4" count="1" selected="0">
            <x v="93"/>
          </reference>
        </references>
      </pivotArea>
    </chartFormat>
    <chartFormat chart="2" format="32" series="1">
      <pivotArea type="data" outline="0" fieldPosition="0">
        <references count="2">
          <reference field="4294967294" count="1" selected="0">
            <x v="0"/>
          </reference>
          <reference field="4" count="1" selected="0">
            <x v="59"/>
          </reference>
        </references>
      </pivotArea>
    </chartFormat>
    <chartFormat chart="2" format="33" series="1">
      <pivotArea type="data" outline="0" fieldPosition="0">
        <references count="2">
          <reference field="4294967294" count="1" selected="0">
            <x v="0"/>
          </reference>
          <reference field="4" count="1" selected="0">
            <x v="63"/>
          </reference>
        </references>
      </pivotArea>
    </chartFormat>
    <chartFormat chart="2" format="34" series="1">
      <pivotArea type="data" outline="0" fieldPosition="0">
        <references count="2">
          <reference field="4294967294" count="1" selected="0">
            <x v="0"/>
          </reference>
          <reference field="4" count="1" selected="0">
            <x v="108"/>
          </reference>
        </references>
      </pivotArea>
    </chartFormat>
    <chartFormat chart="2" format="35" series="1">
      <pivotArea type="data" outline="0" fieldPosition="0">
        <references count="2">
          <reference field="4294967294" count="1" selected="0">
            <x v="0"/>
          </reference>
          <reference field="4" count="1" selected="0">
            <x v="79"/>
          </reference>
        </references>
      </pivotArea>
    </chartFormat>
    <chartFormat chart="2" format="36" series="1">
      <pivotArea type="data" outline="0" fieldPosition="0">
        <references count="2">
          <reference field="4294967294" count="1" selected="0">
            <x v="0"/>
          </reference>
          <reference field="4" count="1" selected="0">
            <x v="62"/>
          </reference>
        </references>
      </pivotArea>
    </chartFormat>
    <chartFormat chart="2" format="37" series="1">
      <pivotArea type="data" outline="0" fieldPosition="0">
        <references count="2">
          <reference field="4294967294" count="1" selected="0">
            <x v="0"/>
          </reference>
          <reference field="4" count="1" selected="0">
            <x v="78"/>
          </reference>
        </references>
      </pivotArea>
    </chartFormat>
    <chartFormat chart="2" format="38" series="1">
      <pivotArea type="data" outline="0" fieldPosition="0">
        <references count="2">
          <reference field="4294967294" count="1" selected="0">
            <x v="0"/>
          </reference>
          <reference field="4" count="1" selected="0">
            <x v="36"/>
          </reference>
        </references>
      </pivotArea>
    </chartFormat>
    <chartFormat chart="2" format="39" series="1">
      <pivotArea type="data" outline="0" fieldPosition="0">
        <references count="2">
          <reference field="4294967294" count="1" selected="0">
            <x v="0"/>
          </reference>
          <reference field="4" count="1" selected="0">
            <x v="48"/>
          </reference>
        </references>
      </pivotArea>
    </chartFormat>
    <chartFormat chart="2" format="40" series="1">
      <pivotArea type="data" outline="0" fieldPosition="0">
        <references count="2">
          <reference field="4294967294" count="1" selected="0">
            <x v="0"/>
          </reference>
          <reference field="4" count="1" selected="0">
            <x v="81"/>
          </reference>
        </references>
      </pivotArea>
    </chartFormat>
    <chartFormat chart="2" format="41" series="1">
      <pivotArea type="data" outline="0" fieldPosition="0">
        <references count="2">
          <reference field="4294967294" count="1" selected="0">
            <x v="0"/>
          </reference>
          <reference field="4" count="1" selected="0">
            <x v="75"/>
          </reference>
        </references>
      </pivotArea>
    </chartFormat>
    <chartFormat chart="2" format="42" series="1">
      <pivotArea type="data" outline="0" fieldPosition="0">
        <references count="2">
          <reference field="4294967294" count="1" selected="0">
            <x v="0"/>
          </reference>
          <reference field="4" count="1" selected="0">
            <x v="98"/>
          </reference>
        </references>
      </pivotArea>
    </chartFormat>
    <chartFormat chart="2" format="43" series="1">
      <pivotArea type="data" outline="0" fieldPosition="0">
        <references count="2">
          <reference field="4294967294" count="1" selected="0">
            <x v="0"/>
          </reference>
          <reference field="4" count="1" selected="0">
            <x v="16"/>
          </reference>
        </references>
      </pivotArea>
    </chartFormat>
    <chartFormat chart="2" format="44" series="1">
      <pivotArea type="data" outline="0" fieldPosition="0">
        <references count="2">
          <reference field="4294967294" count="1" selected="0">
            <x v="0"/>
          </reference>
          <reference field="4" count="1" selected="0">
            <x v="84"/>
          </reference>
        </references>
      </pivotArea>
    </chartFormat>
    <chartFormat chart="2" format="45" series="1">
      <pivotArea type="data" outline="0" fieldPosition="0">
        <references count="2">
          <reference field="4294967294" count="1" selected="0">
            <x v="0"/>
          </reference>
          <reference field="4" count="1" selected="0">
            <x v="89"/>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45"/>
          </reference>
        </references>
      </pivotArea>
    </chartFormat>
    <chartFormat chart="2" format="48" series="1">
      <pivotArea type="data" outline="0" fieldPosition="0">
        <references count="2">
          <reference field="4294967294" count="1" selected="0">
            <x v="0"/>
          </reference>
          <reference field="4" count="1" selected="0">
            <x v="27"/>
          </reference>
        </references>
      </pivotArea>
    </chartFormat>
    <chartFormat chart="2" format="49" series="1">
      <pivotArea type="data" outline="0" fieldPosition="0">
        <references count="2">
          <reference field="4294967294" count="1" selected="0">
            <x v="0"/>
          </reference>
          <reference field="4" count="1" selected="0">
            <x v="107"/>
          </reference>
        </references>
      </pivotArea>
    </chartFormat>
    <chartFormat chart="2" format="50" series="1">
      <pivotArea type="data" outline="0" fieldPosition="0">
        <references count="2">
          <reference field="4294967294" count="1" selected="0">
            <x v="0"/>
          </reference>
          <reference field="4" count="1" selected="0">
            <x v="90"/>
          </reference>
        </references>
      </pivotArea>
    </chartFormat>
    <chartFormat chart="2" format="51" series="1">
      <pivotArea type="data" outline="0" fieldPosition="0">
        <references count="2">
          <reference field="4294967294" count="1" selected="0">
            <x v="0"/>
          </reference>
          <reference field="4" count="1" selected="0">
            <x v="68"/>
          </reference>
        </references>
      </pivotArea>
    </chartFormat>
    <chartFormat chart="2" format="52" series="1">
      <pivotArea type="data" outline="0" fieldPosition="0">
        <references count="2">
          <reference field="4294967294" count="1" selected="0">
            <x v="0"/>
          </reference>
          <reference field="4" count="1" selected="0">
            <x v="49"/>
          </reference>
        </references>
      </pivotArea>
    </chartFormat>
    <chartFormat chart="2" format="53" series="1">
      <pivotArea type="data" outline="0" fieldPosition="0">
        <references count="2">
          <reference field="4294967294" count="1" selected="0">
            <x v="0"/>
          </reference>
          <reference field="4" count="1" selected="0">
            <x v="101"/>
          </reference>
        </references>
      </pivotArea>
    </chartFormat>
    <chartFormat chart="2" format="54" series="1">
      <pivotArea type="data" outline="0" fieldPosition="0">
        <references count="2">
          <reference field="4294967294" count="1" selected="0">
            <x v="0"/>
          </reference>
          <reference field="4" count="1" selected="0">
            <x v="104"/>
          </reference>
        </references>
      </pivotArea>
    </chartFormat>
    <chartFormat chart="2" format="55" series="1">
      <pivotArea type="data" outline="0" fieldPosition="0">
        <references count="2">
          <reference field="4294967294" count="1" selected="0">
            <x v="0"/>
          </reference>
          <reference field="4" count="1" selected="0">
            <x v="100"/>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12"/>
          </reference>
        </references>
      </pivotArea>
    </chartFormat>
    <chartFormat chart="2" format="58" series="1">
      <pivotArea type="data" outline="0" fieldPosition="0">
        <references count="2">
          <reference field="4294967294" count="1" selected="0">
            <x v="0"/>
          </reference>
          <reference field="4" count="1" selected="0">
            <x v="92"/>
          </reference>
        </references>
      </pivotArea>
    </chartFormat>
    <chartFormat chart="2" format="59" series="1">
      <pivotArea type="data" outline="0" fieldPosition="0">
        <references count="2">
          <reference field="4294967294" count="1" selected="0">
            <x v="0"/>
          </reference>
          <reference field="4" count="1" selected="0">
            <x v="70"/>
          </reference>
        </references>
      </pivotArea>
    </chartFormat>
    <chartFormat chart="2" format="60" series="1">
      <pivotArea type="data" outline="0" fieldPosition="0">
        <references count="2">
          <reference field="4294967294" count="1" selected="0">
            <x v="0"/>
          </reference>
          <reference field="4" count="1" selected="0">
            <x v="25"/>
          </reference>
        </references>
      </pivotArea>
    </chartFormat>
    <chartFormat chart="2" format="61" series="1">
      <pivotArea type="data" outline="0" fieldPosition="0">
        <references count="2">
          <reference field="4294967294" count="1" selected="0">
            <x v="0"/>
          </reference>
          <reference field="4" count="1" selected="0">
            <x v="106"/>
          </reference>
        </references>
      </pivotArea>
    </chartFormat>
    <chartFormat chart="2" format="62" series="1">
      <pivotArea type="data" outline="0" fieldPosition="0">
        <references count="2">
          <reference field="4294967294" count="1" selected="0">
            <x v="0"/>
          </reference>
          <reference field="4" count="1" selected="0">
            <x v="109"/>
          </reference>
        </references>
      </pivotArea>
    </chartFormat>
    <chartFormat chart="2" format="63" series="1">
      <pivotArea type="data" outline="0" fieldPosition="0">
        <references count="2">
          <reference field="4294967294" count="1" selected="0">
            <x v="0"/>
          </reference>
          <reference field="4" count="1" selected="0">
            <x v="111"/>
          </reference>
        </references>
      </pivotArea>
    </chartFormat>
    <chartFormat chart="2" format="64" series="1">
      <pivotArea type="data" outline="0" fieldPosition="0">
        <references count="2">
          <reference field="4294967294" count="1" selected="0">
            <x v="0"/>
          </reference>
          <reference field="4" count="1" selected="0">
            <x v="58"/>
          </reference>
        </references>
      </pivotArea>
    </chartFormat>
    <chartFormat chart="2" format="65" series="1">
      <pivotArea type="data" outline="0" fieldPosition="0">
        <references count="2">
          <reference field="4294967294" count="1" selected="0">
            <x v="0"/>
          </reference>
          <reference field="4" count="1" selected="0">
            <x v="91"/>
          </reference>
        </references>
      </pivotArea>
    </chartFormat>
    <chartFormat chart="2" format="66" series="1">
      <pivotArea type="data" outline="0" fieldPosition="0">
        <references count="2">
          <reference field="4294967294" count="1" selected="0">
            <x v="0"/>
          </reference>
          <reference field="4" count="1" selected="0">
            <x v="38"/>
          </reference>
        </references>
      </pivotArea>
    </chartFormat>
    <chartFormat chart="2" format="67" series="1">
      <pivotArea type="data" outline="0" fieldPosition="0">
        <references count="2">
          <reference field="4294967294" count="1" selected="0">
            <x v="0"/>
          </reference>
          <reference field="4" count="1" selected="0">
            <x v="4"/>
          </reference>
        </references>
      </pivotArea>
    </chartFormat>
    <chartFormat chart="2" format="68" series="1">
      <pivotArea type="data" outline="0" fieldPosition="0">
        <references count="2">
          <reference field="4294967294" count="1" selected="0">
            <x v="0"/>
          </reference>
          <reference field="4" count="1" selected="0">
            <x v="32"/>
          </reference>
        </references>
      </pivotArea>
    </chartFormat>
    <chartFormat chart="2" format="69" series="1">
      <pivotArea type="data" outline="0" fieldPosition="0">
        <references count="2">
          <reference field="4294967294" count="1" selected="0">
            <x v="0"/>
          </reference>
          <reference field="4" count="1" selected="0">
            <x v="24"/>
          </reference>
        </references>
      </pivotArea>
    </chartFormat>
    <chartFormat chart="2" format="70" series="1">
      <pivotArea type="data" outline="0" fieldPosition="0">
        <references count="2">
          <reference field="4294967294" count="1" selected="0">
            <x v="0"/>
          </reference>
          <reference field="4" count="1" selected="0">
            <x v="99"/>
          </reference>
        </references>
      </pivotArea>
    </chartFormat>
    <chartFormat chart="2" format="71" series="1">
      <pivotArea type="data" outline="0" fieldPosition="0">
        <references count="2">
          <reference field="4294967294" count="1" selected="0">
            <x v="0"/>
          </reference>
          <reference field="4" count="1" selected="0">
            <x v="103"/>
          </reference>
        </references>
      </pivotArea>
    </chartFormat>
    <chartFormat chart="2" format="72" series="1">
      <pivotArea type="data" outline="0" fieldPosition="0">
        <references count="2">
          <reference field="4294967294" count="1" selected="0">
            <x v="0"/>
          </reference>
          <reference field="4" count="1" selected="0">
            <x v="20"/>
          </reference>
        </references>
      </pivotArea>
    </chartFormat>
    <chartFormat chart="2" format="73" series="1">
      <pivotArea type="data" outline="0" fieldPosition="0">
        <references count="2">
          <reference field="4294967294" count="1" selected="0">
            <x v="0"/>
          </reference>
          <reference field="4" count="1" selected="0">
            <x v="88"/>
          </reference>
        </references>
      </pivotArea>
    </chartFormat>
    <chartFormat chart="2" format="74" series="1">
      <pivotArea type="data" outline="0" fieldPosition="0">
        <references count="2">
          <reference field="4294967294" count="1" selected="0">
            <x v="0"/>
          </reference>
          <reference field="4" count="1" selected="0">
            <x v="37"/>
          </reference>
        </references>
      </pivotArea>
    </chartFormat>
    <chartFormat chart="2" format="75" series="1">
      <pivotArea type="data" outline="0" fieldPosition="0">
        <references count="2">
          <reference field="4294967294" count="1" selected="0">
            <x v="0"/>
          </reference>
          <reference field="4" count="1" selected="0">
            <x v="71"/>
          </reference>
        </references>
      </pivotArea>
    </chartFormat>
    <chartFormat chart="2" format="76" series="1">
      <pivotArea type="data" outline="0" fieldPosition="0">
        <references count="2">
          <reference field="4294967294" count="1" selected="0">
            <x v="0"/>
          </reference>
          <reference field="4" count="1" selected="0">
            <x v="64"/>
          </reference>
        </references>
      </pivotArea>
    </chartFormat>
    <chartFormat chart="2" format="77" series="1">
      <pivotArea type="data" outline="0" fieldPosition="0">
        <references count="2">
          <reference field="4294967294" count="1" selected="0">
            <x v="0"/>
          </reference>
          <reference field="4" count="1" selected="0">
            <x v="82"/>
          </reference>
        </references>
      </pivotArea>
    </chartFormat>
    <chartFormat chart="2" format="78" series="1">
      <pivotArea type="data" outline="0" fieldPosition="0">
        <references count="2">
          <reference field="4294967294" count="1" selected="0">
            <x v="0"/>
          </reference>
          <reference field="4" count="1" selected="0">
            <x v="87"/>
          </reference>
        </references>
      </pivotArea>
    </chartFormat>
    <chartFormat chart="2" format="79" series="1">
      <pivotArea type="data" outline="0" fieldPosition="0">
        <references count="2">
          <reference field="4294967294" count="1" selected="0">
            <x v="0"/>
          </reference>
          <reference field="4" count="1" selected="0">
            <x v="67"/>
          </reference>
        </references>
      </pivotArea>
    </chartFormat>
    <chartFormat chart="2" format="80" series="1">
      <pivotArea type="data" outline="0" fieldPosition="0">
        <references count="2">
          <reference field="4294967294" count="1" selected="0">
            <x v="0"/>
          </reference>
          <reference field="4" count="1" selected="0">
            <x v="53"/>
          </reference>
        </references>
      </pivotArea>
    </chartFormat>
    <chartFormat chart="2" format="81" series="1">
      <pivotArea type="data" outline="0" fieldPosition="0">
        <references count="2">
          <reference field="4294967294" count="1" selected="0">
            <x v="0"/>
          </reference>
          <reference field="4" count="1" selected="0">
            <x v="47"/>
          </reference>
        </references>
      </pivotArea>
    </chartFormat>
    <chartFormat chart="3" format="82" series="1">
      <pivotArea type="data" outline="0" fieldPosition="0">
        <references count="2">
          <reference field="4294967294" count="1" selected="0">
            <x v="0"/>
          </reference>
          <reference field="4" count="1" selected="0">
            <x v="59"/>
          </reference>
        </references>
      </pivotArea>
    </chartFormat>
    <chartFormat chart="3" format="83" series="1">
      <pivotArea type="data" outline="0" fieldPosition="0">
        <references count="2">
          <reference field="4294967294" count="1" selected="0">
            <x v="0"/>
          </reference>
          <reference field="4" count="1" selected="0">
            <x v="95"/>
          </reference>
        </references>
      </pivotArea>
    </chartFormat>
    <chartFormat chart="3" format="84" series="1">
      <pivotArea type="data" outline="0" fieldPosition="0">
        <references count="2">
          <reference field="4294967294" count="1" selected="0">
            <x v="0"/>
          </reference>
          <reference field="4" count="1" selected="0">
            <x v="93"/>
          </reference>
        </references>
      </pivotArea>
    </chartFormat>
    <chartFormat chart="3" format="85" series="1">
      <pivotArea type="data" outline="0" fieldPosition="0">
        <references count="2">
          <reference field="4294967294" count="1" selected="0">
            <x v="0"/>
          </reference>
          <reference field="4" count="1" selected="0">
            <x v="53"/>
          </reference>
        </references>
      </pivotArea>
    </chartFormat>
    <chartFormat chart="3" format="86" series="1">
      <pivotArea type="data" outline="0" fieldPosition="0">
        <references count="2">
          <reference field="4294967294" count="1" selected="0">
            <x v="0"/>
          </reference>
          <reference field="4" count="1" selected="0">
            <x v="47"/>
          </reference>
        </references>
      </pivotArea>
    </chartFormat>
    <chartFormat chart="3" format="87" series="1">
      <pivotArea type="data" outline="0" fieldPosition="0">
        <references count="2">
          <reference field="4294967294" count="1" selected="0">
            <x v="0"/>
          </reference>
          <reference field="4" count="1" selected="0">
            <x v="5"/>
          </reference>
        </references>
      </pivotArea>
    </chartFormat>
    <chartFormat chart="3" format="88" series="1">
      <pivotArea type="data" outline="0" fieldPosition="0">
        <references count="2">
          <reference field="4294967294" count="1" selected="0">
            <x v="0"/>
          </reference>
          <reference field="4" count="1" selected="0">
            <x v="33"/>
          </reference>
        </references>
      </pivotArea>
    </chartFormat>
    <chartFormat chart="3" format="89" series="1">
      <pivotArea type="data" outline="0" fieldPosition="0">
        <references count="2">
          <reference field="4294967294" count="1" selected="0">
            <x v="0"/>
          </reference>
          <reference field="4" count="1" selected="0">
            <x v="46"/>
          </reference>
        </references>
      </pivotArea>
    </chartFormat>
    <chartFormat chart="3" format="90" series="1">
      <pivotArea type="data" outline="0" fieldPosition="0">
        <references count="3">
          <reference field="4294967294" count="1" selected="0">
            <x v="0"/>
          </reference>
          <reference field="0" count="1" selected="0">
            <x v="9"/>
          </reference>
          <reference field="4" count="1" selected="0">
            <x v="59"/>
          </reference>
        </references>
      </pivotArea>
    </chartFormat>
    <chartFormat chart="3" format="91" series="1">
      <pivotArea type="data" outline="0" fieldPosition="0">
        <references count="3">
          <reference field="4294967294" count="1" selected="0">
            <x v="0"/>
          </reference>
          <reference field="0" count="1" selected="0">
            <x v="10"/>
          </reference>
          <reference field="4" count="1" selected="0">
            <x v="59"/>
          </reference>
        </references>
      </pivotArea>
    </chartFormat>
    <chartFormat chart="3" format="92" series="1">
      <pivotArea type="data" outline="0" fieldPosition="0">
        <references count="3">
          <reference field="4294967294" count="1" selected="0">
            <x v="0"/>
          </reference>
          <reference field="0" count="1" selected="0">
            <x v="11"/>
          </reference>
          <reference field="4" count="1" selected="0">
            <x v="59"/>
          </reference>
        </references>
      </pivotArea>
    </chartFormat>
    <chartFormat chart="3" format="93" series="1">
      <pivotArea type="data" outline="0" fieldPosition="0">
        <references count="3">
          <reference field="4294967294" count="1" selected="0">
            <x v="0"/>
          </reference>
          <reference field="0" count="1" selected="0">
            <x v="12"/>
          </reference>
          <reference field="4" count="1" selected="0">
            <x v="59"/>
          </reference>
        </references>
      </pivotArea>
    </chartFormat>
    <chartFormat chart="3" format="94" series="1">
      <pivotArea type="data" outline="0" fieldPosition="0">
        <references count="3">
          <reference field="4294967294" count="1" selected="0">
            <x v="0"/>
          </reference>
          <reference field="0" count="1" selected="0">
            <x v="13"/>
          </reference>
          <reference field="4" count="1" selected="0">
            <x v="59"/>
          </reference>
        </references>
      </pivotArea>
    </chartFormat>
    <chartFormat chart="3" format="95" series="1">
      <pivotArea type="data" outline="0" fieldPosition="0">
        <references count="3">
          <reference field="4294967294" count="1" selected="0">
            <x v="0"/>
          </reference>
          <reference field="0" count="1" selected="0">
            <x v="14"/>
          </reference>
          <reference field="4" count="1" selected="0">
            <x v="59"/>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59"/>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59"/>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59"/>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95"/>
          </reference>
        </references>
      </pivotArea>
    </chartFormat>
    <chartFormat chart="3" format="100" series="1">
      <pivotArea type="data" outline="0" fieldPosition="0">
        <references count="3">
          <reference field="4294967294" count="1" selected="0">
            <x v="0"/>
          </reference>
          <reference field="0" count="1" selected="0">
            <x v="2"/>
          </reference>
          <reference field="4" count="1" selected="0">
            <x v="95"/>
          </reference>
        </references>
      </pivotArea>
    </chartFormat>
    <chartFormat chart="3" format="101" series="1">
      <pivotArea type="data" outline="0" fieldPosition="0">
        <references count="3">
          <reference field="4294967294" count="1" selected="0">
            <x v="0"/>
          </reference>
          <reference field="0" count="1" selected="0">
            <x v="3"/>
          </reference>
          <reference field="4" count="1" selected="0">
            <x v="95"/>
          </reference>
        </references>
      </pivotArea>
    </chartFormat>
    <chartFormat chart="3" format="102" series="1">
      <pivotArea type="data" outline="0" fieldPosition="0">
        <references count="3">
          <reference field="4294967294" count="1" selected="0">
            <x v="0"/>
          </reference>
          <reference field="0" count="1" selected="0">
            <x v="4"/>
          </reference>
          <reference field="4" count="1" selected="0">
            <x v="95"/>
          </reference>
        </references>
      </pivotArea>
    </chartFormat>
    <chartFormat chart="3" format="103" series="1">
      <pivotArea type="data" outline="0" fieldPosition="0">
        <references count="3">
          <reference field="4294967294" count="1" selected="0">
            <x v="0"/>
          </reference>
          <reference field="0" count="1" selected="0">
            <x v="5"/>
          </reference>
          <reference field="4" count="1" selected="0">
            <x v="95"/>
          </reference>
        </references>
      </pivotArea>
    </chartFormat>
    <chartFormat chart="3" format="104" series="1">
      <pivotArea type="data" outline="0" fieldPosition="0">
        <references count="3">
          <reference field="4294967294" count="1" selected="0">
            <x v="0"/>
          </reference>
          <reference field="0" count="1" selected="0">
            <x v="6"/>
          </reference>
          <reference field="4" count="1" selected="0">
            <x v="95"/>
          </reference>
        </references>
      </pivotArea>
    </chartFormat>
    <chartFormat chart="3" format="105" series="1">
      <pivotArea type="data" outline="0" fieldPosition="0">
        <references count="3">
          <reference field="4294967294" count="1" selected="0">
            <x v="0"/>
          </reference>
          <reference field="0" count="1" selected="0">
            <x v="7"/>
          </reference>
          <reference field="4" count="1" selected="0">
            <x v="95"/>
          </reference>
        </references>
      </pivotArea>
    </chartFormat>
    <chartFormat chart="3" format="106" series="1">
      <pivotArea type="data" outline="0" fieldPosition="0">
        <references count="3">
          <reference field="4294967294" count="1" selected="0">
            <x v="0"/>
          </reference>
          <reference field="0" count="1" selected="0">
            <x v="8"/>
          </reference>
          <reference field="4" count="1" selected="0">
            <x v="95"/>
          </reference>
        </references>
      </pivotArea>
    </chartFormat>
    <chartFormat chart="3" format="107" series="1">
      <pivotArea type="data" outline="0" fieldPosition="0">
        <references count="3">
          <reference field="4294967294" count="1" selected="0">
            <x v="0"/>
          </reference>
          <reference field="0" count="1" selected="0">
            <x v="9"/>
          </reference>
          <reference field="4" count="1" selected="0">
            <x v="95"/>
          </reference>
        </references>
      </pivotArea>
    </chartFormat>
    <chartFormat chart="3" format="108" series="1">
      <pivotArea type="data" outline="0" fieldPosition="0">
        <references count="3">
          <reference field="4294967294" count="1" selected="0">
            <x v="0"/>
          </reference>
          <reference field="0" count="1" selected="0">
            <x v="10"/>
          </reference>
          <reference field="4" count="1" selected="0">
            <x v="95"/>
          </reference>
        </references>
      </pivotArea>
    </chartFormat>
    <chartFormat chart="3" format="109" series="1">
      <pivotArea type="data" outline="0" fieldPosition="0">
        <references count="3">
          <reference field="4294967294" count="1" selected="0">
            <x v="0"/>
          </reference>
          <reference field="0" count="1" selected="0">
            <x v="11"/>
          </reference>
          <reference field="4" count="1" selected="0">
            <x v="95"/>
          </reference>
        </references>
      </pivotArea>
    </chartFormat>
    <chartFormat chart="3" format="110" series="1">
      <pivotArea type="data" outline="0" fieldPosition="0">
        <references count="3">
          <reference field="4294967294" count="1" selected="0">
            <x v="0"/>
          </reference>
          <reference field="0" count="1" selected="0">
            <x v="12"/>
          </reference>
          <reference field="4" count="1" selected="0">
            <x v="95"/>
          </reference>
        </references>
      </pivotArea>
    </chartFormat>
    <chartFormat chart="3" format="111" series="1">
      <pivotArea type="data" outline="0" fieldPosition="0">
        <references count="3">
          <reference field="4294967294" count="1" selected="0">
            <x v="0"/>
          </reference>
          <reference field="0" count="1" selected="0">
            <x v="13"/>
          </reference>
          <reference field="4" count="1" selected="0">
            <x v="95"/>
          </reference>
        </references>
      </pivotArea>
    </chartFormat>
    <chartFormat chart="3" format="112" series="1">
      <pivotArea type="data" outline="0" fieldPosition="0">
        <references count="3">
          <reference field="4294967294" count="1" selected="0">
            <x v="0"/>
          </reference>
          <reference field="0" count="1" selected="0">
            <x v="14"/>
          </reference>
          <reference field="4" count="1" selected="0">
            <x v="95"/>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95"/>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95"/>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95"/>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93"/>
          </reference>
        </references>
      </pivotArea>
    </chartFormat>
    <chartFormat chart="3" format="117" series="1">
      <pivotArea type="data" outline="0" fieldPosition="0">
        <references count="3">
          <reference field="4294967294" count="1" selected="0">
            <x v="0"/>
          </reference>
          <reference field="0" count="1" selected="0">
            <x v="2"/>
          </reference>
          <reference field="4" count="1" selected="0">
            <x v="93"/>
          </reference>
        </references>
      </pivotArea>
    </chartFormat>
    <chartFormat chart="3" format="118" series="1">
      <pivotArea type="data" outline="0" fieldPosition="0">
        <references count="3">
          <reference field="4294967294" count="1" selected="0">
            <x v="0"/>
          </reference>
          <reference field="0" count="1" selected="0">
            <x v="3"/>
          </reference>
          <reference field="4" count="1" selected="0">
            <x v="93"/>
          </reference>
        </references>
      </pivotArea>
    </chartFormat>
    <chartFormat chart="3" format="119" series="1">
      <pivotArea type="data" outline="0" fieldPosition="0">
        <references count="3">
          <reference field="4294967294" count="1" selected="0">
            <x v="0"/>
          </reference>
          <reference field="0" count="1" selected="0">
            <x v="4"/>
          </reference>
          <reference field="4" count="1" selected="0">
            <x v="93"/>
          </reference>
        </references>
      </pivotArea>
    </chartFormat>
    <chartFormat chart="3" format="120" series="1">
      <pivotArea type="data" outline="0" fieldPosition="0">
        <references count="3">
          <reference field="4294967294" count="1" selected="0">
            <x v="0"/>
          </reference>
          <reference field="0" count="1" selected="0">
            <x v="5"/>
          </reference>
          <reference field="4" count="1" selected="0">
            <x v="93"/>
          </reference>
        </references>
      </pivotArea>
    </chartFormat>
    <chartFormat chart="3" format="121" series="1">
      <pivotArea type="data" outline="0" fieldPosition="0">
        <references count="3">
          <reference field="4294967294" count="1" selected="0">
            <x v="0"/>
          </reference>
          <reference field="0" count="1" selected="0">
            <x v="6"/>
          </reference>
          <reference field="4" count="1" selected="0">
            <x v="93"/>
          </reference>
        </references>
      </pivotArea>
    </chartFormat>
    <chartFormat chart="3" format="122" series="1">
      <pivotArea type="data" outline="0" fieldPosition="0">
        <references count="3">
          <reference field="4294967294" count="1" selected="0">
            <x v="0"/>
          </reference>
          <reference field="0" count="1" selected="0">
            <x v="7"/>
          </reference>
          <reference field="4" count="1" selected="0">
            <x v="93"/>
          </reference>
        </references>
      </pivotArea>
    </chartFormat>
    <chartFormat chart="3" format="123" series="1">
      <pivotArea type="data" outline="0" fieldPosition="0">
        <references count="3">
          <reference field="4294967294" count="1" selected="0">
            <x v="0"/>
          </reference>
          <reference field="0" count="1" selected="0">
            <x v="8"/>
          </reference>
          <reference field="4" count="1" selected="0">
            <x v="93"/>
          </reference>
        </references>
      </pivotArea>
    </chartFormat>
    <chartFormat chart="3" format="124" series="1">
      <pivotArea type="data" outline="0" fieldPosition="0">
        <references count="3">
          <reference field="4294967294" count="1" selected="0">
            <x v="0"/>
          </reference>
          <reference field="0" count="1" selected="0">
            <x v="9"/>
          </reference>
          <reference field="4" count="1" selected="0">
            <x v="93"/>
          </reference>
        </references>
      </pivotArea>
    </chartFormat>
    <chartFormat chart="3" format="125" series="1">
      <pivotArea type="data" outline="0" fieldPosition="0">
        <references count="3">
          <reference field="4294967294" count="1" selected="0">
            <x v="0"/>
          </reference>
          <reference field="0" count="1" selected="0">
            <x v="10"/>
          </reference>
          <reference field="4" count="1" selected="0">
            <x v="93"/>
          </reference>
        </references>
      </pivotArea>
    </chartFormat>
    <chartFormat chart="3" format="126" series="1">
      <pivotArea type="data" outline="0" fieldPosition="0">
        <references count="3">
          <reference field="4294967294" count="1" selected="0">
            <x v="0"/>
          </reference>
          <reference field="0" count="1" selected="0">
            <x v="11"/>
          </reference>
          <reference field="4" count="1" selected="0">
            <x v="93"/>
          </reference>
        </references>
      </pivotArea>
    </chartFormat>
    <chartFormat chart="3" format="127" series="1">
      <pivotArea type="data" outline="0" fieldPosition="0">
        <references count="3">
          <reference field="4294967294" count="1" selected="0">
            <x v="0"/>
          </reference>
          <reference field="0" count="1" selected="0">
            <x v="12"/>
          </reference>
          <reference field="4" count="1" selected="0">
            <x v="93"/>
          </reference>
        </references>
      </pivotArea>
    </chartFormat>
    <chartFormat chart="3" format="128" series="1">
      <pivotArea type="data" outline="0" fieldPosition="0">
        <references count="3">
          <reference field="4294967294" count="1" selected="0">
            <x v="0"/>
          </reference>
          <reference field="0" count="1" selected="0">
            <x v="13"/>
          </reference>
          <reference field="4" count="1" selected="0">
            <x v="93"/>
          </reference>
        </references>
      </pivotArea>
    </chartFormat>
    <chartFormat chart="3" format="129" series="1">
      <pivotArea type="data" outline="0" fieldPosition="0">
        <references count="3">
          <reference field="4294967294" count="1" selected="0">
            <x v="0"/>
          </reference>
          <reference field="0" count="1" selected="0">
            <x v="14"/>
          </reference>
          <reference field="4" count="1" selected="0">
            <x v="93"/>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3"/>
          </reference>
        </references>
      </pivotArea>
    </chartFormat>
    <chartFormat chart="3" format="131" series="1">
      <pivotArea type="data" outline="0" fieldPosition="0">
        <references count="3">
          <reference field="4294967294" count="1" selected="0">
            <x v="0"/>
          </reference>
          <reference field="0" count="1" selected="0">
            <x v="2"/>
          </reference>
          <reference field="4" count="1" selected="0">
            <x v="53"/>
          </reference>
        </references>
      </pivotArea>
    </chartFormat>
    <chartFormat chart="3" format="132" series="1">
      <pivotArea type="data" outline="0" fieldPosition="0">
        <references count="3">
          <reference field="4294967294" count="1" selected="0">
            <x v="0"/>
          </reference>
          <reference field="0" count="1" selected="0">
            <x v="3"/>
          </reference>
          <reference field="4" count="1" selected="0">
            <x v="53"/>
          </reference>
        </references>
      </pivotArea>
    </chartFormat>
    <chartFormat chart="3" format="133" series="1">
      <pivotArea type="data" outline="0" fieldPosition="0">
        <references count="3">
          <reference field="4294967294" count="1" selected="0">
            <x v="0"/>
          </reference>
          <reference field="0" count="1" selected="0">
            <x v="4"/>
          </reference>
          <reference field="4" count="1" selected="0">
            <x v="53"/>
          </reference>
        </references>
      </pivotArea>
    </chartFormat>
    <chartFormat chart="3" format="134" series="1">
      <pivotArea type="data" outline="0" fieldPosition="0">
        <references count="3">
          <reference field="4294967294" count="1" selected="0">
            <x v="0"/>
          </reference>
          <reference field="0" count="1" selected="0">
            <x v="5"/>
          </reference>
          <reference field="4" count="1" selected="0">
            <x v="53"/>
          </reference>
        </references>
      </pivotArea>
    </chartFormat>
    <chartFormat chart="3" format="135" series="1">
      <pivotArea type="data" outline="0" fieldPosition="0">
        <references count="3">
          <reference field="4294967294" count="1" selected="0">
            <x v="0"/>
          </reference>
          <reference field="0" count="1" selected="0">
            <x v="6"/>
          </reference>
          <reference field="4" count="1" selected="0">
            <x v="53"/>
          </reference>
        </references>
      </pivotArea>
    </chartFormat>
    <chartFormat chart="3" format="136" series="1">
      <pivotArea type="data" outline="0" fieldPosition="0">
        <references count="3">
          <reference field="4294967294" count="1" selected="0">
            <x v="0"/>
          </reference>
          <reference field="0" count="1" selected="0">
            <x v="7"/>
          </reference>
          <reference field="4" count="1" selected="0">
            <x v="53"/>
          </reference>
        </references>
      </pivotArea>
    </chartFormat>
    <chartFormat chart="3" format="137" series="1">
      <pivotArea type="data" outline="0" fieldPosition="0">
        <references count="3">
          <reference field="4294967294" count="1" selected="0">
            <x v="0"/>
          </reference>
          <reference field="0" count="1" selected="0">
            <x v="8"/>
          </reference>
          <reference field="4" count="1" selected="0">
            <x v="53"/>
          </reference>
        </references>
      </pivotArea>
    </chartFormat>
    <chartFormat chart="3" format="138" series="1">
      <pivotArea type="data" outline="0" fieldPosition="0">
        <references count="3">
          <reference field="4294967294" count="1" selected="0">
            <x v="0"/>
          </reference>
          <reference field="0" count="1" selected="0">
            <x v="9"/>
          </reference>
          <reference field="4" count="1" selected="0">
            <x v="53"/>
          </reference>
        </references>
      </pivotArea>
    </chartFormat>
    <chartFormat chart="3" format="139" series="1">
      <pivotArea type="data" outline="0" fieldPosition="0">
        <references count="3">
          <reference field="4294967294" count="1" selected="0">
            <x v="0"/>
          </reference>
          <reference field="0" count="1" selected="0">
            <x v="10"/>
          </reference>
          <reference field="4" count="1" selected="0">
            <x v="53"/>
          </reference>
        </references>
      </pivotArea>
    </chartFormat>
    <chartFormat chart="3" format="140" series="1">
      <pivotArea type="data" outline="0" fieldPosition="0">
        <references count="3">
          <reference field="4294967294" count="1" selected="0">
            <x v="0"/>
          </reference>
          <reference field="0" count="1" selected="0">
            <x v="11"/>
          </reference>
          <reference field="4" count="1" selected="0">
            <x v="53"/>
          </reference>
        </references>
      </pivotArea>
    </chartFormat>
    <chartFormat chart="3" format="141" series="1">
      <pivotArea type="data" outline="0" fieldPosition="0">
        <references count="3">
          <reference field="4294967294" count="1" selected="0">
            <x v="0"/>
          </reference>
          <reference field="0" count="1" selected="0">
            <x v="13"/>
          </reference>
          <reference field="4" count="1" selected="0">
            <x v="53"/>
          </reference>
        </references>
      </pivotArea>
    </chartFormat>
    <chartFormat chart="3" format="142" series="1">
      <pivotArea type="data" outline="0" fieldPosition="0">
        <references count="3">
          <reference field="4294967294" count="1" selected="0">
            <x v="0"/>
          </reference>
          <reference field="0" count="1" selected="0">
            <x v="14"/>
          </reference>
          <reference field="4" count="1" selected="0">
            <x v="53"/>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3"/>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3"/>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47"/>
          </reference>
        </references>
      </pivotArea>
    </chartFormat>
    <chartFormat chart="3" format="146" series="1">
      <pivotArea type="data" outline="0" fieldPosition="0">
        <references count="3">
          <reference field="4294967294" count="1" selected="0">
            <x v="0"/>
          </reference>
          <reference field="0" count="1" selected="0">
            <x v="2"/>
          </reference>
          <reference field="4" count="1" selected="0">
            <x v="47"/>
          </reference>
        </references>
      </pivotArea>
    </chartFormat>
    <chartFormat chart="3" format="147" series="1">
      <pivotArea type="data" outline="0" fieldPosition="0">
        <references count="3">
          <reference field="4294967294" count="1" selected="0">
            <x v="0"/>
          </reference>
          <reference field="0" count="1" selected="0">
            <x v="3"/>
          </reference>
          <reference field="4" count="1" selected="0">
            <x v="47"/>
          </reference>
        </references>
      </pivotArea>
    </chartFormat>
    <chartFormat chart="3" format="148" series="1">
      <pivotArea type="data" outline="0" fieldPosition="0">
        <references count="3">
          <reference field="4294967294" count="1" selected="0">
            <x v="0"/>
          </reference>
          <reference field="0" count="1" selected="0">
            <x v="4"/>
          </reference>
          <reference field="4" count="1" selected="0">
            <x v="47"/>
          </reference>
        </references>
      </pivotArea>
    </chartFormat>
    <chartFormat chart="3" format="149" series="1">
      <pivotArea type="data" outline="0" fieldPosition="0">
        <references count="3">
          <reference field="4294967294" count="1" selected="0">
            <x v="0"/>
          </reference>
          <reference field="0" count="1" selected="0">
            <x v="5"/>
          </reference>
          <reference field="4" count="1" selected="0">
            <x v="47"/>
          </reference>
        </references>
      </pivotArea>
    </chartFormat>
    <chartFormat chart="3" format="150" series="1">
      <pivotArea type="data" outline="0" fieldPosition="0">
        <references count="3">
          <reference field="4294967294" count="1" selected="0">
            <x v="0"/>
          </reference>
          <reference field="0" count="1" selected="0">
            <x v="6"/>
          </reference>
          <reference field="4" count="1" selected="0">
            <x v="47"/>
          </reference>
        </references>
      </pivotArea>
    </chartFormat>
    <chartFormat chart="3" format="151" series="1">
      <pivotArea type="data" outline="0" fieldPosition="0">
        <references count="3">
          <reference field="4294967294" count="1" selected="0">
            <x v="0"/>
          </reference>
          <reference field="0" count="1" selected="0">
            <x v="7"/>
          </reference>
          <reference field="4" count="1" selected="0">
            <x v="47"/>
          </reference>
        </references>
      </pivotArea>
    </chartFormat>
    <chartFormat chart="3" format="152" series="1">
      <pivotArea type="data" outline="0" fieldPosition="0">
        <references count="3">
          <reference field="4294967294" count="1" selected="0">
            <x v="0"/>
          </reference>
          <reference field="0" count="1" selected="0">
            <x v="8"/>
          </reference>
          <reference field="4" count="1" selected="0">
            <x v="47"/>
          </reference>
        </references>
      </pivotArea>
    </chartFormat>
    <chartFormat chart="3" format="153" series="1">
      <pivotArea type="data" outline="0" fieldPosition="0">
        <references count="3">
          <reference field="4294967294" count="1" selected="0">
            <x v="0"/>
          </reference>
          <reference field="0" count="1" selected="0">
            <x v="9"/>
          </reference>
          <reference field="4" count="1" selected="0">
            <x v="47"/>
          </reference>
        </references>
      </pivotArea>
    </chartFormat>
    <chartFormat chart="3" format="154" series="1">
      <pivotArea type="data" outline="0" fieldPosition="0">
        <references count="3">
          <reference field="4294967294" count="1" selected="0">
            <x v="0"/>
          </reference>
          <reference field="0" count="1" selected="0">
            <x v="10"/>
          </reference>
          <reference field="4" count="1" selected="0">
            <x v="47"/>
          </reference>
        </references>
      </pivotArea>
    </chartFormat>
    <chartFormat chart="3" format="155" series="1">
      <pivotArea type="data" outline="0" fieldPosition="0">
        <references count="3">
          <reference field="4294967294" count="1" selected="0">
            <x v="0"/>
          </reference>
          <reference field="0" count="1" selected="0">
            <x v="11"/>
          </reference>
          <reference field="4" count="1" selected="0">
            <x v="47"/>
          </reference>
        </references>
      </pivotArea>
    </chartFormat>
    <chartFormat chart="3" format="156" series="1">
      <pivotArea type="data" outline="0" fieldPosition="0">
        <references count="3">
          <reference field="4294967294" count="1" selected="0">
            <x v="0"/>
          </reference>
          <reference field="0" count="1" selected="0">
            <x v="12"/>
          </reference>
          <reference field="4" count="1" selected="0">
            <x v="47"/>
          </reference>
        </references>
      </pivotArea>
    </chartFormat>
    <chartFormat chart="3" format="157" series="1">
      <pivotArea type="data" outline="0" fieldPosition="0">
        <references count="3">
          <reference field="4294967294" count="1" selected="0">
            <x v="0"/>
          </reference>
          <reference field="0" count="1" selected="0">
            <x v="13"/>
          </reference>
          <reference field="4" count="1" selected="0">
            <x v="47"/>
          </reference>
        </references>
      </pivotArea>
    </chartFormat>
    <chartFormat chart="3" format="158" series="1">
      <pivotArea type="data" outline="0" fieldPosition="0">
        <references count="3">
          <reference field="4294967294" count="1" selected="0">
            <x v="0"/>
          </reference>
          <reference field="0" count="1" selected="0">
            <x v="14"/>
          </reference>
          <reference field="4" count="1" selected="0">
            <x v="47"/>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5"/>
          </reference>
        </references>
      </pivotArea>
    </chartFormat>
    <chartFormat chart="3" format="160" series="1">
      <pivotArea type="data" outline="0" fieldPosition="0">
        <references count="3">
          <reference field="4294967294" count="1" selected="0">
            <x v="0"/>
          </reference>
          <reference field="0" count="1" selected="0">
            <x v="2"/>
          </reference>
          <reference field="4" count="1" selected="0">
            <x v="5"/>
          </reference>
        </references>
      </pivotArea>
    </chartFormat>
    <chartFormat chart="3" format="161" series="1">
      <pivotArea type="data" outline="0" fieldPosition="0">
        <references count="3">
          <reference field="4294967294" count="1" selected="0">
            <x v="0"/>
          </reference>
          <reference field="0" count="1" selected="0">
            <x v="3"/>
          </reference>
          <reference field="4" count="1" selected="0">
            <x v="5"/>
          </reference>
        </references>
      </pivotArea>
    </chartFormat>
    <chartFormat chart="3" format="162" series="1">
      <pivotArea type="data" outline="0" fieldPosition="0">
        <references count="3">
          <reference field="4294967294" count="1" selected="0">
            <x v="0"/>
          </reference>
          <reference field="0" count="1" selected="0">
            <x v="4"/>
          </reference>
          <reference field="4" count="1" selected="0">
            <x v="5"/>
          </reference>
        </references>
      </pivotArea>
    </chartFormat>
    <chartFormat chart="3" format="163" series="1">
      <pivotArea type="data" outline="0" fieldPosition="0">
        <references count="3">
          <reference field="4294967294" count="1" selected="0">
            <x v="0"/>
          </reference>
          <reference field="0" count="1" selected="0">
            <x v="5"/>
          </reference>
          <reference field="4" count="1" selected="0">
            <x v="5"/>
          </reference>
        </references>
      </pivotArea>
    </chartFormat>
    <chartFormat chart="3" format="164" series="1">
      <pivotArea type="data" outline="0" fieldPosition="0">
        <references count="3">
          <reference field="4294967294" count="1" selected="0">
            <x v="0"/>
          </reference>
          <reference field="0" count="1" selected="0">
            <x v="6"/>
          </reference>
          <reference field="4" count="1" selected="0">
            <x v="5"/>
          </reference>
        </references>
      </pivotArea>
    </chartFormat>
    <chartFormat chart="3" format="165" series="1">
      <pivotArea type="data" outline="0" fieldPosition="0">
        <references count="3">
          <reference field="4294967294" count="1" selected="0">
            <x v="0"/>
          </reference>
          <reference field="0" count="1" selected="0">
            <x v="7"/>
          </reference>
          <reference field="4" count="1" selected="0">
            <x v="5"/>
          </reference>
        </references>
      </pivotArea>
    </chartFormat>
    <chartFormat chart="3" format="166" series="1">
      <pivotArea type="data" outline="0" fieldPosition="0">
        <references count="3">
          <reference field="4294967294" count="1" selected="0">
            <x v="0"/>
          </reference>
          <reference field="0" count="1" selected="0">
            <x v="8"/>
          </reference>
          <reference field="4" count="1" selected="0">
            <x v="5"/>
          </reference>
        </references>
      </pivotArea>
    </chartFormat>
    <chartFormat chart="3" format="167" series="1">
      <pivotArea type="data" outline="0" fieldPosition="0">
        <references count="3">
          <reference field="4294967294" count="1" selected="0">
            <x v="0"/>
          </reference>
          <reference field="0" count="1" selected="0">
            <x v="9"/>
          </reference>
          <reference field="4" count="1" selected="0">
            <x v="5"/>
          </reference>
        </references>
      </pivotArea>
    </chartFormat>
    <chartFormat chart="3" format="168" series="1">
      <pivotArea type="data" outline="0" fieldPosition="0">
        <references count="3">
          <reference field="4294967294" count="1" selected="0">
            <x v="0"/>
          </reference>
          <reference field="0" count="1" selected="0">
            <x v="10"/>
          </reference>
          <reference field="4" count="1" selected="0">
            <x v="5"/>
          </reference>
        </references>
      </pivotArea>
    </chartFormat>
    <chartFormat chart="3" format="169" series="1">
      <pivotArea type="data" outline="0" fieldPosition="0">
        <references count="3">
          <reference field="4294967294" count="1" selected="0">
            <x v="0"/>
          </reference>
          <reference field="0" count="1" selected="0">
            <x v="11"/>
          </reference>
          <reference field="4" count="1" selected="0">
            <x v="5"/>
          </reference>
        </references>
      </pivotArea>
    </chartFormat>
    <chartFormat chart="3" format="170" series="1">
      <pivotArea type="data" outline="0" fieldPosition="0">
        <references count="3">
          <reference field="4294967294" count="1" selected="0">
            <x v="0"/>
          </reference>
          <reference field="0" count="1" selected="0">
            <x v="12"/>
          </reference>
          <reference field="4" count="1" selected="0">
            <x v="5"/>
          </reference>
        </references>
      </pivotArea>
    </chartFormat>
    <chartFormat chart="3" format="171" series="1">
      <pivotArea type="data" outline="0" fieldPosition="0">
        <references count="3">
          <reference field="4294967294" count="1" selected="0">
            <x v="0"/>
          </reference>
          <reference field="0" count="1" selected="0">
            <x v="13"/>
          </reference>
          <reference field="4" count="1" selected="0">
            <x v="5"/>
          </reference>
        </references>
      </pivotArea>
    </chartFormat>
    <chartFormat chart="3" format="172" series="1">
      <pivotArea type="data" outline="0" fieldPosition="0">
        <references count="3">
          <reference field="4294967294" count="1" selected="0">
            <x v="0"/>
          </reference>
          <reference field="0" count="1" selected="0">
            <x v="14"/>
          </reference>
          <reference field="4" count="1" selected="0">
            <x v="5"/>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5"/>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5"/>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5"/>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33"/>
          </reference>
        </references>
      </pivotArea>
    </chartFormat>
    <chartFormat chart="3" format="177" series="1">
      <pivotArea type="data" outline="0" fieldPosition="0">
        <references count="3">
          <reference field="4294967294" count="1" selected="0">
            <x v="0"/>
          </reference>
          <reference field="0" count="1" selected="0">
            <x v="2"/>
          </reference>
          <reference field="4" count="1" selected="0">
            <x v="33"/>
          </reference>
        </references>
      </pivotArea>
    </chartFormat>
    <chartFormat chart="3" format="178" series="1">
      <pivotArea type="data" outline="0" fieldPosition="0">
        <references count="3">
          <reference field="4294967294" count="1" selected="0">
            <x v="0"/>
          </reference>
          <reference field="0" count="1" selected="0">
            <x v="3"/>
          </reference>
          <reference field="4" count="1" selected="0">
            <x v="33"/>
          </reference>
        </references>
      </pivotArea>
    </chartFormat>
    <chartFormat chart="3" format="179" series="1">
      <pivotArea type="data" outline="0" fieldPosition="0">
        <references count="3">
          <reference field="4294967294" count="1" selected="0">
            <x v="0"/>
          </reference>
          <reference field="0" count="1" selected="0">
            <x v="4"/>
          </reference>
          <reference field="4" count="1" selected="0">
            <x v="33"/>
          </reference>
        </references>
      </pivotArea>
    </chartFormat>
    <chartFormat chart="3" format="180" series="1">
      <pivotArea type="data" outline="0" fieldPosition="0">
        <references count="3">
          <reference field="4294967294" count="1" selected="0">
            <x v="0"/>
          </reference>
          <reference field="0" count="1" selected="0">
            <x v="5"/>
          </reference>
          <reference field="4" count="1" selected="0">
            <x v="33"/>
          </reference>
        </references>
      </pivotArea>
    </chartFormat>
    <chartFormat chart="3" format="181" series="1">
      <pivotArea type="data" outline="0" fieldPosition="0">
        <references count="3">
          <reference field="4294967294" count="1" selected="0">
            <x v="0"/>
          </reference>
          <reference field="0" count="1" selected="0">
            <x v="6"/>
          </reference>
          <reference field="4" count="1" selected="0">
            <x v="33"/>
          </reference>
        </references>
      </pivotArea>
    </chartFormat>
    <chartFormat chart="3" format="182" series="1">
      <pivotArea type="data" outline="0" fieldPosition="0">
        <references count="3">
          <reference field="4294967294" count="1" selected="0">
            <x v="0"/>
          </reference>
          <reference field="0" count="1" selected="0">
            <x v="7"/>
          </reference>
          <reference field="4" count="1" selected="0">
            <x v="33"/>
          </reference>
        </references>
      </pivotArea>
    </chartFormat>
    <chartFormat chart="3" format="183" series="1">
      <pivotArea type="data" outline="0" fieldPosition="0">
        <references count="3">
          <reference field="4294967294" count="1" selected="0">
            <x v="0"/>
          </reference>
          <reference field="0" count="1" selected="0">
            <x v="8"/>
          </reference>
          <reference field="4" count="1" selected="0">
            <x v="33"/>
          </reference>
        </references>
      </pivotArea>
    </chartFormat>
    <chartFormat chart="3" format="184" series="1">
      <pivotArea type="data" outline="0" fieldPosition="0">
        <references count="3">
          <reference field="4294967294" count="1" selected="0">
            <x v="0"/>
          </reference>
          <reference field="0" count="1" selected="0">
            <x v="9"/>
          </reference>
          <reference field="4" count="1" selected="0">
            <x v="33"/>
          </reference>
        </references>
      </pivotArea>
    </chartFormat>
    <chartFormat chart="3" format="185" series="1">
      <pivotArea type="data" outline="0" fieldPosition="0">
        <references count="3">
          <reference field="4294967294" count="1" selected="0">
            <x v="0"/>
          </reference>
          <reference field="0" count="1" selected="0">
            <x v="10"/>
          </reference>
          <reference field="4" count="1" selected="0">
            <x v="33"/>
          </reference>
        </references>
      </pivotArea>
    </chartFormat>
    <chartFormat chart="3" format="186" series="1">
      <pivotArea type="data" outline="0" fieldPosition="0">
        <references count="3">
          <reference field="4294967294" count="1" selected="0">
            <x v="0"/>
          </reference>
          <reference field="0" count="1" selected="0">
            <x v="11"/>
          </reference>
          <reference field="4" count="1" selected="0">
            <x v="33"/>
          </reference>
        </references>
      </pivotArea>
    </chartFormat>
    <chartFormat chart="3" format="187" series="1">
      <pivotArea type="data" outline="0" fieldPosition="0">
        <references count="3">
          <reference field="4294967294" count="1" selected="0">
            <x v="0"/>
          </reference>
          <reference field="0" count="1" selected="0">
            <x v="12"/>
          </reference>
          <reference field="4" count="1" selected="0">
            <x v="33"/>
          </reference>
        </references>
      </pivotArea>
    </chartFormat>
    <chartFormat chart="3" format="188" series="1">
      <pivotArea type="data" outline="0" fieldPosition="0">
        <references count="3">
          <reference field="4294967294" count="1" selected="0">
            <x v="0"/>
          </reference>
          <reference field="0" count="1" selected="0">
            <x v="13"/>
          </reference>
          <reference field="4" count="1" selected="0">
            <x v="33"/>
          </reference>
        </references>
      </pivotArea>
    </chartFormat>
    <chartFormat chart="3" format="189" series="1">
      <pivotArea type="data" outline="0" fieldPosition="0">
        <references count="3">
          <reference field="4294967294" count="1" selected="0">
            <x v="0"/>
          </reference>
          <reference field="0" count="1" selected="0">
            <x v="14"/>
          </reference>
          <reference field="4" count="1" selected="0">
            <x v="33"/>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33"/>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33"/>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33"/>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46"/>
          </reference>
        </references>
      </pivotArea>
    </chartFormat>
    <chartFormat chart="3" format="194" series="1">
      <pivotArea type="data" outline="0" fieldPosition="0">
        <references count="3">
          <reference field="4294967294" count="1" selected="0">
            <x v="0"/>
          </reference>
          <reference field="0" count="1" selected="0">
            <x v="2"/>
          </reference>
          <reference field="4" count="1" selected="0">
            <x v="46"/>
          </reference>
        </references>
      </pivotArea>
    </chartFormat>
    <chartFormat chart="3" format="195" series="1">
      <pivotArea type="data" outline="0" fieldPosition="0">
        <references count="3">
          <reference field="4294967294" count="1" selected="0">
            <x v="0"/>
          </reference>
          <reference field="0" count="1" selected="0">
            <x v="3"/>
          </reference>
          <reference field="4" count="1" selected="0">
            <x v="46"/>
          </reference>
        </references>
      </pivotArea>
    </chartFormat>
    <chartFormat chart="3" format="196" series="1">
      <pivotArea type="data" outline="0" fieldPosition="0">
        <references count="3">
          <reference field="4294967294" count="1" selected="0">
            <x v="0"/>
          </reference>
          <reference field="0" count="1" selected="0">
            <x v="4"/>
          </reference>
          <reference field="4" count="1" selected="0">
            <x v="46"/>
          </reference>
        </references>
      </pivotArea>
    </chartFormat>
    <chartFormat chart="3" format="197" series="1">
      <pivotArea type="data" outline="0" fieldPosition="0">
        <references count="3">
          <reference field="4294967294" count="1" selected="0">
            <x v="0"/>
          </reference>
          <reference field="0" count="1" selected="0">
            <x v="5"/>
          </reference>
          <reference field="4" count="1" selected="0">
            <x v="46"/>
          </reference>
        </references>
      </pivotArea>
    </chartFormat>
    <chartFormat chart="3" format="198" series="1">
      <pivotArea type="data" outline="0" fieldPosition="0">
        <references count="3">
          <reference field="4294967294" count="1" selected="0">
            <x v="0"/>
          </reference>
          <reference field="0" count="1" selected="0">
            <x v="6"/>
          </reference>
          <reference field="4" count="1" selected="0">
            <x v="46"/>
          </reference>
        </references>
      </pivotArea>
    </chartFormat>
    <chartFormat chart="3" format="199" series="1">
      <pivotArea type="data" outline="0" fieldPosition="0">
        <references count="3">
          <reference field="4294967294" count="1" selected="0">
            <x v="0"/>
          </reference>
          <reference field="0" count="1" selected="0">
            <x v="7"/>
          </reference>
          <reference field="4" count="1" selected="0">
            <x v="46"/>
          </reference>
        </references>
      </pivotArea>
    </chartFormat>
    <chartFormat chart="3" format="200" series="1">
      <pivotArea type="data" outline="0" fieldPosition="0">
        <references count="3">
          <reference field="4294967294" count="1" selected="0">
            <x v="0"/>
          </reference>
          <reference field="0" count="1" selected="0">
            <x v="8"/>
          </reference>
          <reference field="4" count="1" selected="0">
            <x v="46"/>
          </reference>
        </references>
      </pivotArea>
    </chartFormat>
    <chartFormat chart="3" format="201" series="1">
      <pivotArea type="data" outline="0" fieldPosition="0">
        <references count="3">
          <reference field="4294967294" count="1" selected="0">
            <x v="0"/>
          </reference>
          <reference field="0" count="1" selected="0">
            <x v="9"/>
          </reference>
          <reference field="4" count="1" selected="0">
            <x v="46"/>
          </reference>
        </references>
      </pivotArea>
    </chartFormat>
    <chartFormat chart="3" format="202" series="1">
      <pivotArea type="data" outline="0" fieldPosition="0">
        <references count="3">
          <reference field="4294967294" count="1" selected="0">
            <x v="0"/>
          </reference>
          <reference field="0" count="1" selected="0">
            <x v="10"/>
          </reference>
          <reference field="4" count="1" selected="0">
            <x v="46"/>
          </reference>
        </references>
      </pivotArea>
    </chartFormat>
    <chartFormat chart="3" format="203" series="1">
      <pivotArea type="data" outline="0" fieldPosition="0">
        <references count="3">
          <reference field="4294967294" count="1" selected="0">
            <x v="0"/>
          </reference>
          <reference field="0" count="1" selected="0">
            <x v="11"/>
          </reference>
          <reference field="4" count="1" selected="0">
            <x v="46"/>
          </reference>
        </references>
      </pivotArea>
    </chartFormat>
    <chartFormat chart="3" format="204" series="1">
      <pivotArea type="data" outline="0" fieldPosition="0">
        <references count="3">
          <reference field="4294967294" count="1" selected="0">
            <x v="0"/>
          </reference>
          <reference field="0" count="1" selected="0">
            <x v="12"/>
          </reference>
          <reference field="4" count="1" selected="0">
            <x v="46"/>
          </reference>
        </references>
      </pivotArea>
    </chartFormat>
    <chartFormat chart="3" format="205" series="1">
      <pivotArea type="data" outline="0" fieldPosition="0">
        <references count="3">
          <reference field="4294967294" count="1" selected="0">
            <x v="0"/>
          </reference>
          <reference field="0" count="1" selected="0">
            <x v="13"/>
          </reference>
          <reference field="4" count="1" selected="0">
            <x v="46"/>
          </reference>
        </references>
      </pivotArea>
    </chartFormat>
    <chartFormat chart="3" format="206" series="1">
      <pivotArea type="data" outline="0" fieldPosition="0">
        <references count="3">
          <reference field="4294967294" count="1" selected="0">
            <x v="0"/>
          </reference>
          <reference field="0" count="1" selected="0">
            <x v="14"/>
          </reference>
          <reference field="4" count="1" selected="0">
            <x v="46"/>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46"/>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46"/>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46"/>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2"/>
          </reference>
        </references>
      </pivotArea>
    </chartFormat>
    <chartFormat chart="3" format="212" series="1">
      <pivotArea type="data" outline="0" fieldPosition="0">
        <references count="2">
          <reference field="4294967294" count="1" selected="0">
            <x v="0"/>
          </reference>
          <reference field="0" count="1" selected="0">
            <x v="3"/>
          </reference>
        </references>
      </pivotArea>
    </chartFormat>
    <chartFormat chart="3" format="213" series="1">
      <pivotArea type="data" outline="0" fieldPosition="0">
        <references count="2">
          <reference field="4294967294" count="1" selected="0">
            <x v="0"/>
          </reference>
          <reference field="0" count="1" selected="0">
            <x v="4"/>
          </reference>
        </references>
      </pivotArea>
    </chartFormat>
    <chartFormat chart="3" format="214" series="1">
      <pivotArea type="data" outline="0" fieldPosition="0">
        <references count="2">
          <reference field="4294967294" count="1" selected="0">
            <x v="0"/>
          </reference>
          <reference field="0" count="1" selected="0">
            <x v="5"/>
          </reference>
        </references>
      </pivotArea>
    </chartFormat>
    <chartFormat chart="3" format="215" series="1">
      <pivotArea type="data" outline="0" fieldPosition="0">
        <references count="2">
          <reference field="4294967294" count="1" selected="0">
            <x v="0"/>
          </reference>
          <reference field="0" count="1" selected="0">
            <x v="6"/>
          </reference>
        </references>
      </pivotArea>
    </chartFormat>
    <chartFormat chart="3" format="216" series="1">
      <pivotArea type="data" outline="0" fieldPosition="0">
        <references count="2">
          <reference field="4294967294" count="1" selected="0">
            <x v="0"/>
          </reference>
          <reference field="0" count="1" selected="0">
            <x v="7"/>
          </reference>
        </references>
      </pivotArea>
    </chartFormat>
    <chartFormat chart="3" format="217" series="1">
      <pivotArea type="data" outline="0" fieldPosition="0">
        <references count="2">
          <reference field="4294967294" count="1" selected="0">
            <x v="0"/>
          </reference>
          <reference field="0" count="1" selected="0">
            <x v="8"/>
          </reference>
        </references>
      </pivotArea>
    </chartFormat>
    <chartFormat chart="3" format="218" series="1">
      <pivotArea type="data" outline="0" fieldPosition="0">
        <references count="2">
          <reference field="4294967294" count="1" selected="0">
            <x v="0"/>
          </reference>
          <reference field="0" count="1" selected="0">
            <x v="9"/>
          </reference>
        </references>
      </pivotArea>
    </chartFormat>
    <chartFormat chart="3" format="219" series="1">
      <pivotArea type="data" outline="0" fieldPosition="0">
        <references count="2">
          <reference field="4294967294" count="1" selected="0">
            <x v="0"/>
          </reference>
          <reference field="0" count="1" selected="0">
            <x v="10"/>
          </reference>
        </references>
      </pivotArea>
    </chartFormat>
    <chartFormat chart="3" format="220" series="1">
      <pivotArea type="data" outline="0" fieldPosition="0">
        <references count="2">
          <reference field="4294967294" count="1" selected="0">
            <x v="0"/>
          </reference>
          <reference field="0" count="1" selected="0">
            <x v="11"/>
          </reference>
        </references>
      </pivotArea>
    </chartFormat>
    <chartFormat chart="3" format="221" series="1">
      <pivotArea type="data" outline="0" fieldPosition="0">
        <references count="2">
          <reference field="4294967294" count="1" selected="0">
            <x v="0"/>
          </reference>
          <reference field="0" count="1" selected="0">
            <x v="12"/>
          </reference>
        </references>
      </pivotArea>
    </chartFormat>
    <chartFormat chart="3" format="222" series="1">
      <pivotArea type="data" outline="0" fieldPosition="0">
        <references count="2">
          <reference field="4294967294" count="1" selected="0">
            <x v="0"/>
          </reference>
          <reference field="0" count="1" selected="0">
            <x v="13"/>
          </reference>
        </references>
      </pivotArea>
    </chartFormat>
    <chartFormat chart="3" format="223" series="1">
      <pivotArea type="data" outline="0" fieldPosition="0">
        <references count="2">
          <reference field="4294967294" count="1" selected="0">
            <x v="0"/>
          </reference>
          <reference field="0" count="1" selected="0">
            <x v="14"/>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4" format="0" series="1">
      <pivotArea type="data" outline="0" fieldPosition="0">
        <references count="2">
          <reference field="4294967294" count="1" selected="0">
            <x v="0"/>
          </reference>
          <reference field="0" count="1" selected="0">
            <x v="0"/>
          </reference>
        </references>
      </pivotArea>
    </chartFormat>
    <chartFormat chart="4" format="1" series="1">
      <pivotArea type="data" outline="0" fieldPosition="0">
        <references count="2">
          <reference field="4294967294" count="1" selected="0">
            <x v="0"/>
          </reference>
          <reference field="0" count="1" selected="0">
            <x v="1"/>
          </reference>
        </references>
      </pivotArea>
    </chartFormat>
    <chartFormat chart="4" format="2" series="1">
      <pivotArea type="data" outline="0" fieldPosition="0">
        <references count="2">
          <reference field="4294967294" count="1" selected="0">
            <x v="0"/>
          </reference>
          <reference field="0" count="1" selected="0">
            <x v="3"/>
          </reference>
        </references>
      </pivotArea>
    </chartFormat>
    <chartFormat chart="4" format="3" series="1">
      <pivotArea type="data" outline="0" fieldPosition="0">
        <references count="2">
          <reference field="4294967294" count="1" selected="0">
            <x v="0"/>
          </reference>
          <reference field="0" count="1" selected="0">
            <x v="4"/>
          </reference>
        </references>
      </pivotArea>
    </chartFormat>
    <chartFormat chart="4" format="4" series="1">
      <pivotArea type="data" outline="0" fieldPosition="0">
        <references count="2">
          <reference field="4294967294" count="1" selected="0">
            <x v="0"/>
          </reference>
          <reference field="0" count="1" selected="0">
            <x v="5"/>
          </reference>
        </references>
      </pivotArea>
    </chartFormat>
    <chartFormat chart="4" format="5" series="1">
      <pivotArea type="data" outline="0" fieldPosition="0">
        <references count="2">
          <reference field="4294967294" count="1" selected="0">
            <x v="0"/>
          </reference>
          <reference field="0" count="1" selected="0">
            <x v="6"/>
          </reference>
        </references>
      </pivotArea>
    </chartFormat>
    <chartFormat chart="4" format="6" series="1">
      <pivotArea type="data" outline="0" fieldPosition="0">
        <references count="2">
          <reference field="4294967294" count="1" selected="0">
            <x v="0"/>
          </reference>
          <reference field="0" count="1" selected="0">
            <x v="7"/>
          </reference>
        </references>
      </pivotArea>
    </chartFormat>
    <chartFormat chart="4" format="7" series="1">
      <pivotArea type="data" outline="0" fieldPosition="0">
        <references count="2">
          <reference field="4294967294" count="1" selected="0">
            <x v="0"/>
          </reference>
          <reference field="0" count="1" selected="0">
            <x v="8"/>
          </reference>
        </references>
      </pivotArea>
    </chartFormat>
    <chartFormat chart="4" format="8" series="1">
      <pivotArea type="data" outline="0" fieldPosition="0">
        <references count="2">
          <reference field="4294967294" count="1" selected="0">
            <x v="0"/>
          </reference>
          <reference field="0" count="1" selected="0">
            <x v="9"/>
          </reference>
        </references>
      </pivotArea>
    </chartFormat>
    <chartFormat chart="4" format="9" series="1">
      <pivotArea type="data" outline="0" fieldPosition="0">
        <references count="2">
          <reference field="4294967294" count="1" selected="0">
            <x v="0"/>
          </reference>
          <reference field="0" count="1" selected="0">
            <x v="10"/>
          </reference>
        </references>
      </pivotArea>
    </chartFormat>
    <chartFormat chart="4" format="10" series="1">
      <pivotArea type="data" outline="0" fieldPosition="0">
        <references count="2">
          <reference field="4294967294" count="1" selected="0">
            <x v="0"/>
          </reference>
          <reference field="0" count="1" selected="0">
            <x v="11"/>
          </reference>
        </references>
      </pivotArea>
    </chartFormat>
    <chartFormat chart="4" format="11" series="1">
      <pivotArea type="data" outline="0" fieldPosition="0">
        <references count="2">
          <reference field="4294967294" count="1" selected="0">
            <x v="0"/>
          </reference>
          <reference field="0" count="1" selected="0">
            <x v="12"/>
          </reference>
        </references>
      </pivotArea>
    </chartFormat>
    <chartFormat chart="4" format="12" series="1">
      <pivotArea type="data" outline="0" fieldPosition="0">
        <references count="2">
          <reference field="4294967294" count="1" selected="0">
            <x v="0"/>
          </reference>
          <reference field="0" count="1" selected="0">
            <x v="13"/>
          </reference>
        </references>
      </pivotArea>
    </chartFormat>
    <chartFormat chart="4" format="13" series="1">
      <pivotArea type="data" outline="0" fieldPosition="0">
        <references count="2">
          <reference field="4294967294" count="1" selected="0">
            <x v="0"/>
          </reference>
          <reference field="0" count="1" selected="0">
            <x v="14"/>
          </reference>
        </references>
      </pivotArea>
    </chartFormat>
    <chartFormat chart="4" format="14" series="1">
      <pivotArea type="data" outline="0" fieldPosition="0">
        <references count="2">
          <reference field="4294967294" count="1" selected="0">
            <x v="0"/>
          </reference>
          <reference field="0" count="1" selected="0">
            <x v="15"/>
          </reference>
        </references>
      </pivotArea>
    </chartFormat>
    <chartFormat chart="4" format="15" series="1">
      <pivotArea type="data" outline="0" fieldPosition="0">
        <references count="2">
          <reference field="4294967294" count="1" selected="0">
            <x v="0"/>
          </reference>
          <reference field="0" count="1" selected="0">
            <x v="16"/>
          </reference>
        </references>
      </pivotArea>
    </chartFormat>
    <chartFormat chart="4" format="16" series="1">
      <pivotArea type="data" outline="0" fieldPosition="0">
        <references count="2">
          <reference field="4294967294" count="1" selected="0">
            <x v="0"/>
          </reference>
          <reference field="0" count="1" selected="0">
            <x v="2"/>
          </reference>
        </references>
      </pivotArea>
    </chartFormat>
    <chartFormat chart="5" format="0" series="1">
      <pivotArea type="data" outline="0" fieldPosition="0">
        <references count="2">
          <reference field="4294967294" count="1" selected="0">
            <x v="0"/>
          </reference>
          <reference field="0" count="1" selected="0">
            <x v="0"/>
          </reference>
        </references>
      </pivotArea>
    </chartFormat>
    <chartFormat chart="5" format="1" series="1">
      <pivotArea type="data" outline="0" fieldPosition="0">
        <references count="2">
          <reference field="4294967294" count="1" selected="0">
            <x v="0"/>
          </reference>
          <reference field="0" count="1" selected="0">
            <x v="1"/>
          </reference>
        </references>
      </pivotArea>
    </chartFormat>
  </chartFormats>
  <pivotHierarchies count="27">
    <pivotHierarchy dragToData="1"/>
    <pivotHierarchy dragToData="1"/>
    <pivotHierarchy multipleItemSelectionAllowed="1" dragToData="1">
      <members count="1" level="1">
        <member name="[T_kjøttkoder].[dyreslag].&amp;[kalv]"/>
      </members>
    </pivotHierarchy>
    <pivotHierarchy dragToData="1"/>
    <pivotHierarchy multipleItemSelectionAllowed="1" dragToData="1">
      <members count="1" level="1">
        <member name="[T_kjøttkoder].[hovedgrupper].&amp;[storfe]"/>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18619CF8-88F3-4A37-BC3D-7881BA264645}" name="Pivottabell2" cacheId="31" applyNumberFormats="0" applyBorderFormats="0" applyFontFormats="0" applyPatternFormats="0" applyAlignmentFormats="0" applyWidthHeightFormats="1" dataCaption="Verdier" tag="c8ccedc1-4d86-483f-8fc7-c3b3c870d376" updatedVersion="8" minRefreshableVersion="3" subtotalHiddenItems="1" colGrandTotals="0" itemPrintTitles="1" createdVersion="7" indent="0" showEmptyRow="1" compact="0" compactData="0" multipleFieldFilters="0" chartFormat="11">
  <location ref="B41:E65" firstHeaderRow="1" firstDataRow="2" firstDataCol="2" rowPageCount="2" colPageCount="1"/>
  <pivotFields count="6">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8">
        <item s="1" x="0"/>
        <item s="1" x="1"/>
        <item x="2"/>
        <item x="3"/>
        <item x="4"/>
        <item x="5"/>
        <item x="6"/>
        <item x="7"/>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3" name="[T_kommune].[fylke].&amp;[Innlandet]" cap="Innlandet"/>
    <pageField fld="0" hier="12" name="[T_kommune].[kommune].&amp;[Os]" cap="Os"/>
  </pageFields>
  <dataFields count="1">
    <dataField fld="4" subtotal="count" showDataAs="difference" baseField="3" baseItem="1048828"/>
  </dataFields>
  <formats count="1">
    <format dxfId="22">
      <pivotArea outline="0" fieldPosition="0">
        <references count="3">
          <reference field="1" count="0" selected="0"/>
          <reference field="2" count="0" selected="0"/>
          <reference field="3" count="1" selected="0">
            <x v="1"/>
          </reference>
        </references>
      </pivotArea>
    </format>
  </formats>
  <chartFormats count="13">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7" format="0" series="1">
      <pivotArea type="data" outline="0" fieldPosition="0">
        <references count="2">
          <reference field="4294967294" count="1" selected="0">
            <x v="0"/>
          </reference>
          <reference field="3" count="1" selected="0">
            <x v="7"/>
          </reference>
        </references>
      </pivotArea>
    </chartFormat>
    <chartFormat chart="7" format="1" series="1">
      <pivotArea type="data" outline="0" fieldPosition="0">
        <references count="2">
          <reference field="4294967294" count="1" selected="0">
            <x v="0"/>
          </reference>
          <reference field="3" count="1" selected="0">
            <x v="1"/>
          </reference>
        </references>
      </pivotArea>
    </chartFormat>
    <chartFormat chart="10" format="7" series="1">
      <pivotArea type="data" outline="0" fieldPosition="0">
        <references count="2">
          <reference field="4294967294" count="1" selected="0">
            <x v="0"/>
          </reference>
          <reference field="3" count="1" selected="0">
            <x v="4"/>
          </reference>
        </references>
      </pivotArea>
    </chartFormat>
    <chartFormat chart="10" format="8" series="1">
      <pivotArea type="data" outline="0" fieldPosition="0">
        <references count="2">
          <reference field="4294967294" count="1" selected="0">
            <x v="0"/>
          </reference>
          <reference field="3" count="1" selected="0">
            <x v="1"/>
          </reference>
        </references>
      </pivotArea>
    </chartFormat>
    <chartFormat chart="10" format="9" series="1">
      <pivotArea type="data" outline="0" fieldPosition="0">
        <references count="1">
          <reference field="4294967294" count="1" selected="0">
            <x v="0"/>
          </reference>
        </references>
      </pivotArea>
    </chartFormat>
    <chartFormat chart="10" format="10" series="1">
      <pivotArea type="data" outline="0" fieldPosition="0">
        <references count="2">
          <reference field="4294967294" count="1" selected="0">
            <x v="0"/>
          </reference>
          <reference field="3" count="1" selected="0">
            <x v="6"/>
          </reference>
        </references>
      </pivotArea>
    </chartFormat>
    <chartFormat chart="10" format="11" series="1">
      <pivotArea type="data" outline="0" fieldPosition="0">
        <references count="2">
          <reference field="4294967294" count="1" selected="0">
            <x v="0"/>
          </reference>
          <reference field="3" count="1" selected="0">
            <x v="3"/>
          </reference>
        </references>
      </pivotArea>
    </chartFormat>
    <chartFormat chart="10" format="12" series="1">
      <pivotArea type="data" outline="0" fieldPosition="0">
        <references count="2">
          <reference field="4294967294" count="1" selected="0">
            <x v="0"/>
          </reference>
          <reference field="3" count="1" selected="0">
            <x v="5"/>
          </reference>
        </references>
      </pivotArea>
    </chartFormat>
    <chartFormat chart="10" format="13" series="1">
      <pivotArea type="data" outline="0" fieldPosition="0">
        <references count="2">
          <reference field="4294967294" count="1" selected="0">
            <x v="0"/>
          </reference>
          <reference field="3" count="1" selected="0">
            <x v="0"/>
          </reference>
        </references>
      </pivotArea>
    </chartFormat>
    <chartFormat chart="10" format="14" series="1">
      <pivotArea type="data" outline="0" fieldPosition="0">
        <references count="2">
          <reference field="4294967294" count="1" selected="0">
            <x v="0"/>
          </reference>
          <reference field="3" count="1" selected="0">
            <x v="2"/>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Os]"/>
      </members>
    </pivotHierarchy>
    <pivotHierarchy multipleItemSelectionAllowed="1" dragToData="1">
      <members count="1" level="1">
        <member name="[T_kommune].[fylke].&amp;[Innlandet]"/>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2">
    <rowHierarchyUsage hierarchyUsage="4"/>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4D593AA6-C364-455C-BD91-F8DAC792D273}" name="Pivottabell5" cacheId="34" applyNumberFormats="0" applyBorderFormats="0" applyFontFormats="0" applyPatternFormats="0" applyAlignmentFormats="0" applyWidthHeightFormats="1" dataCaption="Verdier" tag="c8ccedc1-4d86-483f-8fc7-c3b3c870d376" updatedVersion="8" minRefreshableVersion="3" subtotalHiddenItems="1" colGrandTotals="0" itemPrintTitles="1" createdVersion="7" indent="0" showEmptyRow="1" showEmptyCol="1" compact="0" compactData="0" multipleFieldFilters="0" chartFormat="11">
  <location ref="B76:E100" firstHeaderRow="1" firstDataRow="2" firstDataCol="2" rowPageCount="2" colPageCount="1"/>
  <pivotFields count="6">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Col" compact="0" allDrilled="1" outline="0" subtotalTop="0" showAll="0" dataSourceSort="1" defaultSubtotal="0" defaultAttributeDrillState="1">
      <items count="4">
        <item s="1" x="0"/>
        <item s="1" x="1"/>
        <item x="2"/>
        <item x="3"/>
      </items>
    </pivotField>
    <pivotField dataField="1" compact="0" outline="0" subtotalTop="0" showAll="0" defaultSubtotal="0"/>
    <pivotField axis="axisPage" compact="0" allDrilled="1" outline="0" subtotalTop="0" showAll="0" dataSourceSort="1" defaultSubtotal="0" defaultAttributeDrillState="1"/>
  </pivotFields>
  <rowFields count="2">
    <field x="1"/>
    <field x="2"/>
  </rowFields>
  <rowItems count="23">
    <i>
      <x/>
      <x/>
    </i>
    <i r="1">
      <x v="1"/>
    </i>
    <i r="1">
      <x v="2"/>
    </i>
    <i r="1">
      <x v="3"/>
    </i>
    <i r="1">
      <x v="4"/>
    </i>
    <i r="1">
      <x v="5"/>
    </i>
    <i>
      <x v="1"/>
      <x v="6"/>
    </i>
    <i r="1">
      <x v="7"/>
    </i>
    <i r="1">
      <x v="8"/>
    </i>
    <i>
      <x v="2"/>
      <x v="9"/>
    </i>
    <i r="1">
      <x v="10"/>
    </i>
    <i r="1">
      <x v="11"/>
    </i>
    <i r="1">
      <x v="12"/>
    </i>
    <i r="1">
      <x v="13"/>
    </i>
    <i r="1">
      <x v="14"/>
    </i>
    <i r="1">
      <x v="15"/>
    </i>
    <i>
      <x v="3"/>
      <x v="16"/>
    </i>
    <i r="1">
      <x v="17"/>
    </i>
    <i r="1">
      <x v="18"/>
    </i>
    <i r="1">
      <x v="19"/>
    </i>
    <i r="1">
      <x v="20"/>
    </i>
    <i r="1">
      <x v="21"/>
    </i>
    <i t="grand">
      <x/>
    </i>
  </rowItems>
  <colFields count="1">
    <field x="3"/>
  </colFields>
  <colItems count="2">
    <i>
      <x/>
    </i>
    <i>
      <x v="1"/>
    </i>
  </colItems>
  <pageFields count="2">
    <pageField fld="5" hier="13" name="[T_kommune].[fylke].&amp;[Innlandet]" cap="Innlandet"/>
    <pageField fld="0" hier="12" name="[T_kommune].[kommune].&amp;[Os]" cap="Os"/>
  </pageFields>
  <dataFields count="1">
    <dataField fld="4" subtotal="count" showDataAs="percentDiff" baseField="3" baseItem="2" numFmtId="10"/>
  </dataFields>
  <formats count="1">
    <format dxfId="23">
      <pivotArea outline="0" fieldPosition="0">
        <references count="1">
          <reference field="3" count="1" selected="0">
            <x v="1"/>
          </reference>
        </references>
      </pivotArea>
    </format>
  </formats>
  <chartFormats count="10">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2">
          <reference field="4294967294" count="1" selected="0">
            <x v="0"/>
          </reference>
          <reference field="3" count="1" selected="0">
            <x v="0"/>
          </reference>
        </references>
      </pivotArea>
    </chartFormat>
    <chartFormat chart="6" format="1" series="1">
      <pivotArea type="data" outline="0" fieldPosition="0">
        <references count="2">
          <reference field="4294967294" count="1" selected="0">
            <x v="0"/>
          </reference>
          <reference field="3" count="1" selected="0">
            <x v="1"/>
          </reference>
        </references>
      </pivotArea>
    </chartFormat>
    <chartFormat chart="6" format="2" series="1">
      <pivotArea type="data" outline="0" fieldPosition="0">
        <references count="2">
          <reference field="4294967294" count="1" selected="0">
            <x v="0"/>
          </reference>
          <reference field="3" count="1" selected="0">
            <x v="2"/>
          </reference>
        </references>
      </pivotArea>
    </chartFormat>
    <chartFormat chart="7" format="0" series="1">
      <pivotArea type="data" outline="0" fieldPosition="0">
        <references count="2">
          <reference field="4294967294" count="1" selected="0">
            <x v="0"/>
          </reference>
          <reference field="3" count="1" selected="0">
            <x v="3"/>
          </reference>
        </references>
      </pivotArea>
    </chartFormat>
    <chartFormat chart="7" format="1" series="1">
      <pivotArea type="data" outline="0" fieldPosition="0">
        <references count="2">
          <reference field="4294967294" count="1" selected="0">
            <x v="0"/>
          </reference>
          <reference field="3" count="1" selected="0">
            <x v="1"/>
          </reference>
        </references>
      </pivotArea>
    </chartFormat>
    <chartFormat chart="8" format="0" series="1">
      <pivotArea type="data" outline="0" fieldPosition="0">
        <references count="2">
          <reference field="4294967294" count="1" selected="0">
            <x v="0"/>
          </reference>
          <reference field="3" count="1" selected="0">
            <x v="3"/>
          </reference>
        </references>
      </pivotArea>
    </chartFormat>
    <chartFormat chart="8" format="1" series="1">
      <pivotArea type="data" outline="0" fieldPosition="0">
        <references count="2">
          <reference field="4294967294" count="1" selected="0">
            <x v="0"/>
          </reference>
          <reference field="3" count="1" selected="0">
            <x v="1"/>
          </reference>
        </references>
      </pivotArea>
    </chartFormat>
  </chartFormat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Os]"/>
      </members>
    </pivotHierarchy>
    <pivotHierarchy multipleItemSelectionAllowed="1" dragToData="1">
      <members count="1" level="1">
        <member name="[T_kommune].[fylke].&amp;[Innlandet]"/>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2">
    <rowHierarchyUsage hierarchyUsage="4"/>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D93112C5-B915-46F6-B658-4869BE44E2CB}" name="Pivottabell7" cacheId="22" applyNumberFormats="0" applyBorderFormats="0" applyFontFormats="0" applyPatternFormats="0" applyAlignmentFormats="0" applyWidthHeightFormats="1" dataCaption="Verdier" updatedVersion="8" minRefreshableVersion="3" subtotalHiddenItems="1" itemPrintTitles="1" createdVersion="8" indent="0" showEmptyRow="1" outline="1" outlineData="1" multipleFieldFilters="0">
  <location ref="U56:X62" firstHeaderRow="1" firstDataRow="2" firstDataCol="1" rowPageCount="2" colPageCount="1"/>
  <pivotFields count="5">
    <pivotField axis="axisRow" allDrilled="1" subtotalTop="0" showAll="0" dataSourceSort="1" defaultSubtotal="0" defaultAttributeDrillState="1">
      <items count="4">
        <item x="0"/>
        <item x="1"/>
        <item x="2"/>
        <item x="3"/>
      </items>
    </pivotField>
    <pivotField dataField="1" subtotalTop="0" showAll="0" defaultSubtotal="0"/>
    <pivotField axis="axisCol" allDrilled="1" subtotalTop="0" showAll="0" dataSourceSort="1" defaultSubtotal="0" defaultAttributeDrillState="1">
      <items count="2">
        <item s="1" x="0"/>
        <item s="1" x="1"/>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5">
    <i>
      <x/>
    </i>
    <i>
      <x v="1"/>
    </i>
    <i>
      <x v="2"/>
    </i>
    <i>
      <x v="3"/>
    </i>
    <i t="grand">
      <x/>
    </i>
  </rowItems>
  <colFields count="1">
    <field x="2"/>
  </colFields>
  <colItems count="3">
    <i>
      <x/>
    </i>
    <i>
      <x v="1"/>
    </i>
    <i t="grand">
      <x/>
    </i>
  </colItems>
  <pageFields count="2">
    <pageField fld="3" hier="13" name="[T_kommune].[fylke].[All]" cap="All"/>
    <pageField fld="4" hier="12" name="[T_kommune].[kommune].[All]" cap="All"/>
  </pageFields>
  <dataFields count="1">
    <dataField fld="1" subtotal="count" showDataAs="percentDiff" baseField="2" baseItem="1048828" numFmtId="10"/>
  </dataFields>
  <pivotHierarchies count="27">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jøttkoder]"/>
        <x15:activeTabTopLevelEntity name="[Kommunetall_CSV]"/>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BBCD83FD-D996-46A3-BA51-E2C3E7F30068}" name="Pivottabell14" cacheId="30" applyNumberFormats="0" applyBorderFormats="0" applyFontFormats="0" applyPatternFormats="0" applyAlignmentFormats="0" applyWidthHeightFormats="1" dataCaption="Verdier" tag="952f6b97-4343-46fb-96ee-0b12f0c0d631" updatedVersion="8" minRefreshableVersion="3" subtotalHiddenItems="1" itemPrintTitles="1" createdVersion="7" indent="0" showEmptyRow="1" outline="1" outlineData="1" multipleFieldFilters="0" chartFormat="16">
  <location ref="U29:X35" firstHeaderRow="1" firstDataRow="2" firstDataCol="1" rowPageCount="2"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9">
        <item s="1" x="0"/>
        <item s="1" x="1"/>
        <item x="2"/>
        <item x="3"/>
        <item x="4"/>
        <item x="5"/>
        <item x="6"/>
        <item x="7"/>
        <item x="8"/>
      </items>
    </pivotField>
    <pivotField dataField="1" subtotalTop="0" showAll="0" defaultSubtotal="0"/>
    <pivotField axis="axisPage" allDrilled="1" subtotalTop="0" showAll="0" dataSourceSort="1" defaultSubtotal="0" defaultAttributeDrillState="1"/>
  </pivotFields>
  <rowFields count="1">
    <field x="1"/>
  </rowFields>
  <rowItems count="5">
    <i>
      <x/>
    </i>
    <i>
      <x v="1"/>
    </i>
    <i>
      <x v="2"/>
    </i>
    <i>
      <x v="3"/>
    </i>
    <i t="grand">
      <x/>
    </i>
  </rowItems>
  <colFields count="1">
    <field x="2"/>
  </colFields>
  <colItems count="3">
    <i>
      <x/>
    </i>
    <i>
      <x v="1"/>
    </i>
    <i t="grand">
      <x/>
    </i>
  </colItems>
  <pageFields count="2">
    <pageField fld="4" hier="13" name="[T_kommune].[fylke].&amp;[Innlandet]" cap="Innlandet"/>
    <pageField fld="0" hier="12" name="[T_kommune].[kommune].&amp;[Os]" cap="Os"/>
  </pageFields>
  <dataFields count="1">
    <dataField fld="3" subtotal="count" baseField="0" baseItem="0"/>
  </dataFields>
  <chartFormats count="10">
    <chartFormat chart="3" format="0" series="1">
      <pivotArea type="data" outline="0" fieldPosition="0">
        <references count="1">
          <reference field="4294967294" count="1" selected="0">
            <x v="0"/>
          </reference>
        </references>
      </pivotArea>
    </chartFormat>
    <chartFormat chart="8" format="7" series="1">
      <pivotArea type="data" outline="0" fieldPosition="0">
        <references count="2">
          <reference field="4294967294" count="1" selected="0">
            <x v="0"/>
          </reference>
          <reference field="2" count="1" selected="0">
            <x v="5"/>
          </reference>
        </references>
      </pivotArea>
    </chartFormat>
    <chartFormat chart="8" format="8" series="1">
      <pivotArea type="data" outline="0" fieldPosition="0">
        <references count="2">
          <reference field="4294967294" count="1" selected="0">
            <x v="0"/>
          </reference>
          <reference field="2" count="1" selected="0">
            <x v="1"/>
          </reference>
        </references>
      </pivotArea>
    </chartFormat>
    <chartFormat chart="8" format="9" series="1">
      <pivotArea type="data" outline="0" fieldPosition="0">
        <references count="2">
          <reference field="4294967294" count="1" selected="0">
            <x v="0"/>
          </reference>
          <reference field="2" count="1" selected="0">
            <x v="8"/>
          </reference>
        </references>
      </pivotArea>
    </chartFormat>
    <chartFormat chart="8" format="10" series="1">
      <pivotArea type="data" outline="0" fieldPosition="0">
        <references count="2">
          <reference field="4294967294" count="1" selected="0">
            <x v="0"/>
          </reference>
          <reference field="2" count="1" selected="0">
            <x v="3"/>
          </reference>
        </references>
      </pivotArea>
    </chartFormat>
    <chartFormat chart="8" format="11" series="1">
      <pivotArea type="data" outline="0" fieldPosition="0">
        <references count="2">
          <reference field="4294967294" count="1" selected="0">
            <x v="0"/>
          </reference>
          <reference field="2" count="1" selected="0">
            <x v="7"/>
          </reference>
        </references>
      </pivotArea>
    </chartFormat>
    <chartFormat chart="8" format="12" series="1">
      <pivotArea type="data" outline="0" fieldPosition="0">
        <references count="2">
          <reference field="4294967294" count="1" selected="0">
            <x v="0"/>
          </reference>
          <reference field="2" count="1" selected="0">
            <x v="6"/>
          </reference>
        </references>
      </pivotArea>
    </chartFormat>
    <chartFormat chart="8" format="13" series="1">
      <pivotArea type="data" outline="0" fieldPosition="0">
        <references count="2">
          <reference field="4294967294" count="1" selected="0">
            <x v="0"/>
          </reference>
          <reference field="2" count="1" selected="0">
            <x v="0"/>
          </reference>
        </references>
      </pivotArea>
    </chartFormat>
    <chartFormat chart="8" format="14" series="1">
      <pivotArea type="data" outline="0" fieldPosition="0">
        <references count="2">
          <reference field="4294967294" count="1" selected="0">
            <x v="0"/>
          </reference>
          <reference field="2" count="1" selected="0">
            <x v="4"/>
          </reference>
        </references>
      </pivotArea>
    </chartFormat>
    <chartFormat chart="8" format="15" series="1">
      <pivotArea type="data" outline="0" fieldPosition="0">
        <references count="2">
          <reference field="4294967294" count="1" selected="0">
            <x v="0"/>
          </reference>
          <reference field="2" count="1" selected="0">
            <x v="2"/>
          </reference>
        </references>
      </pivotArea>
    </chartFormat>
  </chartFormats>
  <pivotHierarchies count="27">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Os]"/>
      </members>
    </pivotHierarchy>
    <pivotHierarchy multipleItemSelectionAllowed="1" dragToData="1">
      <members count="1" level="1">
        <member name="[T_kommune].[fylke].&amp;[Innlandet]"/>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3AB28C39-7C16-4C44-A33E-F523E35CF4EB}" name="Pivottabell15" cacheId="37" applyNumberFormats="0" applyBorderFormats="0" applyFontFormats="0" applyPatternFormats="0" applyAlignmentFormats="0" applyWidthHeightFormats="1" dataCaption="Verdier" tag="952f6b97-4343-46fb-96ee-0b12f0c0d631" updatedVersion="8" minRefreshableVersion="3" subtotalHiddenItems="1" colGrandTotals="0" itemPrintTitles="1" createdVersion="7" indent="0" showEmptyRow="1" outline="1" outlineData="1" multipleFieldFilters="0" chartFormat="15">
  <location ref="AC29:AE35" firstHeaderRow="1" firstDataRow="2" firstDataCol="1" rowPageCount="2"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8">
        <item s="1" x="0"/>
        <item s="1" x="1"/>
        <item x="2"/>
        <item x="3"/>
        <item x="4"/>
        <item x="5"/>
        <item x="6"/>
        <item x="7"/>
      </items>
    </pivotField>
    <pivotField dataField="1" subtotalTop="0" showAll="0" defaultSubtotal="0"/>
    <pivotField axis="axisPage" allDrilled="1" subtotalTop="0" showAll="0" dataSourceSort="1" defaultSubtotal="0" defaultAttributeDrillState="1"/>
  </pivotFields>
  <rowFields count="1">
    <field x="1"/>
  </rowFields>
  <rowItems count="5">
    <i>
      <x/>
    </i>
    <i>
      <x v="1"/>
    </i>
    <i>
      <x v="2"/>
    </i>
    <i>
      <x v="3"/>
    </i>
    <i t="grand">
      <x/>
    </i>
  </rowItems>
  <colFields count="1">
    <field x="2"/>
  </colFields>
  <colItems count="2">
    <i>
      <x/>
    </i>
    <i>
      <x v="1"/>
    </i>
  </colItems>
  <pageFields count="2">
    <pageField fld="4" hier="13" name="[T_kommune].[fylke].&amp;[Innlandet]" cap="Innlandet"/>
    <pageField fld="0" hier="12" name="[T_kommune].[kommune].&amp;[Os]" cap="Os"/>
  </pageFields>
  <dataFields count="1">
    <dataField fld="3" subtotal="count" showDataAs="percentOfCol" baseField="1" baseItem="1" numFmtId="9"/>
  </dataFields>
  <formats count="1">
    <format dxfId="24">
      <pivotArea outline="0" collapsedLevelsAreSubtotals="1" fieldPosition="0"/>
    </format>
  </formats>
  <chartFormats count="14">
    <chartFormat chart="3" format="0" series="1">
      <pivotArea type="data" outline="0" fieldPosition="0">
        <references count="1">
          <reference field="4294967294" count="1" selected="0">
            <x v="0"/>
          </reference>
        </references>
      </pivotArea>
    </chartFormat>
    <chartFormat chart="8" format="7" series="1">
      <pivotArea type="data" outline="0" fieldPosition="0">
        <references count="2">
          <reference field="4294967294" count="1" selected="0">
            <x v="0"/>
          </reference>
          <reference field="2" count="1" selected="0">
            <x v="4"/>
          </reference>
        </references>
      </pivotArea>
    </chartFormat>
    <chartFormat chart="8" format="8" series="1">
      <pivotArea type="data" outline="0" fieldPosition="0">
        <references count="2">
          <reference field="4294967294" count="1" selected="0">
            <x v="0"/>
          </reference>
          <reference field="2" count="1" selected="0">
            <x v="1"/>
          </reference>
        </references>
      </pivotArea>
    </chartFormat>
    <chartFormat chart="8" format="9" series="1">
      <pivotArea type="data" outline="0" fieldPosition="0">
        <references count="2">
          <reference field="4294967294" count="1" selected="0">
            <x v="0"/>
          </reference>
          <reference field="2" count="1" selected="0">
            <x v="7"/>
          </reference>
        </references>
      </pivotArea>
    </chartFormat>
    <chartFormat chart="8" format="10" series="1">
      <pivotArea type="data" outline="0" fieldPosition="0">
        <references count="2">
          <reference field="4294967294" count="1" selected="0">
            <x v="0"/>
          </reference>
          <reference field="2" count="1" selected="0">
            <x v="3"/>
          </reference>
        </references>
      </pivotArea>
    </chartFormat>
    <chartFormat chart="8" format="11" series="1">
      <pivotArea type="data" outline="0" fieldPosition="0">
        <references count="2">
          <reference field="4294967294" count="1" selected="0">
            <x v="0"/>
          </reference>
          <reference field="2" count="1" selected="0">
            <x v="6"/>
          </reference>
        </references>
      </pivotArea>
    </chartFormat>
    <chartFormat chart="8" format="12" series="1">
      <pivotArea type="data" outline="0" fieldPosition="0">
        <references count="2">
          <reference field="4294967294" count="1" selected="0">
            <x v="0"/>
          </reference>
          <reference field="2" count="1" selected="0">
            <x v="5"/>
          </reference>
        </references>
      </pivotArea>
    </chartFormat>
    <chartFormat chart="8" format="13" series="1">
      <pivotArea type="data" outline="0" fieldPosition="0">
        <references count="2">
          <reference field="4294967294" count="1" selected="0">
            <x v="0"/>
          </reference>
          <reference field="2" count="1" selected="0">
            <x v="0"/>
          </reference>
        </references>
      </pivotArea>
    </chartFormat>
    <chartFormat chart="12" format="4" series="1">
      <pivotArea type="data" outline="0" fieldPosition="0">
        <references count="2">
          <reference field="4294967294" count="1" selected="0">
            <x v="0"/>
          </reference>
          <reference field="2" count="1" selected="0">
            <x v="4"/>
          </reference>
        </references>
      </pivotArea>
    </chartFormat>
    <chartFormat chart="12" format="5" series="1">
      <pivotArea type="data" outline="0" fieldPosition="0">
        <references count="2">
          <reference field="4294967294" count="1" selected="0">
            <x v="0"/>
          </reference>
          <reference field="2" count="1" selected="0">
            <x v="1"/>
          </reference>
        </references>
      </pivotArea>
    </chartFormat>
    <chartFormat chart="12" format="6" series="1">
      <pivotArea type="data" outline="0" fieldPosition="0">
        <references count="1">
          <reference field="4294967294" count="1" selected="0">
            <x v="0"/>
          </reference>
        </references>
      </pivotArea>
    </chartFormat>
    <chartFormat chart="12" format="7" series="1">
      <pivotArea type="data" outline="0" fieldPosition="0">
        <references count="2">
          <reference field="4294967294" count="1" selected="0">
            <x v="0"/>
          </reference>
          <reference field="2" count="1" selected="0">
            <x v="3"/>
          </reference>
        </references>
      </pivotArea>
    </chartFormat>
    <chartFormat chart="12" format="8" series="1">
      <pivotArea type="data" outline="0" fieldPosition="0">
        <references count="2">
          <reference field="4294967294" count="1" selected="0">
            <x v="0"/>
          </reference>
          <reference field="2" count="1" selected="0">
            <x v="0"/>
          </reference>
        </references>
      </pivotArea>
    </chartFormat>
    <chartFormat chart="12" format="9" series="1">
      <pivotArea type="data" outline="0" fieldPosition="0">
        <references count="2">
          <reference field="4294967294" count="1" selected="0">
            <x v="0"/>
          </reference>
          <reference field="2" count="1" selected="0">
            <x v="2"/>
          </reference>
        </references>
      </pivotArea>
    </chartFormat>
  </chartFormats>
  <pivotHierarchies count="27">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Os]"/>
      </members>
    </pivotHierarchy>
    <pivotHierarchy multipleItemSelectionAllowed="1" dragToData="1">
      <members count="1" level="1">
        <member name="[T_kommune].[fylke].&amp;[Innlandet]"/>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21335449-9536-4C36-BD40-EC80569B587F}" name="Pivottabell3" cacheId="32" applyNumberFormats="0" applyBorderFormats="0" applyFontFormats="0" applyPatternFormats="0" applyAlignmentFormats="0" applyWidthHeightFormats="1" dataCaption="Verdier" tag="952f6b97-4343-46fb-96ee-0b12f0c0d631" updatedVersion="8" minRefreshableVersion="3" subtotalHiddenItems="1" rowGrandTotals="0" colGrandTotals="0" itemPrintTitles="1" createdVersion="7" indent="0" outline="1" outlineData="1" multipleFieldFilters="0" chartFormat="6">
  <location ref="F45:H50" firstHeaderRow="1" firstDataRow="2" firstDataCol="1" rowPageCount="2"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2">
        <item s="1" x="0"/>
        <item s="1" x="1"/>
      </items>
    </pivotField>
    <pivotField axis="axisPage" allDrilled="1" subtotalTop="0" showAll="0" dataSourceSort="1" defaultSubtotal="0" defaultAttributeDrillState="1"/>
  </pivotFields>
  <rowFields count="1">
    <field x="1"/>
  </rowFields>
  <rowItems count="4">
    <i>
      <x/>
    </i>
    <i>
      <x v="1"/>
    </i>
    <i>
      <x v="2"/>
    </i>
    <i>
      <x v="3"/>
    </i>
  </rowItems>
  <colFields count="1">
    <field x="2"/>
  </colFields>
  <colItems count="2">
    <i>
      <x/>
    </i>
    <i>
      <x v="1"/>
    </i>
  </colItems>
  <pageFields count="2">
    <pageField fld="3" hier="13" name="[T_kommune].[fylke].&amp;[Innlandet]" cap="Innlandet"/>
    <pageField fld="0" hier="12" name="[T_kommune].[kommune].&amp;[Os]" cap="Os"/>
  </pageFields>
  <formats count="16">
    <format dxfId="40">
      <pivotArea type="all" dataOnly="0" outline="0" fieldPosition="0"/>
    </format>
    <format dxfId="39">
      <pivotArea outline="0" collapsedLevelsAreSubtotals="1" fieldPosition="0"/>
    </format>
    <format dxfId="38">
      <pivotArea type="origin" dataOnly="0" labelOnly="1" outline="0" fieldPosition="0"/>
    </format>
    <format dxfId="37">
      <pivotArea field="2" type="button" dataOnly="0" labelOnly="1" outline="0" axis="axisCol" fieldPosition="0"/>
    </format>
    <format dxfId="36">
      <pivotArea type="topRight" dataOnly="0" labelOnly="1" outline="0" fieldPosition="0"/>
    </format>
    <format dxfId="35">
      <pivotArea field="1" type="button" dataOnly="0" labelOnly="1" outline="0" axis="axisRow" fieldPosition="0"/>
    </format>
    <format dxfId="34">
      <pivotArea dataOnly="0" labelOnly="1" fieldPosition="0">
        <references count="1">
          <reference field="1" count="0"/>
        </references>
      </pivotArea>
    </format>
    <format dxfId="33">
      <pivotArea dataOnly="0" labelOnly="1" fieldPosition="0">
        <references count="1">
          <reference field="2" count="0"/>
        </references>
      </pivotArea>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2" type="button" dataOnly="0" labelOnly="1" outline="0" axis="axisCol" fieldPosition="0"/>
    </format>
    <format dxfId="28">
      <pivotArea type="topRight" dataOnly="0" labelOnly="1" outline="0" fieldPosition="0"/>
    </format>
    <format dxfId="27">
      <pivotArea field="1" type="button" dataOnly="0" labelOnly="1" outline="0" axis="axisRow" fieldPosition="0"/>
    </format>
    <format dxfId="26">
      <pivotArea dataOnly="0" labelOnly="1" fieldPosition="0">
        <references count="1">
          <reference field="1" count="0"/>
        </references>
      </pivotArea>
    </format>
    <format dxfId="25">
      <pivotArea dataOnly="0" labelOnly="1" fieldPosition="0">
        <references count="1">
          <reference field="2" count="0"/>
        </references>
      </pivotArea>
    </format>
  </formats>
  <pivotHierarchies count="27">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kommune].&amp;[Os]"/>
      </members>
    </pivotHierarchy>
    <pivotHierarchy multipleItemSelectionAllowed="1" dragToData="1">
      <members count="1" level="1">
        <member name="[T_kommune].[fylke].&amp;[Innlandet]"/>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 showRowHeaders="1" showColHeaders="1" showRowStripes="0" showColStripes="0" showLastColumn="1"/>
  <rowHierarchiesUsage count="1">
    <rowHierarchyUsage hierarchyUsage="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mmune]"/>
        <x15:activeTabTopLevelEntity name="[T_kjøttkoder]"/>
        <x15:activeTabTopLevelEntity name="[Kommunetall_CSV]"/>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3CB9D7B6-3687-408C-A581-5D3127FCD5D0}" name="Pivottabell1" cacheId="0" applyNumberFormats="0" applyBorderFormats="0" applyFontFormats="0" applyPatternFormats="0" applyAlignmentFormats="0" applyWidthHeightFormats="1" dataCaption="Verdier" updatedVersion="8" minRefreshableVersion="3" useAutoFormatting="1" itemPrintTitles="1" createdVersion="8" indent="0" outline="1" outlineData="1" multipleFieldFilters="0" chartFormat="2">
  <location ref="B3:G22" firstHeaderRow="1" firstDataRow="2" firstDataCol="1" rowPageCount="1" colPageCount="1"/>
  <pivotFields count="4">
    <pivotField dataField="1" subtotalTop="0" showAll="0" defaultSubtotal="0"/>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Page" allDrilled="1" subtotalTop="0" showAll="0" dataSourceSort="1" defaultSubtotal="0" defaultAttributeDrillState="1"/>
    <pivotField axis="axisCol" allDrilled="1" subtotalTop="0" showAll="0" dataSourceSort="1" defaultSubtotal="0" defaultAttributeDrillState="1">
      <items count="4">
        <item x="0"/>
        <item x="1"/>
        <item x="2"/>
        <item x="3"/>
      </items>
    </pivotField>
  </pivotFields>
  <rowFields count="1">
    <field x="1"/>
  </rowFields>
  <rowItems count="18">
    <i>
      <x/>
    </i>
    <i>
      <x v="1"/>
    </i>
    <i>
      <x v="2"/>
    </i>
    <i>
      <x v="3"/>
    </i>
    <i>
      <x v="4"/>
    </i>
    <i>
      <x v="5"/>
    </i>
    <i>
      <x v="6"/>
    </i>
    <i>
      <x v="7"/>
    </i>
    <i>
      <x v="8"/>
    </i>
    <i>
      <x v="9"/>
    </i>
    <i>
      <x v="10"/>
    </i>
    <i>
      <x v="11"/>
    </i>
    <i>
      <x v="12"/>
    </i>
    <i>
      <x v="13"/>
    </i>
    <i>
      <x v="14"/>
    </i>
    <i>
      <x v="15"/>
    </i>
    <i>
      <x v="16"/>
    </i>
    <i t="grand">
      <x/>
    </i>
  </rowItems>
  <colFields count="1">
    <field x="3"/>
  </colFields>
  <colItems count="5">
    <i>
      <x/>
    </i>
    <i>
      <x v="1"/>
    </i>
    <i>
      <x v="2"/>
    </i>
    <i>
      <x v="3"/>
    </i>
    <i t="grand">
      <x/>
    </i>
  </colItems>
  <pageFields count="1">
    <pageField fld="2" hier="13" name="[T_kommune].[fylke].[All]" cap="All"/>
  </pageFields>
  <dataFields count="1">
    <dataField fld="0" subtotal="count" baseField="0" baseItem="0"/>
  </dataFields>
  <chartFormats count="4">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0"/>
          </reference>
          <reference field="3" count="1" selected="0">
            <x v="1"/>
          </reference>
        </references>
      </pivotArea>
    </chartFormat>
    <chartFormat chart="1" format="2" series="1">
      <pivotArea type="data" outline="0" fieldPosition="0">
        <references count="2">
          <reference field="4294967294" count="1" selected="0">
            <x v="0"/>
          </reference>
          <reference field="3" count="1" selected="0">
            <x v="2"/>
          </reference>
        </references>
      </pivotArea>
    </chartFormat>
    <chartFormat chart="1" format="3" series="1">
      <pivotArea type="data" outline="0" fieldPosition="0">
        <references count="2">
          <reference field="4294967294" count="1" selected="0">
            <x v="0"/>
          </reference>
          <reference field="3" count="1" selected="0">
            <x v="3"/>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EAE96803-392E-4E09-B869-799B52FEF320}" name="Pivottabell9" cacheId="98" applyNumberFormats="0" applyBorderFormats="0" applyFontFormats="0" applyPatternFormats="0" applyAlignmentFormats="0" applyWidthHeightFormats="1" dataCaption="Verdier" updatedVersion="8" minRefreshableVersion="3" subtotalHiddenItems="1" rowGrandTotals="0" itemPrintTitles="1" createdVersion="8" indent="0" outline="1" outlineData="1" multipleFieldFilters="0" rowHeaderCaption="år">
  <location ref="B50:M68" firstHeaderRow="1" firstDataRow="2" firstDataCol="1" rowPageCount="1" colPageCount="1"/>
  <pivotFields count="4">
    <pivotField dataField="1" subtotalTop="0" showAll="0" defaultSubtotal="0"/>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Col"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s>
  <rowFields count="1">
    <field x="1"/>
  </rowFields>
  <rowItems count="17">
    <i>
      <x/>
    </i>
    <i>
      <x v="1"/>
    </i>
    <i>
      <x v="2"/>
    </i>
    <i>
      <x v="3"/>
    </i>
    <i>
      <x v="4"/>
    </i>
    <i>
      <x v="5"/>
    </i>
    <i>
      <x v="6"/>
    </i>
    <i>
      <x v="7"/>
    </i>
    <i>
      <x v="8"/>
    </i>
    <i>
      <x v="9"/>
    </i>
    <i>
      <x v="10"/>
    </i>
    <i>
      <x v="11"/>
    </i>
    <i>
      <x v="12"/>
    </i>
    <i>
      <x v="13"/>
    </i>
    <i>
      <x v="14"/>
    </i>
    <i>
      <x v="15"/>
    </i>
    <i>
      <x v="16"/>
    </i>
  </rowItems>
  <colFields count="1">
    <field x="2"/>
  </colFields>
  <colItems count="11">
    <i>
      <x/>
    </i>
    <i>
      <x v="1"/>
    </i>
    <i>
      <x v="2"/>
    </i>
    <i>
      <x v="3"/>
    </i>
    <i>
      <x v="4"/>
    </i>
    <i>
      <x v="5"/>
    </i>
    <i>
      <x v="6"/>
    </i>
    <i>
      <x v="7"/>
    </i>
    <i>
      <x v="8"/>
    </i>
    <i>
      <x v="9"/>
    </i>
    <i t="grand">
      <x/>
    </i>
  </colItems>
  <pageFields count="1">
    <pageField fld="3" hier="4" name="[T_kjøttkoder].[hovedgrupper].[All]" cap="All"/>
  </pageFields>
  <dataFields count="1">
    <dataField fld="0" subtotal="count" showDataAs="percentDiff" baseField="1" baseItem="0" numFmtId="165"/>
  </dataFields>
  <formats count="1">
    <format dxfId="13">
      <pivotArea outline="0" collapsedLevelsAreSubtotals="1" fieldPosition="0"/>
    </format>
  </formats>
  <pivotHierarchies count="27">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CC8FD6D-2EA0-4B95-A4BD-B9DF598D54AA}" name="Pivottabell7" cacheId="95" applyNumberFormats="0" applyBorderFormats="0" applyFontFormats="0" applyPatternFormats="0" applyAlignmentFormats="0" applyWidthHeightFormats="1" dataCaption="Verdier" updatedVersion="8" minRefreshableVersion="3" subtotalHiddenItems="1" rowGrandTotals="0" itemPrintTitles="1" createdVersion="8" indent="0" outline="1" outlineData="1" multipleFieldFilters="0" rowHeaderCaption="år">
  <location ref="B27:M45" firstHeaderRow="1" firstDataRow="2" firstDataCol="1" rowPageCount="1" colPageCount="1"/>
  <pivotFields count="4">
    <pivotField dataField="1" subtotalTop="0" showAll="0" defaultSubtotal="0"/>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Col"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s>
  <rowFields count="1">
    <field x="1"/>
  </rowFields>
  <rowItems count="17">
    <i>
      <x/>
    </i>
    <i>
      <x v="1"/>
    </i>
    <i>
      <x v="2"/>
    </i>
    <i>
      <x v="3"/>
    </i>
    <i>
      <x v="4"/>
    </i>
    <i>
      <x v="5"/>
    </i>
    <i>
      <x v="6"/>
    </i>
    <i>
      <x v="7"/>
    </i>
    <i>
      <x v="8"/>
    </i>
    <i>
      <x v="9"/>
    </i>
    <i>
      <x v="10"/>
    </i>
    <i>
      <x v="11"/>
    </i>
    <i>
      <x v="12"/>
    </i>
    <i>
      <x v="13"/>
    </i>
    <i>
      <x v="14"/>
    </i>
    <i>
      <x v="15"/>
    </i>
    <i>
      <x v="16"/>
    </i>
  </rowItems>
  <colFields count="1">
    <field x="2"/>
  </colFields>
  <colItems count="11">
    <i>
      <x/>
    </i>
    <i>
      <x v="1"/>
    </i>
    <i>
      <x v="2"/>
    </i>
    <i>
      <x v="3"/>
    </i>
    <i>
      <x v="4"/>
    </i>
    <i>
      <x v="5"/>
    </i>
    <i>
      <x v="6"/>
    </i>
    <i>
      <x v="7"/>
    </i>
    <i>
      <x v="8"/>
    </i>
    <i>
      <x v="9"/>
    </i>
    <i t="grand">
      <x/>
    </i>
  </colItems>
  <pageFields count="1">
    <pageField fld="3" hier="4" name="[T_kjøttkoder].[hovedgrupper].[All]" cap="All"/>
  </pageFields>
  <dataFields count="1">
    <dataField fld="0" subtotal="count" showDataAs="percentOfRow" baseField="1" baseItem="0" numFmtId="165"/>
  </dataFields>
  <formats count="1">
    <format dxfId="14">
      <pivotArea outline="0" collapsedLevelsAreSubtotals="1" fieldPosition="0"/>
    </format>
  </formats>
  <pivotHierarchies count="27">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1B50A9CD-90E1-4564-9510-F815EBD0CEBB}" name="Pivottabell2" cacheId="92" applyNumberFormats="0" applyBorderFormats="0" applyFontFormats="0" applyPatternFormats="0" applyAlignmentFormats="0" applyWidthHeightFormats="1" dataCaption="Verdier" updatedVersion="8" minRefreshableVersion="3" subtotalHiddenItems="1" rowGrandTotals="0" itemPrintTitles="1" createdVersion="8" indent="0" outline="1" outlineData="1" multipleFieldFilters="0" rowHeaderCaption="år">
  <location ref="B3:M21" firstHeaderRow="1" firstDataRow="2" firstDataCol="1" rowPageCount="1" colPageCount="1"/>
  <pivotFields count="4">
    <pivotField dataField="1" subtotalTop="0" showAll="0" defaultSubtotal="0"/>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Col"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s>
  <rowFields count="1">
    <field x="1"/>
  </rowFields>
  <rowItems count="17">
    <i>
      <x/>
    </i>
    <i>
      <x v="1"/>
    </i>
    <i>
      <x v="2"/>
    </i>
    <i>
      <x v="3"/>
    </i>
    <i>
      <x v="4"/>
    </i>
    <i>
      <x v="5"/>
    </i>
    <i>
      <x v="6"/>
    </i>
    <i>
      <x v="7"/>
    </i>
    <i>
      <x v="8"/>
    </i>
    <i>
      <x v="9"/>
    </i>
    <i>
      <x v="10"/>
    </i>
    <i>
      <x v="11"/>
    </i>
    <i>
      <x v="12"/>
    </i>
    <i>
      <x v="13"/>
    </i>
    <i>
      <x v="14"/>
    </i>
    <i>
      <x v="15"/>
    </i>
    <i>
      <x v="16"/>
    </i>
  </rowItems>
  <colFields count="1">
    <field x="2"/>
  </colFields>
  <colItems count="11">
    <i>
      <x/>
    </i>
    <i>
      <x v="1"/>
    </i>
    <i>
      <x v="2"/>
    </i>
    <i>
      <x v="3"/>
    </i>
    <i>
      <x v="4"/>
    </i>
    <i>
      <x v="5"/>
    </i>
    <i>
      <x v="6"/>
    </i>
    <i>
      <x v="7"/>
    </i>
    <i>
      <x v="8"/>
    </i>
    <i>
      <x v="9"/>
    </i>
    <i t="grand">
      <x/>
    </i>
  </colItems>
  <pageFields count="1">
    <pageField fld="3" hier="4" name="[T_kjøttkoder].[hovedgrupper].[All]" cap="All"/>
  </pageFields>
  <dataFields count="1">
    <dataField fld="0" subtotal="count" baseField="0" baseItem="0"/>
  </dataFields>
  <pivotHierarchies count="27">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44C6A3D-10D8-4911-BD2A-553D640F5786}" name="Pivottabell3" cacheId="21"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showEmptyRow="1" outline="1" outlineData="1" multipleFieldFilters="0" chartFormat="29" rowHeaderCaption="kommune">
  <location ref="B5:C358" firstHeaderRow="1" firstDataRow="1" firstDataCol="1" rowPageCount="3" colPageCount="1"/>
  <pivotFields count="5">
    <pivotField axis="axisPage" allDrilled="1" subtotalTop="0" showAll="0" dataSourceSort="1" defaultSubtotal="0" defaultAttributeDrillState="1">
      <items count="3">
        <item x="0"/>
        <item x="1"/>
        <item x="2"/>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3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s>
      <autoSortScope>
        <pivotArea dataOnly="0" outline="0" fieldPosition="0">
          <references count="1">
            <reference field="4294967294" count="1" selected="0">
              <x v="0"/>
            </reference>
          </references>
        </pivotArea>
      </autoSortScope>
    </pivotField>
  </pivotFields>
  <rowFields count="1">
    <field x="4"/>
  </rowFields>
  <rowItems count="353">
    <i>
      <x v="118"/>
    </i>
    <i>
      <x v="224"/>
    </i>
    <i>
      <x v="151"/>
    </i>
    <i>
      <x v="130"/>
    </i>
    <i>
      <x v="215"/>
    </i>
    <i>
      <x v="264"/>
    </i>
    <i>
      <x v="262"/>
    </i>
    <i>
      <x v="288"/>
    </i>
    <i>
      <x v="238"/>
    </i>
    <i>
      <x v="122"/>
    </i>
    <i>
      <x v="319"/>
    </i>
    <i>
      <x v="176"/>
    </i>
    <i>
      <x v="237"/>
    </i>
    <i>
      <x v="327"/>
    </i>
    <i>
      <x v="171"/>
    </i>
    <i>
      <x v="303"/>
    </i>
    <i>
      <x v="261"/>
    </i>
    <i>
      <x v="257"/>
    </i>
    <i>
      <x v="25"/>
    </i>
    <i>
      <x v="173"/>
    </i>
    <i>
      <x v="78"/>
    </i>
    <i>
      <x v="120"/>
    </i>
    <i>
      <x v="169"/>
    </i>
    <i>
      <x v="338"/>
    </i>
    <i>
      <x v="207"/>
    </i>
    <i>
      <x v="67"/>
    </i>
    <i>
      <x v="91"/>
    </i>
    <i>
      <x v="90"/>
    </i>
    <i>
      <x v="189"/>
    </i>
    <i>
      <x v="72"/>
    </i>
    <i>
      <x v="82"/>
    </i>
    <i>
      <x v="105"/>
    </i>
    <i>
      <x v="239"/>
    </i>
    <i>
      <x v="44"/>
    </i>
    <i>
      <x v="217"/>
    </i>
    <i>
      <x v="45"/>
    </i>
    <i>
      <x v="333"/>
    </i>
    <i>
      <x v="121"/>
    </i>
    <i>
      <x v="275"/>
    </i>
    <i>
      <x v="212"/>
    </i>
    <i>
      <x v="351"/>
    </i>
    <i>
      <x v="265"/>
    </i>
    <i>
      <x v="302"/>
    </i>
    <i>
      <x v="323"/>
    </i>
    <i>
      <x v="79"/>
    </i>
    <i>
      <x v="145"/>
    </i>
    <i>
      <x v="48"/>
    </i>
    <i>
      <x v="222"/>
    </i>
    <i>
      <x v="250"/>
    </i>
    <i>
      <x v="185"/>
    </i>
    <i>
      <x v="336"/>
    </i>
    <i>
      <x v="334"/>
    </i>
    <i>
      <x v="112"/>
    </i>
    <i>
      <x v="269"/>
    </i>
    <i>
      <x v="52"/>
    </i>
    <i>
      <x v="160"/>
    </i>
    <i>
      <x v="252"/>
    </i>
    <i>
      <x v="108"/>
    </i>
    <i>
      <x v="340"/>
    </i>
    <i>
      <x v="254"/>
    </i>
    <i>
      <x v="283"/>
    </i>
    <i>
      <x v="131"/>
    </i>
    <i>
      <x v="100"/>
    </i>
    <i>
      <x v="330"/>
    </i>
    <i>
      <x v="2"/>
    </i>
    <i>
      <x v="300"/>
    </i>
    <i>
      <x v="295"/>
    </i>
    <i>
      <x v="177"/>
    </i>
    <i>
      <x v="232"/>
    </i>
    <i>
      <x v="156"/>
    </i>
    <i>
      <x v="87"/>
    </i>
    <i>
      <x v="273"/>
    </i>
    <i>
      <x v="276"/>
    </i>
    <i>
      <x v="206"/>
    </i>
    <i>
      <x v="150"/>
    </i>
    <i>
      <x v="80"/>
    </i>
    <i>
      <x v="205"/>
    </i>
    <i>
      <x v="316"/>
    </i>
    <i>
      <x v="76"/>
    </i>
    <i>
      <x v="271"/>
    </i>
    <i>
      <x v="293"/>
    </i>
    <i>
      <x v="277"/>
    </i>
    <i>
      <x v="279"/>
    </i>
    <i>
      <x v="248"/>
    </i>
    <i>
      <x v="220"/>
    </i>
    <i>
      <x v="148"/>
    </i>
    <i>
      <x v="216"/>
    </i>
    <i>
      <x v="304"/>
    </i>
    <i>
      <x v="127"/>
    </i>
    <i>
      <x v="343"/>
    </i>
    <i>
      <x v="43"/>
    </i>
    <i>
      <x v="30"/>
    </i>
    <i>
      <x v="249"/>
    </i>
    <i>
      <x v="109"/>
    </i>
    <i>
      <x v="329"/>
    </i>
    <i>
      <x v="86"/>
    </i>
    <i>
      <x v="154"/>
    </i>
    <i>
      <x v="315"/>
    </i>
    <i>
      <x v="85"/>
    </i>
    <i>
      <x v="3"/>
    </i>
    <i>
      <x v="337"/>
    </i>
    <i>
      <x v="139"/>
    </i>
    <i>
      <x v="182"/>
    </i>
    <i>
      <x/>
    </i>
    <i>
      <x v="332"/>
    </i>
    <i>
      <x v="142"/>
    </i>
    <i>
      <x v="157"/>
    </i>
    <i>
      <x v="115"/>
    </i>
    <i>
      <x v="324"/>
    </i>
    <i>
      <x v="36"/>
    </i>
    <i>
      <x v="198"/>
    </i>
    <i>
      <x v="219"/>
    </i>
    <i>
      <x v="242"/>
    </i>
    <i>
      <x v="191"/>
    </i>
    <i>
      <x v="4"/>
    </i>
    <i>
      <x v="13"/>
    </i>
    <i>
      <x v="339"/>
    </i>
    <i>
      <x v="201"/>
    </i>
    <i>
      <x v="99"/>
    </i>
    <i>
      <x v="218"/>
    </i>
    <i>
      <x v="137"/>
    </i>
    <i>
      <x v="8"/>
    </i>
    <i>
      <x v="180"/>
    </i>
    <i>
      <x v="245"/>
    </i>
    <i>
      <x v="134"/>
    </i>
    <i>
      <x v="168"/>
    </i>
    <i>
      <x v="63"/>
    </i>
    <i>
      <x v="345"/>
    </i>
    <i>
      <x v="161"/>
    </i>
    <i>
      <x v="344"/>
    </i>
    <i>
      <x v="38"/>
    </i>
    <i>
      <x v="163"/>
    </i>
    <i>
      <x v="208"/>
    </i>
    <i>
      <x v="313"/>
    </i>
    <i>
      <x v="195"/>
    </i>
    <i>
      <x v="158"/>
    </i>
    <i>
      <x v="221"/>
    </i>
    <i>
      <x v="197"/>
    </i>
    <i>
      <x v="263"/>
    </i>
    <i>
      <x v="28"/>
    </i>
    <i>
      <x v="256"/>
    </i>
    <i>
      <x v="95"/>
    </i>
    <i>
      <x v="75"/>
    </i>
    <i>
      <x v="241"/>
    </i>
    <i>
      <x v="321"/>
    </i>
    <i>
      <x v="260"/>
    </i>
    <i>
      <x v="284"/>
    </i>
    <i>
      <x v="270"/>
    </i>
    <i>
      <x v="17"/>
    </i>
    <i>
      <x v="179"/>
    </i>
    <i>
      <x v="255"/>
    </i>
    <i>
      <x v="132"/>
    </i>
    <i>
      <x v="246"/>
    </i>
    <i>
      <x v="318"/>
    </i>
    <i>
      <x v="259"/>
    </i>
    <i>
      <x v="342"/>
    </i>
    <i>
      <x v="223"/>
    </i>
    <i>
      <x v="138"/>
    </i>
    <i>
      <x v="280"/>
    </i>
    <i>
      <x v="296"/>
    </i>
    <i>
      <x v="174"/>
    </i>
    <i>
      <x v="190"/>
    </i>
    <i>
      <x v="298"/>
    </i>
    <i>
      <x v="289"/>
    </i>
    <i>
      <x v="152"/>
    </i>
    <i>
      <x v="164"/>
    </i>
    <i>
      <x v="57"/>
    </i>
    <i>
      <x v="349"/>
    </i>
    <i>
      <x v="129"/>
    </i>
    <i>
      <x v="55"/>
    </i>
    <i>
      <x v="117"/>
    </i>
    <i>
      <x v="170"/>
    </i>
    <i>
      <x v="97"/>
    </i>
    <i>
      <x v="326"/>
    </i>
    <i>
      <x v="10"/>
    </i>
    <i>
      <x v="305"/>
    </i>
    <i>
      <x v="211"/>
    </i>
    <i>
      <x v="267"/>
    </i>
    <i>
      <x v="229"/>
    </i>
    <i>
      <x v="89"/>
    </i>
    <i>
      <x v="7"/>
    </i>
    <i>
      <x v="74"/>
    </i>
    <i>
      <x v="187"/>
    </i>
    <i>
      <x v="23"/>
    </i>
    <i>
      <x v="325"/>
    </i>
    <i>
      <x v="60"/>
    </i>
    <i>
      <x v="274"/>
    </i>
    <i>
      <x v="53"/>
    </i>
    <i>
      <x v="312"/>
    </i>
    <i>
      <x v="16"/>
    </i>
    <i>
      <x v="183"/>
    </i>
    <i>
      <x v="322"/>
    </i>
    <i>
      <x v="64"/>
    </i>
    <i>
      <x v="1"/>
    </i>
    <i>
      <x v="40"/>
    </i>
    <i>
      <x v="203"/>
    </i>
    <i>
      <x v="287"/>
    </i>
    <i>
      <x v="247"/>
    </i>
    <i>
      <x v="27"/>
    </i>
    <i>
      <x v="56"/>
    </i>
    <i>
      <x v="88"/>
    </i>
    <i>
      <x v="101"/>
    </i>
    <i>
      <x v="240"/>
    </i>
    <i>
      <x v="83"/>
    </i>
    <i>
      <x v="110"/>
    </i>
    <i>
      <x v="35"/>
    </i>
    <i>
      <x v="81"/>
    </i>
    <i>
      <x v="124"/>
    </i>
    <i>
      <x v="6"/>
    </i>
    <i>
      <x v="281"/>
    </i>
    <i>
      <x v="243"/>
    </i>
    <i>
      <x v="106"/>
    </i>
    <i>
      <x v="42"/>
    </i>
    <i>
      <x v="166"/>
    </i>
    <i>
      <x v="188"/>
    </i>
    <i>
      <x v="162"/>
    </i>
    <i>
      <x v="37"/>
    </i>
    <i>
      <x v="49"/>
    </i>
    <i>
      <x v="165"/>
    </i>
    <i>
      <x v="26"/>
    </i>
    <i>
      <x v="19"/>
    </i>
    <i>
      <x v="21"/>
    </i>
    <i>
      <x v="290"/>
    </i>
    <i>
      <x v="234"/>
    </i>
    <i>
      <x v="214"/>
    </i>
    <i>
      <x v="294"/>
    </i>
    <i>
      <x v="11"/>
    </i>
    <i>
      <x v="317"/>
    </i>
    <i>
      <x v="149"/>
    </i>
    <i>
      <x v="253"/>
    </i>
    <i>
      <x v="199"/>
    </i>
    <i>
      <x v="153"/>
    </i>
    <i>
      <x v="278"/>
    </i>
    <i>
      <x v="328"/>
    </i>
    <i>
      <x v="350"/>
    </i>
    <i>
      <x v="292"/>
    </i>
    <i>
      <x v="175"/>
    </i>
    <i>
      <x v="111"/>
    </i>
    <i>
      <x v="244"/>
    </i>
    <i>
      <x v="204"/>
    </i>
    <i>
      <x v="114"/>
    </i>
    <i>
      <x v="202"/>
    </i>
    <i>
      <x v="103"/>
    </i>
    <i>
      <x v="209"/>
    </i>
    <i>
      <x v="196"/>
    </i>
    <i>
      <x v="104"/>
    </i>
    <i>
      <x v="73"/>
    </i>
    <i>
      <x v="5"/>
    </i>
    <i>
      <x v="116"/>
    </i>
    <i>
      <x v="102"/>
    </i>
    <i>
      <x v="144"/>
    </i>
    <i>
      <x v="140"/>
    </i>
    <i>
      <x v="346"/>
    </i>
    <i>
      <x v="228"/>
    </i>
    <i>
      <x v="51"/>
    </i>
    <i>
      <x v="59"/>
    </i>
    <i>
      <x v="301"/>
    </i>
    <i>
      <x v="347"/>
    </i>
    <i>
      <x v="20"/>
    </i>
    <i>
      <x v="155"/>
    </i>
    <i>
      <x v="226"/>
    </i>
    <i>
      <x v="47"/>
    </i>
    <i>
      <x v="12"/>
    </i>
    <i>
      <x v="310"/>
    </i>
    <i>
      <x v="34"/>
    </i>
    <i>
      <x v="186"/>
    </i>
    <i>
      <x v="291"/>
    </i>
    <i>
      <x v="266"/>
    </i>
    <i>
      <x v="172"/>
    </i>
    <i>
      <x v="213"/>
    </i>
    <i>
      <x v="98"/>
    </i>
    <i>
      <x v="233"/>
    </i>
    <i>
      <x v="92"/>
    </i>
    <i>
      <x v="307"/>
    </i>
    <i>
      <x v="311"/>
    </i>
    <i>
      <x v="341"/>
    </i>
    <i>
      <x v="299"/>
    </i>
    <i>
      <x v="24"/>
    </i>
    <i>
      <x v="200"/>
    </i>
    <i>
      <x v="31"/>
    </i>
    <i>
      <x v="331"/>
    </i>
    <i>
      <x v="306"/>
    </i>
    <i>
      <x v="15"/>
    </i>
    <i>
      <x v="46"/>
    </i>
    <i>
      <x v="18"/>
    </i>
    <i>
      <x v="286"/>
    </i>
    <i>
      <x v="69"/>
    </i>
    <i>
      <x v="141"/>
    </i>
    <i>
      <x v="29"/>
    </i>
    <i>
      <x v="68"/>
    </i>
    <i>
      <x v="210"/>
    </i>
    <i>
      <x v="236"/>
    </i>
    <i>
      <x v="119"/>
    </i>
    <i>
      <x v="50"/>
    </i>
    <i>
      <x v="125"/>
    </i>
    <i>
      <x v="94"/>
    </i>
    <i>
      <x v="66"/>
    </i>
    <i>
      <x v="309"/>
    </i>
    <i>
      <x v="167"/>
    </i>
    <i>
      <x v="58"/>
    </i>
    <i>
      <x v="84"/>
    </i>
    <i>
      <x v="39"/>
    </i>
    <i>
      <x v="193"/>
    </i>
    <i>
      <x v="77"/>
    </i>
    <i>
      <x v="126"/>
    </i>
    <i>
      <x v="14"/>
    </i>
    <i>
      <x v="146"/>
    </i>
    <i>
      <x v="135"/>
    </i>
    <i>
      <x v="33"/>
    </i>
    <i>
      <x v="285"/>
    </i>
    <i>
      <x v="136"/>
    </i>
    <i>
      <x v="41"/>
    </i>
    <i>
      <x v="123"/>
    </i>
    <i>
      <x v="70"/>
    </i>
    <i>
      <x v="9"/>
    </i>
    <i>
      <x v="282"/>
    </i>
    <i>
      <x v="113"/>
    </i>
    <i>
      <x v="133"/>
    </i>
    <i>
      <x v="335"/>
    </i>
    <i>
      <x v="225"/>
    </i>
    <i>
      <x v="107"/>
    </i>
    <i>
      <x v="258"/>
    </i>
    <i>
      <x v="227"/>
    </i>
    <i>
      <x v="61"/>
    </i>
    <i>
      <x v="235"/>
    </i>
    <i>
      <x v="194"/>
    </i>
    <i>
      <x v="320"/>
    </i>
    <i>
      <x v="32"/>
    </i>
    <i>
      <x v="348"/>
    </i>
    <i>
      <x v="268"/>
    </i>
    <i>
      <x v="314"/>
    </i>
    <i>
      <x v="231"/>
    </i>
    <i>
      <x v="251"/>
    </i>
    <i>
      <x v="147"/>
    </i>
    <i>
      <x v="143"/>
    </i>
    <i>
      <x v="62"/>
    </i>
    <i>
      <x v="93"/>
    </i>
    <i>
      <x v="308"/>
    </i>
    <i>
      <x v="128"/>
    </i>
    <i>
      <x v="192"/>
    </i>
    <i>
      <x v="178"/>
    </i>
    <i>
      <x v="272"/>
    </i>
    <i>
      <x v="54"/>
    </i>
    <i>
      <x v="230"/>
    </i>
    <i>
      <x v="71"/>
    </i>
    <i>
      <x v="184"/>
    </i>
    <i>
      <x v="22"/>
    </i>
    <i>
      <x v="297"/>
    </i>
    <i>
      <x v="181"/>
    </i>
    <i>
      <x v="96"/>
    </i>
    <i>
      <x v="159"/>
    </i>
    <i>
      <x v="65"/>
    </i>
    <i t="grand">
      <x/>
    </i>
  </rowItems>
  <colItems count="1">
    <i/>
  </colItems>
  <pageFields count="3">
    <pageField fld="3" hier="4" name="[T_kjøttkoder].[hovedgrupper].[All]" cap="All"/>
    <pageField fld="2" hier="13" name="[T_kommune].[fylke].[All]" cap="All"/>
    <pageField fld="0" hier="0" name="[Kommunetall_CSV].[aar].&amp;[2021]" cap="2021"/>
  </pageFields>
  <dataFields count="1">
    <dataField name="Antall kg" fld="1" baseField="0" baseItem="0" numFmtId="164"/>
  </dataFields>
  <formats count="3">
    <format dxfId="133">
      <pivotArea collapsedLevelsAreSubtotals="1" fieldPosition="0">
        <references count="2">
          <reference field="0" count="1" selected="0">
            <x v="2"/>
          </reference>
          <reference field="4" count="13">
            <x v="15"/>
            <x v="21"/>
            <x v="26"/>
            <x v="29"/>
            <x v="35"/>
            <x v="41"/>
            <x v="48"/>
            <x v="54"/>
            <x v="55"/>
            <x v="56"/>
            <x v="80"/>
            <x v="88"/>
            <x v="114"/>
          </reference>
        </references>
      </pivotArea>
    </format>
    <format dxfId="132">
      <pivotArea outline="0" fieldPosition="0">
        <references count="1">
          <reference field="4294967294" count="1">
            <x v="0"/>
          </reference>
        </references>
      </pivotArea>
    </format>
    <format dxfId="131">
      <pivotArea outline="0" collapsedLevelsAreSubtotals="1" fieldPosition="0"/>
    </format>
  </formats>
  <chartFormats count="85">
    <chartFormat chart="2" format="0" series="1">
      <pivotArea type="data" outline="0" fieldPosition="0">
        <references count="2">
          <reference field="4294967294" count="1" selected="0">
            <x v="0"/>
          </reference>
          <reference field="4" count="1" selected="0">
            <x v="67"/>
          </reference>
        </references>
      </pivotArea>
    </chartFormat>
    <chartFormat chart="2" format="1" series="1">
      <pivotArea type="data" outline="0" fieldPosition="0">
        <references count="2">
          <reference field="4294967294" count="1" selected="0">
            <x v="0"/>
          </reference>
          <reference field="4" count="1" selected="0">
            <x v="207"/>
          </reference>
        </references>
      </pivotArea>
    </chartFormat>
    <chartFormat chart="2" format="2" series="1">
      <pivotArea type="data" outline="0" fieldPosition="0">
        <references count="2">
          <reference field="4294967294" count="1" selected="0">
            <x v="0"/>
          </reference>
          <reference field="4" count="1" selected="0">
            <x v="173"/>
          </reference>
        </references>
      </pivotArea>
    </chartFormat>
    <chartFormat chart="2" format="3" series="1">
      <pivotArea type="data" outline="0" fieldPosition="0">
        <references count="2">
          <reference field="4294967294" count="1" selected="0">
            <x v="0"/>
          </reference>
          <reference field="4" count="1" selected="0">
            <x v="120"/>
          </reference>
        </references>
      </pivotArea>
    </chartFormat>
    <chartFormat chart="2" format="4" series="1">
      <pivotArea type="data" outline="0" fieldPosition="0">
        <references count="2">
          <reference field="4294967294" count="1" selected="0">
            <x v="0"/>
          </reference>
          <reference field="4" count="1" selected="0">
            <x v="176"/>
          </reference>
        </references>
      </pivotArea>
    </chartFormat>
    <chartFormat chart="2" format="5" series="1">
      <pivotArea type="data" outline="0" fieldPosition="0">
        <references count="2">
          <reference field="4294967294" count="1" selected="0">
            <x v="0"/>
          </reference>
          <reference field="4" count="1" selected="0">
            <x v="319"/>
          </reference>
        </references>
      </pivotArea>
    </chartFormat>
    <chartFormat chart="2" format="6" series="1">
      <pivotArea type="data" outline="0" fieldPosition="0">
        <references count="2">
          <reference field="4294967294" count="1" selected="0">
            <x v="0"/>
          </reference>
          <reference field="4" count="1" selected="0">
            <x v="264"/>
          </reference>
        </references>
      </pivotArea>
    </chartFormat>
    <chartFormat chart="2" format="7" series="1">
      <pivotArea type="data" outline="0" fieldPosition="0">
        <references count="2">
          <reference field="4294967294" count="1" selected="0">
            <x v="0"/>
          </reference>
          <reference field="4" count="1" selected="0">
            <x v="151"/>
          </reference>
        </references>
      </pivotArea>
    </chartFormat>
    <chartFormat chart="2" format="8" series="1">
      <pivotArea type="data" outline="0" fieldPosition="0">
        <references count="2">
          <reference field="4294967294" count="1" selected="0">
            <x v="0"/>
          </reference>
          <reference field="4" count="1" selected="0">
            <x v="25"/>
          </reference>
        </references>
      </pivotArea>
    </chartFormat>
    <chartFormat chart="2" format="9" series="1">
      <pivotArea type="data" outline="0" fieldPosition="0">
        <references count="2">
          <reference field="4294967294" count="1" selected="0">
            <x v="0"/>
          </reference>
          <reference field="4" count="1" selected="0">
            <x v="257"/>
          </reference>
        </references>
      </pivotArea>
    </chartFormat>
    <chartFormat chart="2" format="10" series="1">
      <pivotArea type="data" outline="0" fieldPosition="0">
        <references count="2">
          <reference field="4294967294" count="1" selected="0">
            <x v="0"/>
          </reference>
          <reference field="4" count="1" selected="0">
            <x v="327"/>
          </reference>
        </references>
      </pivotArea>
    </chartFormat>
    <chartFormat chart="2" format="11" series="1">
      <pivotArea type="data" outline="0" fieldPosition="0">
        <references count="2">
          <reference field="4294967294" count="1" selected="0">
            <x v="0"/>
          </reference>
          <reference field="4" count="1" selected="0">
            <x v="238"/>
          </reference>
        </references>
      </pivotArea>
    </chartFormat>
    <chartFormat chart="2" format="12" series="1">
      <pivotArea type="data" outline="0" fieldPosition="0">
        <references count="2">
          <reference field="4294967294" count="1" selected="0">
            <x v="0"/>
          </reference>
          <reference field="4" count="1" selected="0">
            <x v="262"/>
          </reference>
        </references>
      </pivotArea>
    </chartFormat>
    <chartFormat chart="2" format="13" series="1">
      <pivotArea type="data" outline="0" fieldPosition="0">
        <references count="2">
          <reference field="4294967294" count="1" selected="0">
            <x v="0"/>
          </reference>
          <reference field="4" count="1" selected="0">
            <x v="288"/>
          </reference>
        </references>
      </pivotArea>
    </chartFormat>
    <chartFormat chart="2" format="14" series="1">
      <pivotArea type="data" outline="0" fieldPosition="0">
        <references count="2">
          <reference field="4294967294" count="1" selected="0">
            <x v="0"/>
          </reference>
          <reference field="4" count="1" selected="0">
            <x v="130"/>
          </reference>
        </references>
      </pivotArea>
    </chartFormat>
    <chartFormat chart="2" format="15" series="1">
      <pivotArea type="data" outline="0" fieldPosition="0">
        <references count="2">
          <reference field="4294967294" count="1" selected="0">
            <x v="0"/>
          </reference>
          <reference field="4" count="1" selected="0">
            <x v="118"/>
          </reference>
        </references>
      </pivotArea>
    </chartFormat>
    <chartFormat chart="2" format="16" series="1">
      <pivotArea type="data" outline="0" fieldPosition="0">
        <references count="2">
          <reference field="4294967294" count="1" selected="0">
            <x v="0"/>
          </reference>
          <reference field="4" count="1" selected="0">
            <x v="217"/>
          </reference>
        </references>
      </pivotArea>
    </chartFormat>
    <chartFormat chart="2" format="17" series="1">
      <pivotArea type="data" outline="0" fieldPosition="0">
        <references count="2">
          <reference field="4294967294" count="1" selected="0">
            <x v="0"/>
          </reference>
          <reference field="4" count="1" selected="0">
            <x v="78"/>
          </reference>
        </references>
      </pivotArea>
    </chartFormat>
    <chartFormat chart="2" format="18" series="1">
      <pivotArea type="data" outline="0" fieldPosition="0">
        <references count="2">
          <reference field="4294967294" count="1" selected="0">
            <x v="0"/>
          </reference>
          <reference field="4" count="1" selected="0">
            <x v="185"/>
          </reference>
        </references>
      </pivotArea>
    </chartFormat>
    <chartFormat chart="2" format="19" series="1">
      <pivotArea type="data" outline="0" fieldPosition="0">
        <references count="2">
          <reference field="4294967294" count="1" selected="0">
            <x v="0"/>
          </reference>
          <reference field="4" count="1" selected="0">
            <x v="121"/>
          </reference>
        </references>
      </pivotArea>
    </chartFormat>
    <chartFormat chart="2" format="20" series="1">
      <pivotArea type="data" outline="0" fieldPosition="0">
        <references count="2">
          <reference field="4294967294" count="1" selected="0">
            <x v="0"/>
          </reference>
          <reference field="4" count="1" selected="0">
            <x v="22"/>
          </reference>
        </references>
      </pivotArea>
    </chartFormat>
    <chartFormat chart="2" format="21" series="1">
      <pivotArea type="data" outline="0" fieldPosition="0">
        <references count="2">
          <reference field="4294967294" count="1" selected="0">
            <x v="0"/>
          </reference>
          <reference field="4" count="1" selected="0">
            <x v="39"/>
          </reference>
        </references>
      </pivotArea>
    </chartFormat>
    <chartFormat chart="2" format="22" series="1">
      <pivotArea type="data" outline="0" fieldPosition="0">
        <references count="2">
          <reference field="4294967294" count="1" selected="0">
            <x v="0"/>
          </reference>
          <reference field="4" count="1" selected="0">
            <x v="17"/>
          </reference>
        </references>
      </pivotArea>
    </chartFormat>
    <chartFormat chart="2" format="23" series="1">
      <pivotArea type="data" outline="0" fieldPosition="0">
        <references count="2">
          <reference field="4294967294" count="1" selected="0">
            <x v="0"/>
          </reference>
          <reference field="4" count="1" selected="0">
            <x v="71"/>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84"/>
          </reference>
        </references>
      </pivotArea>
    </chartFormat>
    <chartFormat chart="2" format="26" series="1">
      <pivotArea type="data" outline="0" fieldPosition="0">
        <references count="2">
          <reference field="4294967294" count="1" selected="0">
            <x v="0"/>
          </reference>
          <reference field="4" count="1" selected="0">
            <x v="19"/>
          </reference>
        </references>
      </pivotArea>
    </chartFormat>
    <chartFormat chart="2" format="27" series="1">
      <pivotArea type="data" outline="0" fieldPosition="0">
        <references count="2">
          <reference field="4294967294" count="1" selected="0">
            <x v="0"/>
          </reference>
          <reference field="4" count="1" selected="0">
            <x v="93"/>
          </reference>
        </references>
      </pivotArea>
    </chartFormat>
    <chartFormat chart="2" format="28" series="1">
      <pivotArea type="data" outline="0" fieldPosition="0">
        <references count="2">
          <reference field="4294967294" count="1" selected="0">
            <x v="0"/>
          </reference>
          <reference field="4" count="1" selected="0">
            <x v="294"/>
          </reference>
        </references>
      </pivotArea>
    </chartFormat>
    <chartFormat chart="2" format="29" series="1">
      <pivotArea type="data" outline="0" fieldPosition="0">
        <references count="2">
          <reference field="4294967294" count="1" selected="0">
            <x v="0"/>
          </reference>
          <reference field="4" count="1" selected="0">
            <x v="142"/>
          </reference>
        </references>
      </pivotArea>
    </chartFormat>
    <chartFormat chart="2" format="30" series="1">
      <pivotArea type="data" outline="0" fieldPosition="0">
        <references count="2">
          <reference field="4294967294" count="1" selected="0">
            <x v="0"/>
          </reference>
          <reference field="4" count="1" selected="0">
            <x v="95"/>
          </reference>
        </references>
      </pivotArea>
    </chartFormat>
    <chartFormat chart="2" format="31" series="1">
      <pivotArea type="data" outline="0" fieldPosition="0">
        <references count="2">
          <reference field="4294967294" count="1" selected="0">
            <x v="0"/>
          </reference>
          <reference field="4" count="1" selected="0">
            <x v="287"/>
          </reference>
        </references>
      </pivotArea>
    </chartFormat>
    <chartFormat chart="2" format="32" series="1">
      <pivotArea type="data" outline="0" fieldPosition="0">
        <references count="2">
          <reference field="4294967294" count="1" selected="0">
            <x v="0"/>
          </reference>
          <reference field="4" count="1" selected="0">
            <x v="183"/>
          </reference>
        </references>
      </pivotArea>
    </chartFormat>
    <chartFormat chart="2" format="33" series="1">
      <pivotArea type="data" outline="0" fieldPosition="0">
        <references count="2">
          <reference field="4294967294" count="1" selected="0">
            <x v="0"/>
          </reference>
          <reference field="4" count="1" selected="0">
            <x v="205"/>
          </reference>
        </references>
      </pivotArea>
    </chartFormat>
    <chartFormat chart="2" format="34" series="1">
      <pivotArea type="data" outline="0" fieldPosition="0">
        <references count="2">
          <reference field="4294967294" count="1" selected="0">
            <x v="0"/>
          </reference>
          <reference field="4" count="1" selected="0">
            <x v="336"/>
          </reference>
        </references>
      </pivotArea>
    </chartFormat>
    <chartFormat chart="2" format="35" series="1">
      <pivotArea type="data" outline="0" fieldPosition="0">
        <references count="2">
          <reference field="4294967294" count="1" selected="0">
            <x v="0"/>
          </reference>
          <reference field="4" count="1" selected="0">
            <x v="246"/>
          </reference>
        </references>
      </pivotArea>
    </chartFormat>
    <chartFormat chart="2" format="36" series="1">
      <pivotArea type="data" outline="0" fieldPosition="0">
        <references count="2">
          <reference field="4294967294" count="1" selected="0">
            <x v="0"/>
          </reference>
          <reference field="4" count="1" selected="0">
            <x v="204"/>
          </reference>
        </references>
      </pivotArea>
    </chartFormat>
    <chartFormat chart="2" format="37" series="1">
      <pivotArea type="data" outline="0" fieldPosition="0">
        <references count="2">
          <reference field="4294967294" count="1" selected="0">
            <x v="0"/>
          </reference>
          <reference field="4" count="1" selected="0">
            <x v="243"/>
          </reference>
        </references>
      </pivotArea>
    </chartFormat>
    <chartFormat chart="2" format="38" series="1">
      <pivotArea type="data" outline="0" fieldPosition="0">
        <references count="2">
          <reference field="4294967294" count="1" selected="0">
            <x v="0"/>
          </reference>
          <reference field="4" count="1" selected="0">
            <x v="108"/>
          </reference>
        </references>
      </pivotArea>
    </chartFormat>
    <chartFormat chart="2" format="39" series="1">
      <pivotArea type="data" outline="0" fieldPosition="0">
        <references count="2">
          <reference field="4294967294" count="1" selected="0">
            <x v="0"/>
          </reference>
          <reference field="4" count="1" selected="0">
            <x v="145"/>
          </reference>
        </references>
      </pivotArea>
    </chartFormat>
    <chartFormat chart="2" format="40" series="1">
      <pivotArea type="data" outline="0" fieldPosition="0">
        <references count="2">
          <reference field="4294967294" count="1" selected="0">
            <x v="0"/>
          </reference>
          <reference field="4" count="1" selected="0">
            <x v="249"/>
          </reference>
        </references>
      </pivotArea>
    </chartFormat>
    <chartFormat chart="2" format="41" series="1">
      <pivotArea type="data" outline="0" fieldPosition="0">
        <references count="2">
          <reference field="4294967294" count="1" selected="0">
            <x v="0"/>
          </reference>
          <reference field="4" count="1" selected="0">
            <x v="237"/>
          </reference>
        </references>
      </pivotArea>
    </chartFormat>
    <chartFormat chart="2" format="42" series="1">
      <pivotArea type="data" outline="0" fieldPosition="0">
        <references count="2">
          <reference field="4294967294" count="1" selected="0">
            <x v="0"/>
          </reference>
          <reference field="4" count="1" selected="0">
            <x v="303"/>
          </reference>
        </references>
      </pivotArea>
    </chartFormat>
    <chartFormat chart="2" format="43" series="1">
      <pivotArea type="data" outline="0" fieldPosition="0">
        <references count="2">
          <reference field="4294967294" count="1" selected="0">
            <x v="0"/>
          </reference>
          <reference field="4" count="1" selected="0">
            <x v="48"/>
          </reference>
        </references>
      </pivotArea>
    </chartFormat>
    <chartFormat chart="2" format="44" series="1">
      <pivotArea type="data" outline="0" fieldPosition="0">
        <references count="2">
          <reference field="4294967294" count="1" selected="0">
            <x v="0"/>
          </reference>
          <reference field="4" count="1" selected="0">
            <x v="260"/>
          </reference>
        </references>
      </pivotArea>
    </chartFormat>
    <chartFormat chart="2" format="45" series="1">
      <pivotArea type="data" outline="0" fieldPosition="0">
        <references count="2">
          <reference field="4294967294" count="1" selected="0">
            <x v="0"/>
          </reference>
          <reference field="4" count="1" selected="0">
            <x v="271"/>
          </reference>
        </references>
      </pivotArea>
    </chartFormat>
    <chartFormat chart="2" format="46" series="1">
      <pivotArea type="data" outline="0" fieldPosition="0">
        <references count="2">
          <reference field="4294967294" count="1" selected="0">
            <x v="0"/>
          </reference>
          <reference field="4" count="1" selected="0">
            <x v="3"/>
          </reference>
        </references>
      </pivotArea>
    </chartFormat>
    <chartFormat chart="2" format="47" series="1">
      <pivotArea type="data" outline="0" fieldPosition="0">
        <references count="2">
          <reference field="4294967294" count="1" selected="0">
            <x v="0"/>
          </reference>
          <reference field="4" count="1" selected="0">
            <x v="139"/>
          </reference>
        </references>
      </pivotArea>
    </chartFormat>
    <chartFormat chart="2" format="48" series="1">
      <pivotArea type="data" outline="0" fieldPosition="0">
        <references count="2">
          <reference field="4294967294" count="1" selected="0">
            <x v="0"/>
          </reference>
          <reference field="4" count="1" selected="0">
            <x v="80"/>
          </reference>
        </references>
      </pivotArea>
    </chartFormat>
    <chartFormat chart="2" format="49" series="1">
      <pivotArea type="data" outline="0" fieldPosition="0">
        <references count="2">
          <reference field="4294967294" count="1" selected="0">
            <x v="0"/>
          </reference>
          <reference field="4" count="1" selected="0">
            <x v="330"/>
          </reference>
        </references>
      </pivotArea>
    </chartFormat>
    <chartFormat chart="2" format="50" series="1">
      <pivotArea type="data" outline="0" fieldPosition="0">
        <references count="2">
          <reference field="4294967294" count="1" selected="0">
            <x v="0"/>
          </reference>
          <reference field="4" count="1" selected="0">
            <x v="275"/>
          </reference>
        </references>
      </pivotArea>
    </chartFormat>
    <chartFormat chart="2" format="51" series="1">
      <pivotArea type="data" outline="0" fieldPosition="0">
        <references count="2">
          <reference field="4294967294" count="1" selected="0">
            <x v="0"/>
          </reference>
          <reference field="4" count="1" selected="0">
            <x v="216"/>
          </reference>
        </references>
      </pivotArea>
    </chartFormat>
    <chartFormat chart="2" format="52" series="1">
      <pivotArea type="data" outline="0" fieldPosition="0">
        <references count="2">
          <reference field="4294967294" count="1" selected="0">
            <x v="0"/>
          </reference>
          <reference field="4" count="1" selected="0">
            <x v="148"/>
          </reference>
        </references>
      </pivotArea>
    </chartFormat>
    <chartFormat chart="2" format="53" series="1">
      <pivotArea type="data" outline="0" fieldPosition="0">
        <references count="2">
          <reference field="4294967294" count="1" selected="0">
            <x v="0"/>
          </reference>
          <reference field="4" count="1" selected="0">
            <x v="316"/>
          </reference>
        </references>
      </pivotArea>
    </chartFormat>
    <chartFormat chart="2" format="54" series="1">
      <pivotArea type="data" outline="0" fieldPosition="0">
        <references count="2">
          <reference field="4294967294" count="1" selected="0">
            <x v="0"/>
          </reference>
          <reference field="4" count="1" selected="0">
            <x v="324"/>
          </reference>
        </references>
      </pivotArea>
    </chartFormat>
    <chartFormat chart="2" format="55" series="1">
      <pivotArea type="data" outline="0" fieldPosition="0">
        <references count="2">
          <reference field="4294967294" count="1" selected="0">
            <x v="0"/>
          </reference>
          <reference field="4" count="1" selected="0">
            <x v="315"/>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30"/>
          </reference>
        </references>
      </pivotArea>
    </chartFormat>
    <chartFormat chart="2" format="58" series="1">
      <pivotArea type="data" outline="0" fieldPosition="0">
        <references count="2">
          <reference field="4294967294" count="1" selected="0">
            <x v="0"/>
          </reference>
          <reference field="4" count="1" selected="0">
            <x v="279"/>
          </reference>
        </references>
      </pivotArea>
    </chartFormat>
    <chartFormat chart="2" format="59" series="1">
      <pivotArea type="data" outline="0" fieldPosition="0">
        <references count="2">
          <reference field="4294967294" count="1" selected="0">
            <x v="0"/>
          </reference>
          <reference field="4" count="1" selected="0">
            <x v="218"/>
          </reference>
        </references>
      </pivotArea>
    </chartFormat>
    <chartFormat chart="2" format="60" series="1">
      <pivotArea type="data" outline="0" fieldPosition="0">
        <references count="2">
          <reference field="4294967294" count="1" selected="0">
            <x v="0"/>
          </reference>
          <reference field="4" count="1" selected="0">
            <x v="75"/>
          </reference>
        </references>
      </pivotArea>
    </chartFormat>
    <chartFormat chart="2" format="61" series="1">
      <pivotArea type="data" outline="0" fieldPosition="0">
        <references count="2">
          <reference field="4294967294" count="1" selected="0">
            <x v="0"/>
          </reference>
          <reference field="4" count="1" selected="0">
            <x v="329"/>
          </reference>
        </references>
      </pivotArea>
    </chartFormat>
    <chartFormat chart="2" format="62" series="1">
      <pivotArea type="data" outline="0" fieldPosition="0">
        <references count="2">
          <reference field="4294967294" count="1" selected="0">
            <x v="0"/>
          </reference>
          <reference field="4" count="1" selected="0">
            <x v="337"/>
          </reference>
        </references>
      </pivotArea>
    </chartFormat>
    <chartFormat chart="2" format="63" series="1">
      <pivotArea type="data" outline="0" fieldPosition="0">
        <references count="2">
          <reference field="4294967294" count="1" selected="0">
            <x v="0"/>
          </reference>
          <reference field="4" count="1" selected="0">
            <x v="345"/>
          </reference>
        </references>
      </pivotArea>
    </chartFormat>
    <chartFormat chart="2" format="64" series="1">
      <pivotArea type="data" outline="0" fieldPosition="0">
        <references count="2">
          <reference field="4294967294" count="1" selected="0">
            <x v="0"/>
          </reference>
          <reference field="4" count="1" selected="0">
            <x v="180"/>
          </reference>
        </references>
      </pivotArea>
    </chartFormat>
    <chartFormat chart="2" format="65" series="1">
      <pivotArea type="data" outline="0" fieldPosition="0">
        <references count="2">
          <reference field="4294967294" count="1" selected="0">
            <x v="0"/>
          </reference>
          <reference field="4" count="1" selected="0">
            <x v="276"/>
          </reference>
        </references>
      </pivotArea>
    </chartFormat>
    <chartFormat chart="2" format="66" series="1">
      <pivotArea type="data" outline="0" fieldPosition="0">
        <references count="2">
          <reference field="4294967294" count="1" selected="0">
            <x v="0"/>
          </reference>
          <reference field="4" count="1" selected="0">
            <x v="112"/>
          </reference>
        </references>
      </pivotArea>
    </chartFormat>
    <chartFormat chart="2" format="67" series="1">
      <pivotArea type="data" outline="0" fieldPosition="0">
        <references count="2">
          <reference field="4294967294" count="1" selected="0">
            <x v="0"/>
          </reference>
          <reference field="4" count="1" selected="0">
            <x v="16"/>
          </reference>
        </references>
      </pivotArea>
    </chartFormat>
    <chartFormat chart="2" format="68" series="1">
      <pivotArea type="data" outline="0" fieldPosition="0">
        <references count="2">
          <reference field="4294967294" count="1" selected="0">
            <x v="0"/>
          </reference>
          <reference field="4" count="1" selected="0">
            <x v="94"/>
          </reference>
        </references>
      </pivotArea>
    </chartFormat>
    <chartFormat chart="2" format="69" series="1">
      <pivotArea type="data" outline="0" fieldPosition="0">
        <references count="2">
          <reference field="4294967294" count="1" selected="0">
            <x v="0"/>
          </reference>
          <reference field="4" count="1" selected="0">
            <x v="74"/>
          </reference>
        </references>
      </pivotArea>
    </chartFormat>
    <chartFormat chart="2" format="70" series="1">
      <pivotArea type="data" outline="0" fieldPosition="0">
        <references count="2">
          <reference field="4294967294" count="1" selected="0">
            <x v="0"/>
          </reference>
          <reference field="4" count="1" selected="0">
            <x v="313"/>
          </reference>
        </references>
      </pivotArea>
    </chartFormat>
    <chartFormat chart="2" format="71" series="1">
      <pivotArea type="data" outline="0" fieldPosition="0">
        <references count="2">
          <reference field="4294967294" count="1" selected="0">
            <x v="0"/>
          </reference>
          <reference field="4" count="1" selected="0">
            <x v="321"/>
          </reference>
        </references>
      </pivotArea>
    </chartFormat>
    <chartFormat chart="2" format="72" series="1">
      <pivotArea type="data" outline="0" fieldPosition="0">
        <references count="2">
          <reference field="4294967294" count="1" selected="0">
            <x v="0"/>
          </reference>
          <reference field="4" count="1" selected="0">
            <x v="57"/>
          </reference>
        </references>
      </pivotArea>
    </chartFormat>
    <chartFormat chart="2" format="73" series="1">
      <pivotArea type="data" outline="0" fieldPosition="0">
        <references count="2">
          <reference field="4294967294" count="1" selected="0">
            <x v="0"/>
          </reference>
          <reference field="4" count="1" selected="0">
            <x v="270"/>
          </reference>
        </references>
      </pivotArea>
    </chartFormat>
    <chartFormat chart="2" format="74" series="1">
      <pivotArea type="data" outline="0" fieldPosition="0">
        <references count="2">
          <reference field="4294967294" count="1" selected="0">
            <x v="0"/>
          </reference>
          <reference field="4" count="1" selected="0">
            <x v="109"/>
          </reference>
        </references>
      </pivotArea>
    </chartFormat>
    <chartFormat chart="2" format="75" series="1">
      <pivotArea type="data" outline="0" fieldPosition="0">
        <references count="2">
          <reference field="4294967294" count="1" selected="0">
            <x v="0"/>
          </reference>
          <reference field="4" count="1" selected="0">
            <x v="220"/>
          </reference>
        </references>
      </pivotArea>
    </chartFormat>
    <chartFormat chart="2" format="76" series="1">
      <pivotArea type="data" outline="0" fieldPosition="0">
        <references count="2">
          <reference field="4294967294" count="1" selected="0">
            <x v="0"/>
          </reference>
          <reference field="4" count="1" selected="0">
            <x v="206"/>
          </reference>
        </references>
      </pivotArea>
    </chartFormat>
    <chartFormat chart="2" format="77" series="1">
      <pivotArea type="data" outline="0" fieldPosition="0">
        <references count="2">
          <reference field="4294967294" count="1" selected="0">
            <x v="0"/>
          </reference>
          <reference field="4" count="1" selected="0">
            <x v="254"/>
          </reference>
        </references>
      </pivotArea>
    </chartFormat>
    <chartFormat chart="2" format="78" series="1">
      <pivotArea type="data" outline="0" fieldPosition="0">
        <references count="2">
          <reference field="4294967294" count="1" selected="0">
            <x v="0"/>
          </reference>
          <reference field="4" count="1" selected="0">
            <x v="265"/>
          </reference>
        </references>
      </pivotArea>
    </chartFormat>
    <chartFormat chart="2" format="79" series="1">
      <pivotArea type="data" outline="0" fieldPosition="0">
        <references count="2">
          <reference field="4294967294" count="1" selected="0">
            <x v="0"/>
          </reference>
          <reference field="4" count="1" selected="0">
            <x v="212"/>
          </reference>
        </references>
      </pivotArea>
    </chartFormat>
    <chartFormat chart="2" format="80" series="1">
      <pivotArea type="data" outline="0" fieldPosition="0">
        <references count="2">
          <reference field="4294967294" count="1" selected="0">
            <x v="0"/>
          </reference>
          <reference field="4" count="1" selected="0">
            <x v="165"/>
          </reference>
        </references>
      </pivotArea>
    </chartFormat>
    <chartFormat chart="2" format="81" series="1">
      <pivotArea type="data" outline="0" fieldPosition="0">
        <references count="2">
          <reference field="4294967294" count="1" selected="0">
            <x v="0"/>
          </reference>
          <reference field="4" count="1" selected="0">
            <x v="143"/>
          </reference>
        </references>
      </pivotArea>
    </chartFormat>
    <chartFormat chart="4"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28" format="2" series="1">
      <pivotArea type="data" outline="0" fieldPosition="0">
        <references count="1">
          <reference field="4294967294" count="1" selected="0">
            <x v="0"/>
          </reference>
        </references>
      </pivotArea>
    </chartFormat>
  </chartFormats>
  <pivotHierarchies count="27">
    <pivotHierarchy multipleItemSelectionAllowed="1" dragToData="1">
      <members count="1" level="1">
        <member name="[Kommunetall_CSV].[aar].&amp;[2021]"/>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caption="Antall k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B66B7EFC-68B4-4BC3-84B4-6BBEE7FEC1D1}" name="Pivottabell10" cacheId="101" applyNumberFormats="0" applyBorderFormats="0" applyFontFormats="0" applyPatternFormats="0" applyAlignmentFormats="0" applyWidthHeightFormats="1" dataCaption="Verdier" updatedVersion="8" minRefreshableVersion="3" subtotalHiddenItems="1" itemPrintTitles="1" createdVersion="8" indent="0" outline="1" outlineData="1" multipleFieldFilters="0" rowHeaderCaption="år">
  <location ref="B93:M112" firstHeaderRow="1" firstDataRow="2" firstDataCol="1" rowPageCount="1" colPageCount="1"/>
  <pivotFields count="4">
    <pivotField dataField="1" subtotalTop="0" showAll="0" defaultSubtotal="0"/>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Col"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s>
  <rowFields count="1">
    <field x="1"/>
  </rowFields>
  <rowItems count="18">
    <i>
      <x/>
    </i>
    <i>
      <x v="1"/>
    </i>
    <i>
      <x v="2"/>
    </i>
    <i>
      <x v="3"/>
    </i>
    <i>
      <x v="4"/>
    </i>
    <i>
      <x v="5"/>
    </i>
    <i>
      <x v="6"/>
    </i>
    <i>
      <x v="7"/>
    </i>
    <i>
      <x v="8"/>
    </i>
    <i>
      <x v="9"/>
    </i>
    <i>
      <x v="10"/>
    </i>
    <i>
      <x v="11"/>
    </i>
    <i>
      <x v="12"/>
    </i>
    <i>
      <x v="13"/>
    </i>
    <i>
      <x v="14"/>
    </i>
    <i>
      <x v="15"/>
    </i>
    <i>
      <x v="16"/>
    </i>
    <i t="grand">
      <x/>
    </i>
  </rowItems>
  <colFields count="1">
    <field x="2"/>
  </colFields>
  <colItems count="11">
    <i>
      <x/>
    </i>
    <i>
      <x v="1"/>
    </i>
    <i>
      <x v="2"/>
    </i>
    <i>
      <x v="3"/>
    </i>
    <i>
      <x v="4"/>
    </i>
    <i>
      <x v="5"/>
    </i>
    <i>
      <x v="6"/>
    </i>
    <i>
      <x v="7"/>
    </i>
    <i>
      <x v="8"/>
    </i>
    <i>
      <x v="9"/>
    </i>
    <i t="grand">
      <x/>
    </i>
  </colItems>
  <pageFields count="1">
    <pageField fld="3" hier="4" name="[T_kjøttkoder].[hovedgrupper].[All]" cap="All"/>
  </pageFields>
  <dataFields count="1">
    <dataField fld="0" subtotal="count" showDataAs="difference" baseField="1" baseItem="0"/>
  </dataFields>
  <formats count="1">
    <format dxfId="15">
      <pivotArea collapsedLevelsAreSubtotals="1" fieldPosition="0">
        <references count="1">
          <reference field="1" count="0"/>
        </references>
      </pivotArea>
    </format>
  </formats>
  <pivotHierarchies count="27">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ommune]"/>
        <x15:activeTabTopLevelEntity name="[T_kjøtt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FC86072-2B99-402C-9405-9F96FAEE3358}" name="Pivottabell1" cacheId="23" applyNumberFormats="0" applyBorderFormats="0" applyFontFormats="0" applyPatternFormats="0" applyAlignmentFormats="0" applyWidthHeightFormats="1" dataCaption="Verdier" updatedVersion="8" minRefreshableVersion="3" useAutoFormatting="1" colGrandTotals="0" itemPrintTitles="1" createdVersion="8" indent="0" outline="1" outlineData="1" multipleFieldFilters="0" rowHeaderCaption="kommune">
  <location ref="A4:R44" firstHeaderRow="1" firstDataRow="2" firstDataCol="1" rowPageCount="2" colPageCount="1"/>
  <pivotFields count="5">
    <pivotField dataField="1" subtotalTop="0" showAll="0" defaultSubtotal="0"/>
    <pivotField axis="axisCol"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s>
  <rowFields count="1">
    <field x="4"/>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1"/>
  </colFields>
  <colItems count="17">
    <i>
      <x/>
    </i>
    <i>
      <x v="1"/>
    </i>
    <i>
      <x v="2"/>
    </i>
    <i>
      <x v="3"/>
    </i>
    <i>
      <x v="4"/>
    </i>
    <i>
      <x v="5"/>
    </i>
    <i>
      <x v="6"/>
    </i>
    <i>
      <x v="7"/>
    </i>
    <i>
      <x v="8"/>
    </i>
    <i>
      <x v="9"/>
    </i>
    <i>
      <x v="10"/>
    </i>
    <i>
      <x v="11"/>
    </i>
    <i>
      <x v="12"/>
    </i>
    <i>
      <x v="13"/>
    </i>
    <i>
      <x v="14"/>
    </i>
    <i>
      <x v="15"/>
    </i>
    <i>
      <x v="16"/>
    </i>
  </colItems>
  <pageFields count="2">
    <pageField fld="2" hier="4" name="[T_kjøttkoder].[hovedgrupper].&amp;[gris]" cap="gris"/>
    <pageField fld="3" hier="13" name="[T_kommune].[fylke].&amp;[Trøndelag]" cap="Trøndelag"/>
  </pageFields>
  <dataFields count="1">
    <dataField fld="0" subtotal="count" showDataAs="difference" baseField="1" baseItem="0"/>
  </dataFields>
  <formats count="1">
    <format dxfId="127">
      <pivotArea outline="0" collapsedLevelsAreSubtotals="1" fieldPosition="0">
        <references count="1">
          <reference field="1" count="16" selected="0">
            <x v="1"/>
            <x v="2"/>
            <x v="3"/>
            <x v="4"/>
            <x v="5"/>
            <x v="6"/>
            <x v="7"/>
            <x v="8"/>
            <x v="9"/>
            <x v="10"/>
            <x v="11"/>
            <x v="12"/>
            <x v="13"/>
            <x v="14"/>
            <x v="15"/>
            <x v="16"/>
          </reference>
        </references>
      </pivotArea>
    </format>
  </formats>
  <pivotHierarchies count="27">
    <pivotHierarchy dragToData="1"/>
    <pivotHierarchy dragToData="1"/>
    <pivotHierarchy dragToData="1"/>
    <pivotHierarchy dragToData="1"/>
    <pivotHierarchy multipleItemSelectionAllowed="1" dragToData="1">
      <members count="1" level="1">
        <member name="[T_kjøttkoder].[hovedgrupper].&amp;[gris]"/>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7A78C4F-C0B5-4216-BFBC-32F6F1CCC5CA}" name="Pivottabell3" cacheId="45"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4">
  <location ref="B5:S45" firstHeaderRow="1" firstDataRow="2" firstDataCol="1" rowPageCount="2" colPageCount="1"/>
  <pivotFields count="5">
    <pivotField axis="axisCol"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ascending" defaultSubtotal="0" defaultAttributeDrillState="1">
      <items count="113">
        <item x="80"/>
        <item x="81"/>
        <item x="53"/>
        <item x="54"/>
        <item x="38"/>
        <item x="82"/>
        <item x="83"/>
        <item x="55"/>
        <item x="84"/>
        <item x="85"/>
        <item x="56"/>
        <item x="57"/>
        <item x="86"/>
        <item x="58"/>
        <item x="87"/>
        <item x="59"/>
        <item x="60"/>
        <item x="61"/>
        <item x="62"/>
        <item x="63"/>
        <item x="39"/>
        <item x="0"/>
        <item x="1"/>
        <item x="2"/>
        <item x="88"/>
        <item x="40"/>
        <item x="41"/>
        <item x="89"/>
        <item x="64"/>
        <item x="90"/>
        <item x="3"/>
        <item x="65"/>
        <item x="91"/>
        <item x="42"/>
        <item x="92"/>
        <item x="4"/>
        <item x="5"/>
        <item x="72"/>
        <item x="6"/>
        <item x="43"/>
        <item x="66"/>
        <item x="7"/>
        <item x="93"/>
        <item x="8"/>
        <item x="9"/>
        <item x="94"/>
        <item x="67"/>
        <item x="95"/>
        <item x="96"/>
        <item x="73"/>
        <item x="97"/>
        <item x="10"/>
        <item x="11"/>
        <item x="12"/>
        <item x="98"/>
        <item x="13"/>
        <item x="14"/>
        <item x="15"/>
        <item x="16"/>
        <item x="44"/>
        <item x="99"/>
        <item x="17"/>
        <item x="18"/>
        <item x="74"/>
        <item x="19"/>
        <item x="20"/>
        <item x="21"/>
        <item x="22"/>
        <item x="23"/>
        <item x="100"/>
        <item x="101"/>
        <item x="45"/>
        <item x="24"/>
        <item x="25"/>
        <item x="26"/>
        <item x="27"/>
        <item x="75"/>
        <item x="102"/>
        <item x="28"/>
        <item x="76"/>
        <item x="77"/>
        <item x="29"/>
        <item x="78"/>
        <item x="30"/>
        <item x="103"/>
        <item x="68"/>
        <item x="104"/>
        <item x="31"/>
        <item x="32"/>
        <item x="46"/>
        <item x="69"/>
        <item x="70"/>
        <item x="47"/>
        <item x="105"/>
        <item x="106"/>
        <item x="107"/>
        <item x="108"/>
        <item x="33"/>
        <item x="34"/>
        <item x="79"/>
        <item x="48"/>
        <item x="109"/>
        <item x="110"/>
        <item x="35"/>
        <item x="49"/>
        <item x="111"/>
        <item x="112"/>
        <item x="50"/>
        <item x="71"/>
        <item x="36"/>
        <item x="51"/>
        <item x="37"/>
        <item x="52"/>
      </items>
    </pivotField>
  </pivotFields>
  <rowFields count="1">
    <field x="4"/>
  </rowFields>
  <rowItems count="39">
    <i>
      <x v="21"/>
    </i>
    <i>
      <x v="22"/>
    </i>
    <i>
      <x v="23"/>
    </i>
    <i>
      <x v="30"/>
    </i>
    <i>
      <x v="35"/>
    </i>
    <i>
      <x v="36"/>
    </i>
    <i>
      <x v="38"/>
    </i>
    <i>
      <x v="41"/>
    </i>
    <i>
      <x v="43"/>
    </i>
    <i>
      <x v="44"/>
    </i>
    <i>
      <x v="51"/>
    </i>
    <i>
      <x v="52"/>
    </i>
    <i>
      <x v="53"/>
    </i>
    <i>
      <x v="55"/>
    </i>
    <i>
      <x v="56"/>
    </i>
    <i>
      <x v="57"/>
    </i>
    <i>
      <x v="58"/>
    </i>
    <i>
      <x v="61"/>
    </i>
    <i>
      <x v="62"/>
    </i>
    <i>
      <x v="64"/>
    </i>
    <i>
      <x v="65"/>
    </i>
    <i>
      <x v="66"/>
    </i>
    <i>
      <x v="67"/>
    </i>
    <i>
      <x v="68"/>
    </i>
    <i>
      <x v="72"/>
    </i>
    <i>
      <x v="73"/>
    </i>
    <i>
      <x v="74"/>
    </i>
    <i>
      <x v="75"/>
    </i>
    <i>
      <x v="78"/>
    </i>
    <i>
      <x v="81"/>
    </i>
    <i>
      <x v="83"/>
    </i>
    <i>
      <x v="87"/>
    </i>
    <i>
      <x v="88"/>
    </i>
    <i>
      <x v="97"/>
    </i>
    <i>
      <x v="98"/>
    </i>
    <i>
      <x v="103"/>
    </i>
    <i>
      <x v="109"/>
    </i>
    <i>
      <x v="111"/>
    </i>
    <i t="grand">
      <x/>
    </i>
  </rowItems>
  <colFields count="1">
    <field x="0"/>
  </colFields>
  <colItems count="17">
    <i>
      <x/>
    </i>
    <i>
      <x v="1"/>
    </i>
    <i>
      <x v="2"/>
    </i>
    <i>
      <x v="3"/>
    </i>
    <i>
      <x v="4"/>
    </i>
    <i>
      <x v="5"/>
    </i>
    <i>
      <x v="6"/>
    </i>
    <i>
      <x v="7"/>
    </i>
    <i>
      <x v="8"/>
    </i>
    <i>
      <x v="9"/>
    </i>
    <i>
      <x v="10"/>
    </i>
    <i>
      <x v="11"/>
    </i>
    <i>
      <x v="12"/>
    </i>
    <i>
      <x v="13"/>
    </i>
    <i>
      <x v="14"/>
    </i>
    <i>
      <x v="15"/>
    </i>
    <i>
      <x v="16"/>
    </i>
  </colItems>
  <pageFields count="2">
    <pageField fld="3" hier="4" name="[T_kjøttkoder].[hovedgrupper].[All]" cap="All"/>
    <pageField fld="2" hier="13" name="[T_kommune].[fylke].&amp;[Trøndelag]" cap="Trøndelag"/>
  </pageFields>
  <dataFields count="1">
    <dataField name="Sum av Verdi" fld="1" baseField="0" baseItem="0" numFmtId="164"/>
  </dataFields>
  <formats count="3">
    <format dxfId="126">
      <pivotArea collapsedLevelsAreSubtotals="1" fieldPosition="0">
        <references count="2">
          <reference field="0" count="1" selected="0">
            <x v="6"/>
          </reference>
          <reference field="4" count="13">
            <x v="3"/>
            <x v="7"/>
            <x v="10"/>
            <x v="11"/>
            <x v="13"/>
            <x v="15"/>
            <x v="16"/>
            <x v="17"/>
            <x v="18"/>
            <x v="19"/>
            <x v="28"/>
            <x v="31"/>
            <x v="40"/>
          </reference>
        </references>
      </pivotArea>
    </format>
    <format dxfId="125">
      <pivotArea outline="0" fieldPosition="0">
        <references count="1">
          <reference field="4294967294" count="1">
            <x v="0"/>
          </reference>
        </references>
      </pivotArea>
    </format>
    <format dxfId="124">
      <pivotArea outline="0" collapsedLevelsAreSubtotals="1" fieldPosition="0"/>
    </format>
  </formats>
  <chartFormats count="82">
    <chartFormat chart="2" format="0" series="1">
      <pivotArea type="data" outline="0" fieldPosition="0">
        <references count="2">
          <reference field="4294967294" count="1" selected="0">
            <x v="0"/>
          </reference>
          <reference field="4" count="1" selected="0">
            <x v="22"/>
          </reference>
        </references>
      </pivotArea>
    </chartFormat>
    <chartFormat chart="2" format="1" series="1">
      <pivotArea type="data" outline="0" fieldPosition="0">
        <references count="2">
          <reference field="4294967294" count="1" selected="0">
            <x v="0"/>
          </reference>
          <reference field="4" count="1" selected="0">
            <x v="66"/>
          </reference>
        </references>
      </pivotArea>
    </chartFormat>
    <chartFormat chart="2" format="2" series="1">
      <pivotArea type="data" outline="0" fieldPosition="0">
        <references count="2">
          <reference field="4294967294" count="1" selected="0">
            <x v="0"/>
          </reference>
          <reference field="4" count="1" selected="0">
            <x v="56"/>
          </reference>
        </references>
      </pivotArea>
    </chartFormat>
    <chartFormat chart="2" format="3" series="1">
      <pivotArea type="data" outline="0" fieldPosition="0">
        <references count="2">
          <reference field="4294967294" count="1" selected="0">
            <x v="0"/>
          </reference>
          <reference field="4" count="1" selected="0">
            <x v="43"/>
          </reference>
        </references>
      </pivotArea>
    </chartFormat>
    <chartFormat chart="2" format="4" series="1">
      <pivotArea type="data" outline="0" fieldPosition="0">
        <references count="2">
          <reference field="4294967294" count="1" selected="0">
            <x v="0"/>
          </reference>
          <reference field="4" count="1" selected="0">
            <x v="58"/>
          </reference>
        </references>
      </pivotArea>
    </chartFormat>
    <chartFormat chart="2" format="5" series="1">
      <pivotArea type="data" outline="0" fieldPosition="0">
        <references count="2">
          <reference field="4294967294" count="1" selected="0">
            <x v="0"/>
          </reference>
          <reference field="4" count="1" selected="0">
            <x v="103"/>
          </reference>
        </references>
      </pivotArea>
    </chartFormat>
    <chartFormat chart="2" format="6" series="1">
      <pivotArea type="data" outline="0" fieldPosition="0">
        <references count="2">
          <reference field="4294967294" count="1" selected="0">
            <x v="0"/>
          </reference>
          <reference field="4" count="1" selected="0">
            <x v="87"/>
          </reference>
        </references>
      </pivotArea>
    </chartFormat>
    <chartFormat chart="2" format="7" series="1">
      <pivotArea type="data" outline="0" fieldPosition="0">
        <references count="2">
          <reference field="4294967294" count="1" selected="0">
            <x v="0"/>
          </reference>
          <reference field="4" count="1" selected="0">
            <x v="52"/>
          </reference>
        </references>
      </pivotArea>
    </chartFormat>
    <chartFormat chart="2" format="8" series="1">
      <pivotArea type="data" outline="0" fieldPosition="0">
        <references count="2">
          <reference field="4294967294" count="1" selected="0">
            <x v="0"/>
          </reference>
          <reference field="4" count="1" selected="0">
            <x v="9"/>
          </reference>
        </references>
      </pivotArea>
    </chartFormat>
    <chartFormat chart="2" format="9" series="1">
      <pivotArea type="data" outline="0" fieldPosition="0">
        <references count="2">
          <reference field="4294967294" count="1" selected="0">
            <x v="0"/>
          </reference>
          <reference field="4" count="1" selected="0">
            <x v="84"/>
          </reference>
        </references>
      </pivotArea>
    </chartFormat>
    <chartFormat chart="2" format="10" series="1">
      <pivotArea type="data" outline="0" fieldPosition="0">
        <references count="2">
          <reference field="4294967294" count="1" selected="0">
            <x v="0"/>
          </reference>
          <reference field="4" count="1" selected="0">
            <x v="106"/>
          </reference>
        </references>
      </pivotArea>
    </chartFormat>
    <chartFormat chart="2" format="11" series="1">
      <pivotArea type="data" outline="0" fieldPosition="0">
        <references count="2">
          <reference field="4294967294" count="1" selected="0">
            <x v="0"/>
          </reference>
          <reference field="4" count="1" selected="0">
            <x v="77"/>
          </reference>
        </references>
      </pivotArea>
    </chartFormat>
    <chartFormat chart="2" format="12" series="1">
      <pivotArea type="data" outline="0" fieldPosition="0">
        <references count="2">
          <reference field="4294967294" count="1" selected="0">
            <x v="0"/>
          </reference>
          <reference field="4" count="1" selected="0">
            <x v="86"/>
          </reference>
        </references>
      </pivotArea>
    </chartFormat>
    <chartFormat chart="2" format="13" series="1">
      <pivotArea type="data" outline="0" fieldPosition="0">
        <references count="2">
          <reference field="4294967294" count="1" selected="0">
            <x v="0"/>
          </reference>
          <reference field="4" count="1" selected="0">
            <x v="95"/>
          </reference>
        </references>
      </pivotArea>
    </chartFormat>
    <chartFormat chart="2" format="14" series="1">
      <pivotArea type="data" outline="0" fieldPosition="0">
        <references count="2">
          <reference field="4294967294" count="1" selected="0">
            <x v="0"/>
          </reference>
          <reference field="4" count="1" selected="0">
            <x v="45"/>
          </reference>
        </references>
      </pivotArea>
    </chartFormat>
    <chartFormat chart="2" format="15" series="1">
      <pivotArea type="data" outline="0" fieldPosition="0">
        <references count="2">
          <reference field="4294967294" count="1" selected="0">
            <x v="0"/>
          </reference>
          <reference field="4" count="1" selected="0">
            <x v="42"/>
          </reference>
        </references>
      </pivotArea>
    </chartFormat>
    <chartFormat chart="2" format="16" series="1">
      <pivotArea type="data" outline="0" fieldPosition="0">
        <references count="2">
          <reference field="4294967294" count="1" selected="0">
            <x v="0"/>
          </reference>
          <reference field="4" count="1" selected="0">
            <x v="70"/>
          </reference>
        </references>
      </pivotArea>
    </chartFormat>
    <chartFormat chart="2" format="17" series="1">
      <pivotArea type="data" outline="0" fieldPosition="0">
        <references count="2">
          <reference field="4294967294" count="1" selected="0">
            <x v="0"/>
          </reference>
          <reference field="4" count="1" selected="0">
            <x v="27"/>
          </reference>
        </references>
      </pivotArea>
    </chartFormat>
    <chartFormat chart="2" format="18" series="1">
      <pivotArea type="data" outline="0" fieldPosition="0">
        <references count="2">
          <reference field="4294967294" count="1" selected="0">
            <x v="0"/>
          </reference>
          <reference field="4" count="1" selected="0">
            <x v="61"/>
          </reference>
        </references>
      </pivotArea>
    </chartFormat>
    <chartFormat chart="2" format="19" series="1">
      <pivotArea type="data" outline="0" fieldPosition="0">
        <references count="2">
          <reference field="4294967294" count="1" selected="0">
            <x v="0"/>
          </reference>
          <reference field="4" count="1" selected="0">
            <x v="44"/>
          </reference>
        </references>
      </pivotArea>
    </chartFormat>
    <chartFormat chart="2" format="20" series="1">
      <pivotArea type="data" outline="0" fieldPosition="0">
        <references count="2">
          <reference field="4294967294" count="1" selected="0">
            <x v="0"/>
          </reference>
          <reference field="4" count="1" selected="0">
            <x v="8"/>
          </reference>
        </references>
      </pivotArea>
    </chartFormat>
    <chartFormat chart="2" format="21" series="1">
      <pivotArea type="data" outline="0" fieldPosition="0">
        <references count="2">
          <reference field="4294967294" count="1" selected="0">
            <x v="0"/>
          </reference>
          <reference field="4" count="1" selected="0">
            <x v="14"/>
          </reference>
        </references>
      </pivotArea>
    </chartFormat>
    <chartFormat chart="2" format="22" series="1">
      <pivotArea type="data" outline="0" fieldPosition="0">
        <references count="2">
          <reference field="4294967294" count="1" selected="0">
            <x v="0"/>
          </reference>
          <reference field="4" count="1" selected="0">
            <x v="5"/>
          </reference>
        </references>
      </pivotArea>
    </chartFormat>
    <chartFormat chart="2" format="23" series="1">
      <pivotArea type="data" outline="0" fieldPosition="0">
        <references count="2">
          <reference field="4294967294" count="1" selected="0">
            <x v="0"/>
          </reference>
          <reference field="4" count="1" selected="0">
            <x v="24"/>
          </reference>
        </references>
      </pivotArea>
    </chartFormat>
    <chartFormat chart="2" format="24" series="1">
      <pivotArea type="data" outline="0" fieldPosition="0">
        <references count="2">
          <reference field="4294967294" count="1" selected="0">
            <x v="0"/>
          </reference>
          <reference field="4" count="1" selected="0">
            <x v="1"/>
          </reference>
        </references>
      </pivotArea>
    </chartFormat>
    <chartFormat chart="2" format="25" series="1">
      <pivotArea type="data" outline="0" fieldPosition="0">
        <references count="2">
          <reference field="4294967294" count="1" selected="0">
            <x v="0"/>
          </reference>
          <reference field="4" count="1" selected="0">
            <x v="29"/>
          </reference>
        </references>
      </pivotArea>
    </chartFormat>
    <chartFormat chart="2" format="26" series="1">
      <pivotArea type="data" outline="0" fieldPosition="0">
        <references count="2">
          <reference field="4294967294" count="1" selected="0">
            <x v="0"/>
          </reference>
          <reference field="4" count="1" selected="0">
            <x v="6"/>
          </reference>
        </references>
      </pivotArea>
    </chartFormat>
    <chartFormat chart="2" format="27" series="1">
      <pivotArea type="data" outline="0" fieldPosition="0">
        <references count="2">
          <reference field="4294967294" count="1" selected="0">
            <x v="0"/>
          </reference>
          <reference field="4" count="1" selected="0">
            <x v="32"/>
          </reference>
        </references>
      </pivotArea>
    </chartFormat>
    <chartFormat chart="2" format="28" series="1">
      <pivotArea type="data" outline="0" fieldPosition="0">
        <references count="2">
          <reference field="4294967294" count="1" selected="0">
            <x v="0"/>
          </reference>
          <reference field="4" count="1" selected="0">
            <x v="96"/>
          </reference>
        </references>
      </pivotArea>
    </chartFormat>
    <chartFormat chart="2" format="29" series="1">
      <pivotArea type="data" outline="0" fieldPosition="0">
        <references count="2">
          <reference field="4294967294" count="1" selected="0">
            <x v="0"/>
          </reference>
          <reference field="4" count="1" selected="0">
            <x v="47"/>
          </reference>
        </references>
      </pivotArea>
    </chartFormat>
    <chartFormat chart="2" format="30" series="1">
      <pivotArea type="data" outline="0" fieldPosition="0">
        <references count="2">
          <reference field="4294967294" count="1" selected="0">
            <x v="0"/>
          </reference>
          <reference field="4" count="1" selected="0">
            <x v="34"/>
          </reference>
        </references>
      </pivotArea>
    </chartFormat>
    <chartFormat chart="2" format="31" series="1">
      <pivotArea type="data" outline="0" fieldPosition="0">
        <references count="2">
          <reference field="4294967294" count="1" selected="0">
            <x v="0"/>
          </reference>
          <reference field="4" count="1" selected="0">
            <x v="94"/>
          </reference>
        </references>
      </pivotArea>
    </chartFormat>
    <chartFormat chart="2" format="32" series="1">
      <pivotArea type="data" outline="0" fieldPosition="0">
        <references count="2">
          <reference field="4294967294" count="1" selected="0">
            <x v="0"/>
          </reference>
          <reference field="4" count="1" selected="0">
            <x v="60"/>
          </reference>
        </references>
      </pivotArea>
    </chartFormat>
    <chartFormat chart="2" format="33" series="1">
      <pivotArea type="data" outline="0" fieldPosition="0">
        <references count="2">
          <reference field="4294967294" count="1" selected="0">
            <x v="0"/>
          </reference>
          <reference field="4" count="1" selected="0">
            <x v="64"/>
          </reference>
        </references>
      </pivotArea>
    </chartFormat>
    <chartFormat chart="2" format="34" series="1">
      <pivotArea type="data" outline="0" fieldPosition="0">
        <references count="2">
          <reference field="4294967294" count="1" selected="0">
            <x v="0"/>
          </reference>
          <reference field="4" count="1" selected="0">
            <x v="109"/>
          </reference>
        </references>
      </pivotArea>
    </chartFormat>
    <chartFormat chart="2" format="35" series="1">
      <pivotArea type="data" outline="0" fieldPosition="0">
        <references count="2">
          <reference field="4294967294" count="1" selected="0">
            <x v="0"/>
          </reference>
          <reference field="4" count="1" selected="0">
            <x v="80"/>
          </reference>
        </references>
      </pivotArea>
    </chartFormat>
    <chartFormat chart="2" format="36" series="1">
      <pivotArea type="data" outline="0" fieldPosition="0">
        <references count="2">
          <reference field="4294967294" count="1" selected="0">
            <x v="0"/>
          </reference>
          <reference field="4" count="1" selected="0">
            <x v="63"/>
          </reference>
        </references>
      </pivotArea>
    </chartFormat>
    <chartFormat chart="2" format="37" series="1">
      <pivotArea type="data" outline="0" fieldPosition="0">
        <references count="2">
          <reference field="4294967294" count="1" selected="0">
            <x v="0"/>
          </reference>
          <reference field="4" count="1" selected="0">
            <x v="79"/>
          </reference>
        </references>
      </pivotArea>
    </chartFormat>
    <chartFormat chart="2" format="38" series="1">
      <pivotArea type="data" outline="0" fieldPosition="0">
        <references count="2">
          <reference field="4294967294" count="1" selected="0">
            <x v="0"/>
          </reference>
          <reference field="4" count="1" selected="0">
            <x v="37"/>
          </reference>
        </references>
      </pivotArea>
    </chartFormat>
    <chartFormat chart="2" format="39" series="1">
      <pivotArea type="data" outline="0" fieldPosition="0">
        <references count="2">
          <reference field="4294967294" count="1" selected="0">
            <x v="0"/>
          </reference>
          <reference field="4" count="1" selected="0">
            <x v="49"/>
          </reference>
        </references>
      </pivotArea>
    </chartFormat>
    <chartFormat chart="2" format="40" series="1">
      <pivotArea type="data" outline="0" fieldPosition="0">
        <references count="2">
          <reference field="4294967294" count="1" selected="0">
            <x v="0"/>
          </reference>
          <reference field="4" count="1" selected="0">
            <x v="82"/>
          </reference>
        </references>
      </pivotArea>
    </chartFormat>
    <chartFormat chart="2" format="41" series="1">
      <pivotArea type="data" outline="0" fieldPosition="0">
        <references count="2">
          <reference field="4294967294" count="1" selected="0">
            <x v="0"/>
          </reference>
          <reference field="4" count="1" selected="0">
            <x v="76"/>
          </reference>
        </references>
      </pivotArea>
    </chartFormat>
    <chartFormat chart="2" format="42" series="1">
      <pivotArea type="data" outline="0" fieldPosition="0">
        <references count="2">
          <reference field="4294967294" count="1" selected="0">
            <x v="0"/>
          </reference>
          <reference field="4" count="1" selected="0">
            <x v="99"/>
          </reference>
        </references>
      </pivotArea>
    </chartFormat>
    <chartFormat chart="2" format="43" series="1">
      <pivotArea type="data" outline="0" fieldPosition="0">
        <references count="2">
          <reference field="4294967294" count="1" selected="0">
            <x v="0"/>
          </reference>
          <reference field="4" count="1" selected="0">
            <x v="16"/>
          </reference>
        </references>
      </pivotArea>
    </chartFormat>
    <chartFormat chart="2" format="44" series="1">
      <pivotArea type="data" outline="0" fieldPosition="0">
        <references count="2">
          <reference field="4294967294" count="1" selected="0">
            <x v="0"/>
          </reference>
          <reference field="4" count="1" selected="0">
            <x v="85"/>
          </reference>
        </references>
      </pivotArea>
    </chartFormat>
    <chartFormat chart="2" format="45" series="1">
      <pivotArea type="data" outline="0" fieldPosition="0">
        <references count="2">
          <reference field="4294967294" count="1" selected="0">
            <x v="0"/>
          </reference>
          <reference field="4" count="1" selected="0">
            <x v="90"/>
          </reference>
        </references>
      </pivotArea>
    </chartFormat>
    <chartFormat chart="2" format="46" series="1">
      <pivotArea type="data" outline="0" fieldPosition="0">
        <references count="2">
          <reference field="4294967294" count="1" selected="0">
            <x v="0"/>
          </reference>
          <reference field="4" count="1" selected="0">
            <x v="2"/>
          </reference>
        </references>
      </pivotArea>
    </chartFormat>
    <chartFormat chart="2" format="47" series="1">
      <pivotArea type="data" outline="0" fieldPosition="0">
        <references count="2">
          <reference field="4294967294" count="1" selected="0">
            <x v="0"/>
          </reference>
          <reference field="4" count="1" selected="0">
            <x v="46"/>
          </reference>
        </references>
      </pivotArea>
    </chartFormat>
    <chartFormat chart="2" format="48" series="1">
      <pivotArea type="data" outline="0" fieldPosition="0">
        <references count="2">
          <reference field="4294967294" count="1" selected="0">
            <x v="0"/>
          </reference>
          <reference field="4" count="1" selected="0">
            <x v="28"/>
          </reference>
        </references>
      </pivotArea>
    </chartFormat>
    <chartFormat chart="2" format="49" series="1">
      <pivotArea type="data" outline="0" fieldPosition="0">
        <references count="2">
          <reference field="4294967294" count="1" selected="0">
            <x v="0"/>
          </reference>
          <reference field="4" count="1" selected="0">
            <x v="108"/>
          </reference>
        </references>
      </pivotArea>
    </chartFormat>
    <chartFormat chart="2" format="50" series="1">
      <pivotArea type="data" outline="0" fieldPosition="0">
        <references count="2">
          <reference field="4294967294" count="1" selected="0">
            <x v="0"/>
          </reference>
          <reference field="4" count="1" selected="0">
            <x v="91"/>
          </reference>
        </references>
      </pivotArea>
    </chartFormat>
    <chartFormat chart="2" format="51" series="1">
      <pivotArea type="data" outline="0" fieldPosition="0">
        <references count="2">
          <reference field="4294967294" count="1" selected="0">
            <x v="0"/>
          </reference>
          <reference field="4" count="1" selected="0">
            <x v="69"/>
          </reference>
        </references>
      </pivotArea>
    </chartFormat>
    <chartFormat chart="2" format="52" series="1">
      <pivotArea type="data" outline="0" fieldPosition="0">
        <references count="2">
          <reference field="4294967294" count="1" selected="0">
            <x v="0"/>
          </reference>
          <reference field="4" count="1" selected="0">
            <x v="50"/>
          </reference>
        </references>
      </pivotArea>
    </chartFormat>
    <chartFormat chart="2" format="53" series="1">
      <pivotArea type="data" outline="0" fieldPosition="0">
        <references count="2">
          <reference field="4294967294" count="1" selected="0">
            <x v="0"/>
          </reference>
          <reference field="4" count="1" selected="0">
            <x v="102"/>
          </reference>
        </references>
      </pivotArea>
    </chartFormat>
    <chartFormat chart="2" format="54" series="1">
      <pivotArea type="data" outline="0" fieldPosition="0">
        <references count="2">
          <reference field="4294967294" count="1" selected="0">
            <x v="0"/>
          </reference>
          <reference field="4" count="1" selected="0">
            <x v="105"/>
          </reference>
        </references>
      </pivotArea>
    </chartFormat>
    <chartFormat chart="2" format="55" series="1">
      <pivotArea type="data" outline="0" fieldPosition="0">
        <references count="2">
          <reference field="4294967294" count="1" selected="0">
            <x v="0"/>
          </reference>
          <reference field="4" count="1" selected="0">
            <x v="101"/>
          </reference>
        </references>
      </pivotArea>
    </chartFormat>
    <chartFormat chart="2" format="56" series="1">
      <pivotArea type="data" outline="0" fieldPosition="0">
        <references count="2">
          <reference field="4294967294" count="1" selected="0">
            <x v="0"/>
          </reference>
          <reference field="4" count="1" selected="0">
            <x v="0"/>
          </reference>
        </references>
      </pivotArea>
    </chartFormat>
    <chartFormat chart="2" format="57" series="1">
      <pivotArea type="data" outline="0" fieldPosition="0">
        <references count="2">
          <reference field="4294967294" count="1" selected="0">
            <x v="0"/>
          </reference>
          <reference field="4" count="1" selected="0">
            <x v="12"/>
          </reference>
        </references>
      </pivotArea>
    </chartFormat>
    <chartFormat chart="2" format="58" series="1">
      <pivotArea type="data" outline="0" fieldPosition="0">
        <references count="2">
          <reference field="4294967294" count="1" selected="0">
            <x v="0"/>
          </reference>
          <reference field="4" count="1" selected="0">
            <x v="93"/>
          </reference>
        </references>
      </pivotArea>
    </chartFormat>
    <chartFormat chart="2" format="59" series="1">
      <pivotArea type="data" outline="0" fieldPosition="0">
        <references count="2">
          <reference field="4294967294" count="1" selected="0">
            <x v="0"/>
          </reference>
          <reference field="4" count="1" selected="0">
            <x v="71"/>
          </reference>
        </references>
      </pivotArea>
    </chartFormat>
    <chartFormat chart="2" format="60" series="1">
      <pivotArea type="data" outline="0" fieldPosition="0">
        <references count="2">
          <reference field="4294967294" count="1" selected="0">
            <x v="0"/>
          </reference>
          <reference field="4" count="1" selected="0">
            <x v="26"/>
          </reference>
        </references>
      </pivotArea>
    </chartFormat>
    <chartFormat chart="2" format="61" series="1">
      <pivotArea type="data" outline="0" fieldPosition="0">
        <references count="2">
          <reference field="4294967294" count="1" selected="0">
            <x v="0"/>
          </reference>
          <reference field="4" count="1" selected="0">
            <x v="107"/>
          </reference>
        </references>
      </pivotArea>
    </chartFormat>
    <chartFormat chart="2" format="62" series="1">
      <pivotArea type="data" outline="0" fieldPosition="0">
        <references count="2">
          <reference field="4294967294" count="1" selected="0">
            <x v="0"/>
          </reference>
          <reference field="4" count="1" selected="0">
            <x v="110"/>
          </reference>
        </references>
      </pivotArea>
    </chartFormat>
    <chartFormat chart="2" format="63" series="1">
      <pivotArea type="data" outline="0" fieldPosition="0">
        <references count="2">
          <reference field="4294967294" count="1" selected="0">
            <x v="0"/>
          </reference>
          <reference field="4" count="1" selected="0">
            <x v="112"/>
          </reference>
        </references>
      </pivotArea>
    </chartFormat>
    <chartFormat chart="2" format="64" series="1">
      <pivotArea type="data" outline="0" fieldPosition="0">
        <references count="2">
          <reference field="4294967294" count="1" selected="0">
            <x v="0"/>
          </reference>
          <reference field="4" count="1" selected="0">
            <x v="59"/>
          </reference>
        </references>
      </pivotArea>
    </chartFormat>
    <chartFormat chart="2" format="65" series="1">
      <pivotArea type="data" outline="0" fieldPosition="0">
        <references count="2">
          <reference field="4294967294" count="1" selected="0">
            <x v="0"/>
          </reference>
          <reference field="4" count="1" selected="0">
            <x v="92"/>
          </reference>
        </references>
      </pivotArea>
    </chartFormat>
    <chartFormat chart="2" format="66" series="1">
      <pivotArea type="data" outline="0" fieldPosition="0">
        <references count="2">
          <reference field="4294967294" count="1" selected="0">
            <x v="0"/>
          </reference>
          <reference field="4" count="1" selected="0">
            <x v="39"/>
          </reference>
        </references>
      </pivotArea>
    </chartFormat>
    <chartFormat chart="2" format="67" series="1">
      <pivotArea type="data" outline="0" fieldPosition="0">
        <references count="2">
          <reference field="4294967294" count="1" selected="0">
            <x v="0"/>
          </reference>
          <reference field="4" count="1" selected="0">
            <x v="4"/>
          </reference>
        </references>
      </pivotArea>
    </chartFormat>
    <chartFormat chart="2" format="68" series="1">
      <pivotArea type="data" outline="0" fieldPosition="0">
        <references count="2">
          <reference field="4294967294" count="1" selected="0">
            <x v="0"/>
          </reference>
          <reference field="4" count="1" selected="0">
            <x v="33"/>
          </reference>
        </references>
      </pivotArea>
    </chartFormat>
    <chartFormat chart="2" format="69" series="1">
      <pivotArea type="data" outline="0" fieldPosition="0">
        <references count="2">
          <reference field="4294967294" count="1" selected="0">
            <x v="0"/>
          </reference>
          <reference field="4" count="1" selected="0">
            <x v="25"/>
          </reference>
        </references>
      </pivotArea>
    </chartFormat>
    <chartFormat chart="2" format="70" series="1">
      <pivotArea type="data" outline="0" fieldPosition="0">
        <references count="2">
          <reference field="4294967294" count="1" selected="0">
            <x v="0"/>
          </reference>
          <reference field="4" count="1" selected="0">
            <x v="100"/>
          </reference>
        </references>
      </pivotArea>
    </chartFormat>
    <chartFormat chart="2" format="71" series="1">
      <pivotArea type="data" outline="0" fieldPosition="0">
        <references count="2">
          <reference field="4294967294" count="1" selected="0">
            <x v="0"/>
          </reference>
          <reference field="4" count="1" selected="0">
            <x v="104"/>
          </reference>
        </references>
      </pivotArea>
    </chartFormat>
    <chartFormat chart="2" format="72" series="1">
      <pivotArea type="data" outline="0" fieldPosition="0">
        <references count="2">
          <reference field="4294967294" count="1" selected="0">
            <x v="0"/>
          </reference>
          <reference field="4" count="1" selected="0">
            <x v="20"/>
          </reference>
        </references>
      </pivotArea>
    </chartFormat>
    <chartFormat chart="2" format="73" series="1">
      <pivotArea type="data" outline="0" fieldPosition="0">
        <references count="2">
          <reference field="4294967294" count="1" selected="0">
            <x v="0"/>
          </reference>
          <reference field="4" count="1" selected="0">
            <x v="89"/>
          </reference>
        </references>
      </pivotArea>
    </chartFormat>
    <chartFormat chart="2" format="74" series="1">
      <pivotArea type="data" outline="0" fieldPosition="0">
        <references count="2">
          <reference field="4294967294" count="1" selected="0">
            <x v="0"/>
          </reference>
          <reference field="4" count="1" selected="0">
            <x v="38"/>
          </reference>
        </references>
      </pivotArea>
    </chartFormat>
    <chartFormat chart="2" format="75" series="1">
      <pivotArea type="data" outline="0" fieldPosition="0">
        <references count="2">
          <reference field="4294967294" count="1" selected="0">
            <x v="0"/>
          </reference>
          <reference field="4" count="1" selected="0">
            <x v="72"/>
          </reference>
        </references>
      </pivotArea>
    </chartFormat>
    <chartFormat chart="2" format="76" series="1">
      <pivotArea type="data" outline="0" fieldPosition="0">
        <references count="2">
          <reference field="4294967294" count="1" selected="0">
            <x v="0"/>
          </reference>
          <reference field="4" count="1" selected="0">
            <x v="65"/>
          </reference>
        </references>
      </pivotArea>
    </chartFormat>
    <chartFormat chart="2" format="77" series="1">
      <pivotArea type="data" outline="0" fieldPosition="0">
        <references count="2">
          <reference field="4294967294" count="1" selected="0">
            <x v="0"/>
          </reference>
          <reference field="4" count="1" selected="0">
            <x v="83"/>
          </reference>
        </references>
      </pivotArea>
    </chartFormat>
    <chartFormat chart="2" format="78" series="1">
      <pivotArea type="data" outline="0" fieldPosition="0">
        <references count="2">
          <reference field="4294967294" count="1" selected="0">
            <x v="0"/>
          </reference>
          <reference field="4" count="1" selected="0">
            <x v="88"/>
          </reference>
        </references>
      </pivotArea>
    </chartFormat>
    <chartFormat chart="2" format="79" series="1">
      <pivotArea type="data" outline="0" fieldPosition="0">
        <references count="2">
          <reference field="4294967294" count="1" selected="0">
            <x v="0"/>
          </reference>
          <reference field="4" count="1" selected="0">
            <x v="68"/>
          </reference>
        </references>
      </pivotArea>
    </chartFormat>
    <chartFormat chart="2" format="80" series="1">
      <pivotArea type="data" outline="0" fieldPosition="0">
        <references count="2">
          <reference field="4294967294" count="1" selected="0">
            <x v="0"/>
          </reference>
          <reference field="4" count="1" selected="0">
            <x v="54"/>
          </reference>
        </references>
      </pivotArea>
    </chartFormat>
    <chartFormat chart="2" format="81" series="1">
      <pivotArea type="data" outline="0" fieldPosition="0">
        <references count="2">
          <reference field="4294967294" count="1" selected="0">
            <x v="0"/>
          </reference>
          <reference field="4" count="1" selected="0">
            <x v="48"/>
          </reference>
        </references>
      </pivotArea>
    </chartFormat>
  </chartFormats>
  <pivotHierarchies count="27">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33D9C5E-4794-4790-9AA9-E63093D2032A}" name="Pivottabell5" cacheId="43"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13">
  <location ref="W15:Y55"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113">
        <item x="112"/>
        <item x="37"/>
        <item x="111"/>
        <item x="36"/>
        <item x="94"/>
        <item x="110"/>
        <item x="47"/>
        <item x="68"/>
        <item x="109"/>
        <item x="35"/>
        <item x="67"/>
        <item x="66"/>
        <item x="108"/>
        <item x="76"/>
        <item x="34"/>
        <item x="33"/>
        <item x="60"/>
        <item x="46"/>
        <item x="59"/>
        <item x="65"/>
        <item x="107"/>
        <item x="93"/>
        <item x="92"/>
        <item x="106"/>
        <item x="32"/>
        <item x="31"/>
        <item x="45"/>
        <item x="91"/>
        <item x="44"/>
        <item x="30"/>
        <item x="75"/>
        <item x="29"/>
        <item x="74"/>
        <item x="73"/>
        <item x="28"/>
        <item x="43"/>
        <item x="72"/>
        <item x="27"/>
        <item x="26"/>
        <item x="25"/>
        <item x="24"/>
        <item x="105"/>
        <item x="42"/>
        <item x="64"/>
        <item x="23"/>
        <item x="22"/>
        <item x="21"/>
        <item x="20"/>
        <item x="19"/>
        <item x="71"/>
        <item x="18"/>
        <item x="17"/>
        <item x="58"/>
        <item x="104"/>
        <item x="16"/>
        <item x="15"/>
        <item x="14"/>
        <item x="13"/>
        <item x="57"/>
        <item x="12"/>
        <item x="11"/>
        <item x="10"/>
        <item x="63"/>
        <item x="70"/>
        <item x="56"/>
        <item x="55"/>
        <item x="90"/>
        <item x="41"/>
        <item x="9"/>
        <item x="8"/>
        <item x="40"/>
        <item x="7"/>
        <item x="89"/>
        <item x="103"/>
        <item x="6"/>
        <item x="69"/>
        <item x="5"/>
        <item x="4"/>
        <item x="54"/>
        <item x="102"/>
        <item x="53"/>
        <item x="88"/>
        <item x="3"/>
        <item x="52"/>
        <item x="87"/>
        <item x="39"/>
        <item x="101"/>
        <item x="100"/>
        <item x="96"/>
        <item x="2"/>
        <item x="1"/>
        <item x="0"/>
        <item x="99"/>
        <item x="86"/>
        <item x="85"/>
        <item x="98"/>
        <item x="84"/>
        <item x="83"/>
        <item x="51"/>
        <item x="82"/>
        <item x="62"/>
        <item x="81"/>
        <item x="80"/>
        <item x="38"/>
        <item x="95"/>
        <item x="79"/>
        <item x="50"/>
        <item x="49"/>
        <item x="97"/>
        <item x="78"/>
        <item x="77"/>
        <item x="48"/>
        <item x="61"/>
      </items>
    </pivotField>
    <pivotField axis="axisPage" allDrilled="1" subtotalTop="0" showAll="0" dataSourceSort="1" defaultSubtotal="0" defaultAttributeDrillState="1"/>
  </pivotFields>
  <rowFields count="1">
    <field x="4"/>
  </rowFields>
  <rowItems count="39">
    <i>
      <x v="1"/>
    </i>
    <i>
      <x v="3"/>
    </i>
    <i>
      <x v="9"/>
    </i>
    <i>
      <x v="14"/>
    </i>
    <i>
      <x v="15"/>
    </i>
    <i>
      <x v="24"/>
    </i>
    <i>
      <x v="25"/>
    </i>
    <i>
      <x v="29"/>
    </i>
    <i>
      <x v="31"/>
    </i>
    <i>
      <x v="34"/>
    </i>
    <i>
      <x v="37"/>
    </i>
    <i>
      <x v="38"/>
    </i>
    <i>
      <x v="39"/>
    </i>
    <i>
      <x v="40"/>
    </i>
    <i>
      <x v="44"/>
    </i>
    <i>
      <x v="45"/>
    </i>
    <i>
      <x v="46"/>
    </i>
    <i>
      <x v="47"/>
    </i>
    <i>
      <x v="48"/>
    </i>
    <i>
      <x v="50"/>
    </i>
    <i>
      <x v="51"/>
    </i>
    <i>
      <x v="54"/>
    </i>
    <i>
      <x v="55"/>
    </i>
    <i>
      <x v="56"/>
    </i>
    <i>
      <x v="57"/>
    </i>
    <i>
      <x v="59"/>
    </i>
    <i>
      <x v="60"/>
    </i>
    <i>
      <x v="61"/>
    </i>
    <i>
      <x v="68"/>
    </i>
    <i>
      <x v="69"/>
    </i>
    <i>
      <x v="71"/>
    </i>
    <i>
      <x v="74"/>
    </i>
    <i>
      <x v="76"/>
    </i>
    <i>
      <x v="77"/>
    </i>
    <i>
      <x v="82"/>
    </i>
    <i>
      <x v="89"/>
    </i>
    <i>
      <x v="90"/>
    </i>
    <i>
      <x v="91"/>
    </i>
    <i t="grand">
      <x/>
    </i>
  </rowItems>
  <colFields count="1">
    <field x="0"/>
  </colFields>
  <colItems count="2">
    <i>
      <x/>
    </i>
    <i>
      <x v="1"/>
    </i>
  </colItems>
  <pageFields count="3">
    <pageField fld="3" hier="4" name="[T_kjøttkoder].[hovedgrupper].[All]" cap="All"/>
    <pageField fld="2" hier="13" name="[T_kommune].[fylke].&amp;[Trøndelag]" cap="Trøndelag"/>
    <pageField fld="5" hier="2" name="[T_kjøttkoder].[dyreslag].[All]" cap="All"/>
  </pageFields>
  <dataFields count="1">
    <dataField name="Sum av Verdi" fld="1" baseField="0" baseItem="1048828" numFmtId="164"/>
  </dataFields>
  <formats count="4">
    <format dxfId="100">
      <pivotArea collapsedLevelsAreSubtotals="1" fieldPosition="0">
        <references count="2">
          <reference field="0" count="1" selected="0">
            <x v="4"/>
          </reference>
          <reference field="4" count="13">
            <x v="72"/>
            <x v="81"/>
            <x v="84"/>
            <x v="93"/>
            <x v="94"/>
            <x v="95"/>
            <x v="96"/>
            <x v="97"/>
            <x v="99"/>
            <x v="101"/>
            <x v="102"/>
            <x v="105"/>
            <x v="109"/>
          </reference>
        </references>
      </pivotArea>
    </format>
    <format dxfId="99">
      <pivotArea outline="0" collapsedLevelsAreSubtotals="1" fieldPosition="0"/>
    </format>
    <format dxfId="98">
      <pivotArea outline="0" fieldPosition="0">
        <references count="1">
          <reference field="4294967294" count="1">
            <x v="0"/>
          </reference>
        </references>
      </pivotArea>
    </format>
    <format dxfId="97">
      <pivotArea outline="0" collapsedLevelsAreSubtotals="1" fieldPosition="0">
        <references count="1">
          <reference field="0" count="16" selected="0">
            <x v="1"/>
            <x v="2"/>
            <x v="3"/>
            <x v="4"/>
            <x v="5"/>
            <x v="6"/>
            <x v="7"/>
            <x v="8"/>
            <x v="9"/>
            <x v="10"/>
            <x v="11"/>
            <x v="12"/>
            <x v="13"/>
            <x v="14"/>
            <x v="15"/>
            <x v="16"/>
          </reference>
        </references>
      </pivotArea>
    </format>
  </formats>
  <chartFormats count="234">
    <chartFormat chart="2" format="0" series="1">
      <pivotArea type="data" outline="0" fieldPosition="0">
        <references count="2">
          <reference field="4294967294" count="1" selected="0">
            <x v="0"/>
          </reference>
          <reference field="4" count="1" selected="0">
            <x v="90"/>
          </reference>
        </references>
      </pivotArea>
    </chartFormat>
    <chartFormat chart="2" format="1" series="1">
      <pivotArea type="data" outline="0" fieldPosition="0">
        <references count="2">
          <reference field="4294967294" count="1" selected="0">
            <x v="0"/>
          </reference>
          <reference field="4" count="1" selected="0">
            <x v="46"/>
          </reference>
        </references>
      </pivotArea>
    </chartFormat>
    <chartFormat chart="2" format="2" series="1">
      <pivotArea type="data" outline="0" fieldPosition="0">
        <references count="2">
          <reference field="4294967294" count="1" selected="0">
            <x v="0"/>
          </reference>
          <reference field="4" count="1" selected="0">
            <x v="56"/>
          </reference>
        </references>
      </pivotArea>
    </chartFormat>
    <chartFormat chart="2" format="3" series="1">
      <pivotArea type="data" outline="0" fieldPosition="0">
        <references count="2">
          <reference field="4294967294" count="1" selected="0">
            <x v="0"/>
          </reference>
          <reference field="4" count="1" selected="0">
            <x v="69"/>
          </reference>
        </references>
      </pivotArea>
    </chartFormat>
    <chartFormat chart="2" format="4" series="1">
      <pivotArea type="data" outline="0" fieldPosition="0">
        <references count="2">
          <reference field="4294967294" count="1" selected="0">
            <x v="0"/>
          </reference>
          <reference field="4" count="1" selected="0">
            <x v="54"/>
          </reference>
        </references>
      </pivotArea>
    </chartFormat>
    <chartFormat chart="2" format="5" series="1">
      <pivotArea type="data" outline="0" fieldPosition="0">
        <references count="2">
          <reference field="4294967294" count="1" selected="0">
            <x v="0"/>
          </reference>
          <reference field="4" count="1" selected="0">
            <x v="9"/>
          </reference>
        </references>
      </pivotArea>
    </chartFormat>
    <chartFormat chart="2" format="6" series="1">
      <pivotArea type="data" outline="0" fieldPosition="0">
        <references count="2">
          <reference field="4294967294" count="1" selected="0">
            <x v="0"/>
          </reference>
          <reference field="4" count="1" selected="0">
            <x v="25"/>
          </reference>
        </references>
      </pivotArea>
    </chartFormat>
    <chartFormat chart="2" format="7" series="1">
      <pivotArea type="data" outline="0" fieldPosition="0">
        <references count="2">
          <reference field="4294967294" count="1" selected="0">
            <x v="0"/>
          </reference>
          <reference field="4" count="1" selected="0">
            <x v="60"/>
          </reference>
        </references>
      </pivotArea>
    </chartFormat>
    <chartFormat chart="2" format="8" series="1">
      <pivotArea type="data" outline="0" fieldPosition="0">
        <references count="2">
          <reference field="4294967294" count="1" selected="0">
            <x v="0"/>
          </reference>
          <reference field="4" count="1" selected="0">
            <x v="103"/>
          </reference>
        </references>
      </pivotArea>
    </chartFormat>
    <chartFormat chart="2" format="9" series="1">
      <pivotArea type="data" outline="0" fieldPosition="0">
        <references count="2">
          <reference field="4294967294" count="1" selected="0">
            <x v="0"/>
          </reference>
          <reference field="4" count="1" selected="0">
            <x v="28"/>
          </reference>
        </references>
      </pivotArea>
    </chartFormat>
    <chartFormat chart="2" format="10" series="1">
      <pivotArea type="data" outline="0" fieldPosition="0">
        <references count="2">
          <reference field="4294967294" count="1" selected="0">
            <x v="0"/>
          </reference>
          <reference field="4" count="1" selected="0">
            <x v="6"/>
          </reference>
        </references>
      </pivotArea>
    </chartFormat>
    <chartFormat chart="2" format="11" series="1">
      <pivotArea type="data" outline="0" fieldPosition="0">
        <references count="2">
          <reference field="4294967294" count="1" selected="0">
            <x v="0"/>
          </reference>
          <reference field="4" count="1" selected="0">
            <x v="35"/>
          </reference>
        </references>
      </pivotArea>
    </chartFormat>
    <chartFormat chart="2" format="12" series="1">
      <pivotArea type="data" outline="0" fieldPosition="0">
        <references count="2">
          <reference field="4294967294" count="1" selected="0">
            <x v="0"/>
          </reference>
          <reference field="4" count="1" selected="0">
            <x v="26"/>
          </reference>
        </references>
      </pivotArea>
    </chartFormat>
    <chartFormat chart="2" format="13" series="1">
      <pivotArea type="data" outline="0" fieldPosition="0">
        <references count="2">
          <reference field="4294967294" count="1" selected="0">
            <x v="0"/>
          </reference>
          <reference field="4" count="1" selected="0">
            <x v="17"/>
          </reference>
        </references>
      </pivotArea>
    </chartFormat>
    <chartFormat chart="2" format="14" series="1">
      <pivotArea type="data" outline="0" fieldPosition="0">
        <references count="2">
          <reference field="4294967294" count="1" selected="0">
            <x v="0"/>
          </reference>
          <reference field="4" count="1" selected="0">
            <x v="67"/>
          </reference>
        </references>
      </pivotArea>
    </chartFormat>
    <chartFormat chart="2" format="15" series="1">
      <pivotArea type="data" outline="0" fieldPosition="0">
        <references count="2">
          <reference field="4294967294" count="1" selected="0">
            <x v="0"/>
          </reference>
          <reference field="4" count="1" selected="0">
            <x v="70"/>
          </reference>
        </references>
      </pivotArea>
    </chartFormat>
    <chartFormat chart="2" format="16" series="1">
      <pivotArea type="data" outline="0" fieldPosition="0">
        <references count="2">
          <reference field="4294967294" count="1" selected="0">
            <x v="0"/>
          </reference>
          <reference field="4" count="1" selected="0">
            <x v="42"/>
          </reference>
        </references>
      </pivotArea>
    </chartFormat>
    <chartFormat chart="2" format="17" series="1">
      <pivotArea type="data" outline="0" fieldPosition="0">
        <references count="2">
          <reference field="4294967294" count="1" selected="0">
            <x v="0"/>
          </reference>
          <reference field="4" count="1" selected="0">
            <x v="85"/>
          </reference>
        </references>
      </pivotArea>
    </chartFormat>
    <chartFormat chart="2" format="18" series="1">
      <pivotArea type="data" outline="0" fieldPosition="0">
        <references count="2">
          <reference field="4294967294" count="1" selected="0">
            <x v="0"/>
          </reference>
          <reference field="4" count="1" selected="0">
            <x v="51"/>
          </reference>
        </references>
      </pivotArea>
    </chartFormat>
    <chartFormat chart="2" format="19" series="1">
      <pivotArea type="data" outline="0" fieldPosition="0">
        <references count="2">
          <reference field="4294967294" count="1" selected="0">
            <x v="0"/>
          </reference>
          <reference field="4" count="1" selected="0">
            <x v="68"/>
          </reference>
        </references>
      </pivotArea>
    </chartFormat>
    <chartFormat chart="2" format="20" series="1">
      <pivotArea type="data" outline="0" fieldPosition="0">
        <references count="2">
          <reference field="4294967294" count="1" selected="0">
            <x v="0"/>
          </reference>
          <reference field="4" count="1" selected="0">
            <x v="104"/>
          </reference>
        </references>
      </pivotArea>
    </chartFormat>
    <chartFormat chart="2" format="21" series="1">
      <pivotArea type="data" outline="0" fieldPosition="0">
        <references count="2">
          <reference field="4294967294" count="1" selected="0">
            <x v="0"/>
          </reference>
          <reference field="4" count="1" selected="0">
            <x v="98"/>
          </reference>
        </references>
      </pivotArea>
    </chartFormat>
    <chartFormat chart="2" format="22" series="1">
      <pivotArea type="data" outline="0" fieldPosition="0">
        <references count="2">
          <reference field="4294967294" count="1" selected="0">
            <x v="0"/>
          </reference>
          <reference field="4" count="1" selected="0">
            <x v="107"/>
          </reference>
        </references>
      </pivotArea>
    </chartFormat>
    <chartFormat chart="2" format="23" series="1">
      <pivotArea type="data" outline="0" fieldPosition="0">
        <references count="2">
          <reference field="4294967294" count="1" selected="0">
            <x v="0"/>
          </reference>
          <reference field="4" count="1" selected="0">
            <x v="88"/>
          </reference>
        </references>
      </pivotArea>
    </chartFormat>
    <chartFormat chart="2" format="24" series="1">
      <pivotArea type="data" outline="0" fieldPosition="0">
        <references count="2">
          <reference field="4294967294" count="1" selected="0">
            <x v="0"/>
          </reference>
          <reference field="4" count="1" selected="0">
            <x v="111"/>
          </reference>
        </references>
      </pivotArea>
    </chartFormat>
    <chartFormat chart="2" format="25" series="1">
      <pivotArea type="data" outline="0" fieldPosition="0">
        <references count="2">
          <reference field="4294967294" count="1" selected="0">
            <x v="0"/>
          </reference>
          <reference field="4" count="1" selected="0">
            <x v="83"/>
          </reference>
        </references>
      </pivotArea>
    </chartFormat>
    <chartFormat chart="2" format="26" series="1">
      <pivotArea type="data" outline="0" fieldPosition="0">
        <references count="2">
          <reference field="4294967294" count="1" selected="0">
            <x v="0"/>
          </reference>
          <reference field="4" count="1" selected="0">
            <x v="106"/>
          </reference>
        </references>
      </pivotArea>
    </chartFormat>
    <chartFormat chart="2" format="27" series="1">
      <pivotArea type="data" outline="0" fieldPosition="0">
        <references count="2">
          <reference field="4294967294" count="1" selected="0">
            <x v="0"/>
          </reference>
          <reference field="4" count="1" selected="0">
            <x v="80"/>
          </reference>
        </references>
      </pivotArea>
    </chartFormat>
    <chartFormat chart="2" format="28" series="1">
      <pivotArea type="data" outline="0" fieldPosition="0">
        <references count="2">
          <reference field="4294967294" count="1" selected="0">
            <x v="0"/>
          </reference>
          <reference field="4" count="1" selected="0">
            <x v="16"/>
          </reference>
        </references>
      </pivotArea>
    </chartFormat>
    <chartFormat chart="2" format="29" series="1">
      <pivotArea type="data" outline="0" fieldPosition="0">
        <references count="2">
          <reference field="4294967294" count="1" selected="0">
            <x v="0"/>
          </reference>
          <reference field="4" count="1" selected="0">
            <x v="65"/>
          </reference>
        </references>
      </pivotArea>
    </chartFormat>
    <chartFormat chart="2" format="30" series="1">
      <pivotArea type="data" outline="0" fieldPosition="0">
        <references count="2">
          <reference field="4294967294" count="1" selected="0">
            <x v="0"/>
          </reference>
          <reference field="4" count="1" selected="0">
            <x v="78"/>
          </reference>
        </references>
      </pivotArea>
    </chartFormat>
    <chartFormat chart="2" format="31" series="1">
      <pivotArea type="data" outline="0" fieldPosition="0">
        <references count="2">
          <reference field="4294967294" count="1" selected="0">
            <x v="0"/>
          </reference>
          <reference field="4" count="1" selected="0">
            <x v="18"/>
          </reference>
        </references>
      </pivotArea>
    </chartFormat>
    <chartFormat chart="2" format="32" series="1">
      <pivotArea type="data" outline="0" fieldPosition="0">
        <references count="2">
          <reference field="4294967294" count="1" selected="0">
            <x v="0"/>
          </reference>
          <reference field="4" count="1" selected="0">
            <x v="52"/>
          </reference>
        </references>
      </pivotArea>
    </chartFormat>
    <chartFormat chart="2" format="33" series="1">
      <pivotArea type="data" outline="0" fieldPosition="0">
        <references count="2">
          <reference field="4294967294" count="1" selected="0">
            <x v="0"/>
          </reference>
          <reference field="4" count="1" selected="0">
            <x v="48"/>
          </reference>
        </references>
      </pivotArea>
    </chartFormat>
    <chartFormat chart="2" format="34" series="1">
      <pivotArea type="data" outline="0" fieldPosition="0">
        <references count="2">
          <reference field="4294967294" count="1" selected="0">
            <x v="0"/>
          </reference>
          <reference field="4" count="1" selected="0">
            <x v="3"/>
          </reference>
        </references>
      </pivotArea>
    </chartFormat>
    <chartFormat chart="2" format="35" series="1">
      <pivotArea type="data" outline="0" fieldPosition="0">
        <references count="2">
          <reference field="4294967294" count="1" selected="0">
            <x v="0"/>
          </reference>
          <reference field="4" count="1" selected="0">
            <x v="32"/>
          </reference>
        </references>
      </pivotArea>
    </chartFormat>
    <chartFormat chart="2" format="36" series="1">
      <pivotArea type="data" outline="0" fieldPosition="0">
        <references count="2">
          <reference field="4294967294" count="1" selected="0">
            <x v="0"/>
          </reference>
          <reference field="4" count="1" selected="0">
            <x v="49"/>
          </reference>
        </references>
      </pivotArea>
    </chartFormat>
    <chartFormat chart="2" format="37" series="1">
      <pivotArea type="data" outline="0" fieldPosition="0">
        <references count="2">
          <reference field="4294967294" count="1" selected="0">
            <x v="0"/>
          </reference>
          <reference field="4" count="1" selected="0">
            <x v="33"/>
          </reference>
        </references>
      </pivotArea>
    </chartFormat>
    <chartFormat chart="2" format="38" series="1">
      <pivotArea type="data" outline="0" fieldPosition="0">
        <references count="2">
          <reference field="4294967294" count="1" selected="0">
            <x v="0"/>
          </reference>
          <reference field="4" count="1" selected="0">
            <x v="75"/>
          </reference>
        </references>
      </pivotArea>
    </chartFormat>
    <chartFormat chart="2" format="39" series="1">
      <pivotArea type="data" outline="0" fieldPosition="0">
        <references count="2">
          <reference field="4294967294" count="1" selected="0">
            <x v="0"/>
          </reference>
          <reference field="4" count="1" selected="0">
            <x v="63"/>
          </reference>
        </references>
      </pivotArea>
    </chartFormat>
    <chartFormat chart="2" format="40" series="1">
      <pivotArea type="data" outline="0" fieldPosition="0">
        <references count="2">
          <reference field="4294967294" count="1" selected="0">
            <x v="0"/>
          </reference>
          <reference field="4" count="1" selected="0">
            <x v="30"/>
          </reference>
        </references>
      </pivotArea>
    </chartFormat>
    <chartFormat chart="2" format="41" series="1">
      <pivotArea type="data" outline="0" fieldPosition="0">
        <references count="2">
          <reference field="4294967294" count="1" selected="0">
            <x v="0"/>
          </reference>
          <reference field="4" count="1" selected="0">
            <x v="36"/>
          </reference>
        </references>
      </pivotArea>
    </chartFormat>
    <chartFormat chart="2" format="42" series="1">
      <pivotArea type="data" outline="0" fieldPosition="0">
        <references count="2">
          <reference field="4294967294" count="1" selected="0">
            <x v="0"/>
          </reference>
          <reference field="4" count="1" selected="0">
            <x v="13"/>
          </reference>
        </references>
      </pivotArea>
    </chartFormat>
    <chartFormat chart="2" format="43" series="1">
      <pivotArea type="data" outline="0" fieldPosition="0">
        <references count="2">
          <reference field="4294967294" count="1" selected="0">
            <x v="0"/>
          </reference>
          <reference field="4" count="1" selected="0">
            <x v="96"/>
          </reference>
        </references>
      </pivotArea>
    </chartFormat>
    <chartFormat chart="2" format="44" series="1">
      <pivotArea type="data" outline="0" fieldPosition="0">
        <references count="2">
          <reference field="4294967294" count="1" selected="0">
            <x v="0"/>
          </reference>
          <reference field="4" count="1" selected="0">
            <x v="27"/>
          </reference>
        </references>
      </pivotArea>
    </chartFormat>
    <chartFormat chart="2" format="45" series="1">
      <pivotArea type="data" outline="0" fieldPosition="0">
        <references count="2">
          <reference field="4294967294" count="1" selected="0">
            <x v="0"/>
          </reference>
          <reference field="4" count="1" selected="0">
            <x v="22"/>
          </reference>
        </references>
      </pivotArea>
    </chartFormat>
    <chartFormat chart="2" format="46" series="1">
      <pivotArea type="data" outline="0" fieldPosition="0">
        <references count="2">
          <reference field="4294967294" count="1" selected="0">
            <x v="0"/>
          </reference>
          <reference field="4" count="1" selected="0">
            <x v="110"/>
          </reference>
        </references>
      </pivotArea>
    </chartFormat>
    <chartFormat chart="2" format="47" series="1">
      <pivotArea type="data" outline="0" fieldPosition="0">
        <references count="2">
          <reference field="4294967294" count="1" selected="0">
            <x v="0"/>
          </reference>
          <reference field="4" count="1" selected="0">
            <x v="66"/>
          </reference>
        </references>
      </pivotArea>
    </chartFormat>
    <chartFormat chart="2" format="48" series="1">
      <pivotArea type="data" outline="0" fieldPosition="0">
        <references count="2">
          <reference field="4294967294" count="1" selected="0">
            <x v="0"/>
          </reference>
          <reference field="4" count="1" selected="0">
            <x v="84"/>
          </reference>
        </references>
      </pivotArea>
    </chartFormat>
    <chartFormat chart="2" format="49" series="1">
      <pivotArea type="data" outline="0" fieldPosition="0">
        <references count="2">
          <reference field="4294967294" count="1" selected="0">
            <x v="0"/>
          </reference>
          <reference field="4" count="1" selected="0">
            <x v="4"/>
          </reference>
        </references>
      </pivotArea>
    </chartFormat>
    <chartFormat chart="2" format="50" series="1">
      <pivotArea type="data" outline="0" fieldPosition="0">
        <references count="2">
          <reference field="4294967294" count="1" selected="0">
            <x v="0"/>
          </reference>
          <reference field="4" count="1" selected="0">
            <x v="21"/>
          </reference>
        </references>
      </pivotArea>
    </chartFormat>
    <chartFormat chart="2" format="51" series="1">
      <pivotArea type="data" outline="0" fieldPosition="0">
        <references count="2">
          <reference field="4294967294" count="1" selected="0">
            <x v="0"/>
          </reference>
          <reference field="4" count="1" selected="0">
            <x v="43"/>
          </reference>
        </references>
      </pivotArea>
    </chartFormat>
    <chartFormat chart="2" format="52" series="1">
      <pivotArea type="data" outline="0" fieldPosition="0">
        <references count="2">
          <reference field="4294967294" count="1" selected="0">
            <x v="0"/>
          </reference>
          <reference field="4" count="1" selected="0">
            <x v="62"/>
          </reference>
        </references>
      </pivotArea>
    </chartFormat>
    <chartFormat chart="2" format="53" series="1">
      <pivotArea type="data" outline="0" fieldPosition="0">
        <references count="2">
          <reference field="4294967294" count="1" selected="0">
            <x v="0"/>
          </reference>
          <reference field="4" count="1" selected="0">
            <x v="10"/>
          </reference>
        </references>
      </pivotArea>
    </chartFormat>
    <chartFormat chart="2" format="54" series="1">
      <pivotArea type="data" outline="0" fieldPosition="0">
        <references count="2">
          <reference field="4294967294" count="1" selected="0">
            <x v="0"/>
          </reference>
          <reference field="4" count="1" selected="0">
            <x v="7"/>
          </reference>
        </references>
      </pivotArea>
    </chartFormat>
    <chartFormat chart="2" format="55" series="1">
      <pivotArea type="data" outline="0" fieldPosition="0">
        <references count="2">
          <reference field="4294967294" count="1" selected="0">
            <x v="0"/>
          </reference>
          <reference field="4" count="1" selected="0">
            <x v="11"/>
          </reference>
        </references>
      </pivotArea>
    </chartFormat>
    <chartFormat chart="2" format="56" series="1">
      <pivotArea type="data" outline="0" fieldPosition="0">
        <references count="2">
          <reference field="4294967294" count="1" selected="0">
            <x v="0"/>
          </reference>
          <reference field="4" count="1" selected="0">
            <x v="112"/>
          </reference>
        </references>
      </pivotArea>
    </chartFormat>
    <chartFormat chart="2" format="57" series="1">
      <pivotArea type="data" outline="0" fieldPosition="0">
        <references count="2">
          <reference field="4294967294" count="1" selected="0">
            <x v="0"/>
          </reference>
          <reference field="4" count="1" selected="0">
            <x v="100"/>
          </reference>
        </references>
      </pivotArea>
    </chartFormat>
    <chartFormat chart="2" format="58" series="1">
      <pivotArea type="data" outline="0" fieldPosition="0">
        <references count="2">
          <reference field="4294967294" count="1" selected="0">
            <x v="0"/>
          </reference>
          <reference field="4" count="1" selected="0">
            <x v="19"/>
          </reference>
        </references>
      </pivotArea>
    </chartFormat>
    <chartFormat chart="2" format="59" series="1">
      <pivotArea type="data" outline="0" fieldPosition="0">
        <references count="2">
          <reference field="4294967294" count="1" selected="0">
            <x v="0"/>
          </reference>
          <reference field="4" count="1" selected="0">
            <x v="41"/>
          </reference>
        </references>
      </pivotArea>
    </chartFormat>
    <chartFormat chart="2" format="60" series="1">
      <pivotArea type="data" outline="0" fieldPosition="0">
        <references count="2">
          <reference field="4294967294" count="1" selected="0">
            <x v="0"/>
          </reference>
          <reference field="4" count="1" selected="0">
            <x v="86"/>
          </reference>
        </references>
      </pivotArea>
    </chartFormat>
    <chartFormat chart="2" format="61" series="1">
      <pivotArea type="data" outline="0" fieldPosition="0">
        <references count="2">
          <reference field="4294967294" count="1" selected="0">
            <x v="0"/>
          </reference>
          <reference field="4" count="1" selected="0">
            <x v="5"/>
          </reference>
        </references>
      </pivotArea>
    </chartFormat>
    <chartFormat chart="2" format="62" series="1">
      <pivotArea type="data" outline="0" fieldPosition="0">
        <references count="2">
          <reference field="4294967294" count="1" selected="0">
            <x v="0"/>
          </reference>
          <reference field="4" count="1" selected="0">
            <x v="2"/>
          </reference>
        </references>
      </pivotArea>
    </chartFormat>
    <chartFormat chart="2" format="63" series="1">
      <pivotArea type="data" outline="0" fieldPosition="0">
        <references count="2">
          <reference field="4294967294" count="1" selected="0">
            <x v="0"/>
          </reference>
          <reference field="4" count="1" selected="0">
            <x v="0"/>
          </reference>
        </references>
      </pivotArea>
    </chartFormat>
    <chartFormat chart="2" format="64" series="1">
      <pivotArea type="data" outline="0" fieldPosition="0">
        <references count="2">
          <reference field="4294967294" count="1" selected="0">
            <x v="0"/>
          </reference>
          <reference field="4" count="1" selected="0">
            <x v="53"/>
          </reference>
        </references>
      </pivotArea>
    </chartFormat>
    <chartFormat chart="2" format="65" series="1">
      <pivotArea type="data" outline="0" fieldPosition="0">
        <references count="2">
          <reference field="4294967294" count="1" selected="0">
            <x v="0"/>
          </reference>
          <reference field="4" count="1" selected="0">
            <x v="20"/>
          </reference>
        </references>
      </pivotArea>
    </chartFormat>
    <chartFormat chart="2" format="66" series="1">
      <pivotArea type="data" outline="0" fieldPosition="0">
        <references count="2">
          <reference field="4294967294" count="1" selected="0">
            <x v="0"/>
          </reference>
          <reference field="4" count="1" selected="0">
            <x v="73"/>
          </reference>
        </references>
      </pivotArea>
    </chartFormat>
    <chartFormat chart="2" format="67" series="1">
      <pivotArea type="data" outline="0" fieldPosition="0">
        <references count="2">
          <reference field="4294967294" count="1" selected="0">
            <x v="0"/>
          </reference>
          <reference field="4" count="1" selected="0">
            <x v="108"/>
          </reference>
        </references>
      </pivotArea>
    </chartFormat>
    <chartFormat chart="2" format="68" series="1">
      <pivotArea type="data" outline="0" fieldPosition="0">
        <references count="2">
          <reference field="4294967294" count="1" selected="0">
            <x v="0"/>
          </reference>
          <reference field="4" count="1" selected="0">
            <x v="79"/>
          </reference>
        </references>
      </pivotArea>
    </chartFormat>
    <chartFormat chart="2" format="69" series="1">
      <pivotArea type="data" outline="0" fieldPosition="0">
        <references count="2">
          <reference field="4294967294" count="1" selected="0">
            <x v="0"/>
          </reference>
          <reference field="4" count="1" selected="0">
            <x v="87"/>
          </reference>
        </references>
      </pivotArea>
    </chartFormat>
    <chartFormat chart="2" format="70" series="1">
      <pivotArea type="data" outline="0" fieldPosition="0">
        <references count="2">
          <reference field="4294967294" count="1" selected="0">
            <x v="0"/>
          </reference>
          <reference field="4" count="1" selected="0">
            <x v="12"/>
          </reference>
        </references>
      </pivotArea>
    </chartFormat>
    <chartFormat chart="2" format="71" series="1">
      <pivotArea type="data" outline="0" fieldPosition="0">
        <references count="2">
          <reference field="4294967294" count="1" selected="0">
            <x v="0"/>
          </reference>
          <reference field="4" count="1" selected="0">
            <x v="8"/>
          </reference>
        </references>
      </pivotArea>
    </chartFormat>
    <chartFormat chart="2" format="72" series="1">
      <pivotArea type="data" outline="0" fieldPosition="0">
        <references count="2">
          <reference field="4294967294" count="1" selected="0">
            <x v="0"/>
          </reference>
          <reference field="4" count="1" selected="0">
            <x v="92"/>
          </reference>
        </references>
      </pivotArea>
    </chartFormat>
    <chartFormat chart="2" format="73" series="1">
      <pivotArea type="data" outline="0" fieldPosition="0">
        <references count="2">
          <reference field="4294967294" count="1" selected="0">
            <x v="0"/>
          </reference>
          <reference field="4" count="1" selected="0">
            <x v="23"/>
          </reference>
        </references>
      </pivotArea>
    </chartFormat>
    <chartFormat chart="2" format="74" series="1">
      <pivotArea type="data" outline="0" fieldPosition="0">
        <references count="2">
          <reference field="4294967294" count="1" selected="0">
            <x v="0"/>
          </reference>
          <reference field="4" count="1" selected="0">
            <x v="74"/>
          </reference>
        </references>
      </pivotArea>
    </chartFormat>
    <chartFormat chart="2" format="75" series="1">
      <pivotArea type="data" outline="0" fieldPosition="0">
        <references count="2">
          <reference field="4294967294" count="1" selected="0">
            <x v="0"/>
          </reference>
          <reference field="4" count="1" selected="0">
            <x v="40"/>
          </reference>
        </references>
      </pivotArea>
    </chartFormat>
    <chartFormat chart="2" format="76" series="1">
      <pivotArea type="data" outline="0" fieldPosition="0">
        <references count="2">
          <reference field="4294967294" count="1" selected="0">
            <x v="0"/>
          </reference>
          <reference field="4" count="1" selected="0">
            <x v="47"/>
          </reference>
        </references>
      </pivotArea>
    </chartFormat>
    <chartFormat chart="2" format="77" series="1">
      <pivotArea type="data" outline="0" fieldPosition="0">
        <references count="2">
          <reference field="4294967294" count="1" selected="0">
            <x v="0"/>
          </reference>
          <reference field="4" count="1" selected="0">
            <x v="29"/>
          </reference>
        </references>
      </pivotArea>
    </chartFormat>
    <chartFormat chart="2" format="78" series="1">
      <pivotArea type="data" outline="0" fieldPosition="0">
        <references count="2">
          <reference field="4294967294" count="1" selected="0">
            <x v="0"/>
          </reference>
          <reference field="4" count="1" selected="0">
            <x v="24"/>
          </reference>
        </references>
      </pivotArea>
    </chartFormat>
    <chartFormat chart="2" format="79" series="1">
      <pivotArea type="data" outline="0" fieldPosition="0">
        <references count="2">
          <reference field="4294967294" count="1" selected="0">
            <x v="0"/>
          </reference>
          <reference field="4" count="1" selected="0">
            <x v="44"/>
          </reference>
        </references>
      </pivotArea>
    </chartFormat>
    <chartFormat chart="2" format="80" series="1">
      <pivotArea type="data" outline="0" fieldPosition="0">
        <references count="2">
          <reference field="4294967294" count="1" selected="0">
            <x v="0"/>
          </reference>
          <reference field="4" count="1" selected="0">
            <x v="58"/>
          </reference>
        </references>
      </pivotArea>
    </chartFormat>
    <chartFormat chart="2" format="81" series="1">
      <pivotArea type="data" outline="0" fieldPosition="0">
        <references count="2">
          <reference field="4294967294" count="1" selected="0">
            <x v="0"/>
          </reference>
          <reference field="4" count="1" selected="0">
            <x v="64"/>
          </reference>
        </references>
      </pivotArea>
    </chartFormat>
    <chartFormat chart="3" format="82" series="1">
      <pivotArea type="data" outline="0" fieldPosition="0">
        <references count="2">
          <reference field="4294967294" count="1" selected="0">
            <x v="0"/>
          </reference>
          <reference field="4" count="1" selected="0">
            <x v="52"/>
          </reference>
        </references>
      </pivotArea>
    </chartFormat>
    <chartFormat chart="3" format="83" series="1">
      <pivotArea type="data" outline="0" fieldPosition="0">
        <references count="2">
          <reference field="4294967294" count="1" selected="0">
            <x v="0"/>
          </reference>
          <reference field="4" count="1" selected="0">
            <x v="16"/>
          </reference>
        </references>
      </pivotArea>
    </chartFormat>
    <chartFormat chart="3" format="84" series="1">
      <pivotArea type="data" outline="0" fieldPosition="0">
        <references count="2">
          <reference field="4294967294" count="1" selected="0">
            <x v="0"/>
          </reference>
          <reference field="4" count="1" selected="0">
            <x v="18"/>
          </reference>
        </references>
      </pivotArea>
    </chartFormat>
    <chartFormat chart="3" format="85" series="1">
      <pivotArea type="data" outline="0" fieldPosition="0">
        <references count="2">
          <reference field="4294967294" count="1" selected="0">
            <x v="0"/>
          </reference>
          <reference field="4" count="1" selected="0">
            <x v="58"/>
          </reference>
        </references>
      </pivotArea>
    </chartFormat>
    <chartFormat chart="3" format="86" series="1">
      <pivotArea type="data" outline="0" fieldPosition="0">
        <references count="2">
          <reference field="4294967294" count="1" selected="0">
            <x v="0"/>
          </reference>
          <reference field="4" count="1" selected="0">
            <x v="64"/>
          </reference>
        </references>
      </pivotArea>
    </chartFormat>
    <chartFormat chart="3" format="87" series="1">
      <pivotArea type="data" outline="0" fieldPosition="0">
        <references count="2">
          <reference field="4294967294" count="1" selected="0">
            <x v="0"/>
          </reference>
          <reference field="4" count="1" selected="0">
            <x v="107"/>
          </reference>
        </references>
      </pivotArea>
    </chartFormat>
    <chartFormat chart="3" format="88" series="1">
      <pivotArea type="data" outline="0" fieldPosition="0">
        <references count="2">
          <reference field="4294967294" count="1" selected="0">
            <x v="0"/>
          </reference>
          <reference field="4" count="1" selected="0">
            <x v="78"/>
          </reference>
        </references>
      </pivotArea>
    </chartFormat>
    <chartFormat chart="3" format="89" series="1">
      <pivotArea type="data" outline="0" fieldPosition="0">
        <references count="2">
          <reference field="4294967294" count="1" selected="0">
            <x v="0"/>
          </reference>
          <reference field="4" count="1" selected="0">
            <x v="65"/>
          </reference>
        </references>
      </pivotArea>
    </chartFormat>
    <chartFormat chart="3" format="90" series="1">
      <pivotArea type="data" outline="0" fieldPosition="0">
        <references count="3">
          <reference field="4294967294" count="1" selected="0">
            <x v="0"/>
          </reference>
          <reference field="0" count="1" selected="0">
            <x v="12"/>
          </reference>
          <reference field="4" count="1" selected="0">
            <x v="52"/>
          </reference>
        </references>
      </pivotArea>
    </chartFormat>
    <chartFormat chart="3" format="91" series="1">
      <pivotArea type="data" outline="0" fieldPosition="0">
        <references count="3">
          <reference field="4294967294" count="1" selected="0">
            <x v="0"/>
          </reference>
          <reference field="0" count="1" selected="0">
            <x v="13"/>
          </reference>
          <reference field="4" count="1" selected="0">
            <x v="52"/>
          </reference>
        </references>
      </pivotArea>
    </chartFormat>
    <chartFormat chart="3" format="92" series="1">
      <pivotArea type="data" outline="0" fieldPosition="0">
        <references count="3">
          <reference field="4294967294" count="1" selected="0">
            <x v="0"/>
          </reference>
          <reference field="0" count="1" selected="0">
            <x v="14"/>
          </reference>
          <reference field="4" count="1" selected="0">
            <x v="52"/>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52"/>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52"/>
          </reference>
        </references>
      </pivotArea>
    </chartFormat>
    <chartFormat chart="3" format="95" series="1">
      <pivotArea type="data" outline="0" fieldPosition="0">
        <references count="3">
          <reference field="4294967294" count="1" selected="0">
            <x v="0"/>
          </reference>
          <reference field="0" count="1" selected="0">
            <x v="3"/>
          </reference>
          <reference field="4" count="1" selected="0">
            <x v="52"/>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52"/>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52"/>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52"/>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16"/>
          </reference>
        </references>
      </pivotArea>
    </chartFormat>
    <chartFormat chart="3" format="100" series="1">
      <pivotArea type="data" outline="0" fieldPosition="0">
        <references count="3">
          <reference field="4294967294" count="1" selected="0">
            <x v="0"/>
          </reference>
          <reference field="0" count="1" selected="0">
            <x v="7"/>
          </reference>
          <reference field="4" count="1" selected="0">
            <x v="16"/>
          </reference>
        </references>
      </pivotArea>
    </chartFormat>
    <chartFormat chart="3" format="101" series="1">
      <pivotArea type="data" outline="0" fieldPosition="0">
        <references count="3">
          <reference field="4294967294" count="1" selected="0">
            <x v="0"/>
          </reference>
          <reference field="0" count="1" selected="0">
            <x v="6"/>
          </reference>
          <reference field="4" count="1" selected="0">
            <x v="16"/>
          </reference>
        </references>
      </pivotArea>
    </chartFormat>
    <chartFormat chart="3" format="102" series="1">
      <pivotArea type="data" outline="0" fieldPosition="0">
        <references count="3">
          <reference field="4294967294" count="1" selected="0">
            <x v="0"/>
          </reference>
          <reference field="0" count="1" selected="0">
            <x v="8"/>
          </reference>
          <reference field="4" count="1" selected="0">
            <x v="16"/>
          </reference>
        </references>
      </pivotArea>
    </chartFormat>
    <chartFormat chart="3" format="103" series="1">
      <pivotArea type="data" outline="0" fieldPosition="0">
        <references count="3">
          <reference field="4294967294" count="1" selected="0">
            <x v="0"/>
          </reference>
          <reference field="0" count="1" selected="0">
            <x v="9"/>
          </reference>
          <reference field="4" count="1" selected="0">
            <x v="16"/>
          </reference>
        </references>
      </pivotArea>
    </chartFormat>
    <chartFormat chart="3" format="104" series="1">
      <pivotArea type="data" outline="0" fieldPosition="0">
        <references count="3">
          <reference field="4294967294" count="1" selected="0">
            <x v="0"/>
          </reference>
          <reference field="0" count="1" selected="0">
            <x v="10"/>
          </reference>
          <reference field="4" count="1" selected="0">
            <x v="16"/>
          </reference>
        </references>
      </pivotArea>
    </chartFormat>
    <chartFormat chart="3" format="105" series="1">
      <pivotArea type="data" outline="0" fieldPosition="0">
        <references count="3">
          <reference field="4294967294" count="1" selected="0">
            <x v="0"/>
          </reference>
          <reference field="0" count="1" selected="0">
            <x v="4"/>
          </reference>
          <reference field="4" count="1" selected="0">
            <x v="16"/>
          </reference>
        </references>
      </pivotArea>
    </chartFormat>
    <chartFormat chart="3" format="106" series="1">
      <pivotArea type="data" outline="0" fieldPosition="0">
        <references count="3">
          <reference field="4294967294" count="1" selected="0">
            <x v="0"/>
          </reference>
          <reference field="0" count="1" selected="0">
            <x v="11"/>
          </reference>
          <reference field="4" count="1" selected="0">
            <x v="16"/>
          </reference>
        </references>
      </pivotArea>
    </chartFormat>
    <chartFormat chart="3" format="107" series="1">
      <pivotArea type="data" outline="0" fieldPosition="0">
        <references count="3">
          <reference field="4294967294" count="1" selected="0">
            <x v="0"/>
          </reference>
          <reference field="0" count="1" selected="0">
            <x v="12"/>
          </reference>
          <reference field="4" count="1" selected="0">
            <x v="16"/>
          </reference>
        </references>
      </pivotArea>
    </chartFormat>
    <chartFormat chart="3" format="108" series="1">
      <pivotArea type="data" outline="0" fieldPosition="0">
        <references count="3">
          <reference field="4294967294" count="1" selected="0">
            <x v="0"/>
          </reference>
          <reference field="0" count="1" selected="0">
            <x v="13"/>
          </reference>
          <reference field="4" count="1" selected="0">
            <x v="16"/>
          </reference>
        </references>
      </pivotArea>
    </chartFormat>
    <chartFormat chart="3" format="109" series="1">
      <pivotArea type="data" outline="0" fieldPosition="0">
        <references count="3">
          <reference field="4294967294" count="1" selected="0">
            <x v="0"/>
          </reference>
          <reference field="0" count="1" selected="0">
            <x v="14"/>
          </reference>
          <reference field="4" count="1" selected="0">
            <x v="16"/>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16"/>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16"/>
          </reference>
        </references>
      </pivotArea>
    </chartFormat>
    <chartFormat chart="3" format="112" series="1">
      <pivotArea type="data" outline="0" fieldPosition="0">
        <references count="3">
          <reference field="4294967294" count="1" selected="0">
            <x v="0"/>
          </reference>
          <reference field="0" count="1" selected="0">
            <x v="3"/>
          </reference>
          <reference field="4" count="1" selected="0">
            <x v="16"/>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16"/>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16"/>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16"/>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18"/>
          </reference>
        </references>
      </pivotArea>
    </chartFormat>
    <chartFormat chart="3" format="117" series="1">
      <pivotArea type="data" outline="0" fieldPosition="0">
        <references count="3">
          <reference field="4294967294" count="1" selected="0">
            <x v="0"/>
          </reference>
          <reference field="0" count="1" selected="0">
            <x v="7"/>
          </reference>
          <reference field="4" count="1" selected="0">
            <x v="18"/>
          </reference>
        </references>
      </pivotArea>
    </chartFormat>
    <chartFormat chart="3" format="118" series="1">
      <pivotArea type="data" outline="0" fieldPosition="0">
        <references count="3">
          <reference field="4294967294" count="1" selected="0">
            <x v="0"/>
          </reference>
          <reference field="0" count="1" selected="0">
            <x v="6"/>
          </reference>
          <reference field="4" count="1" selected="0">
            <x v="18"/>
          </reference>
        </references>
      </pivotArea>
    </chartFormat>
    <chartFormat chart="3" format="119" series="1">
      <pivotArea type="data" outline="0" fieldPosition="0">
        <references count="3">
          <reference field="4294967294" count="1" selected="0">
            <x v="0"/>
          </reference>
          <reference field="0" count="1" selected="0">
            <x v="8"/>
          </reference>
          <reference field="4" count="1" selected="0">
            <x v="18"/>
          </reference>
        </references>
      </pivotArea>
    </chartFormat>
    <chartFormat chart="3" format="120" series="1">
      <pivotArea type="data" outline="0" fieldPosition="0">
        <references count="3">
          <reference field="4294967294" count="1" selected="0">
            <x v="0"/>
          </reference>
          <reference field="0" count="1" selected="0">
            <x v="9"/>
          </reference>
          <reference field="4" count="1" selected="0">
            <x v="18"/>
          </reference>
        </references>
      </pivotArea>
    </chartFormat>
    <chartFormat chart="3" format="121" series="1">
      <pivotArea type="data" outline="0" fieldPosition="0">
        <references count="3">
          <reference field="4294967294" count="1" selected="0">
            <x v="0"/>
          </reference>
          <reference field="0" count="1" selected="0">
            <x v="10"/>
          </reference>
          <reference field="4" count="1" selected="0">
            <x v="18"/>
          </reference>
        </references>
      </pivotArea>
    </chartFormat>
    <chartFormat chart="3" format="122" series="1">
      <pivotArea type="data" outline="0" fieldPosition="0">
        <references count="3">
          <reference field="4294967294" count="1" selected="0">
            <x v="0"/>
          </reference>
          <reference field="0" count="1" selected="0">
            <x v="4"/>
          </reference>
          <reference field="4" count="1" selected="0">
            <x v="18"/>
          </reference>
        </references>
      </pivotArea>
    </chartFormat>
    <chartFormat chart="3" format="123" series="1">
      <pivotArea type="data" outline="0" fieldPosition="0">
        <references count="3">
          <reference field="4294967294" count="1" selected="0">
            <x v="0"/>
          </reference>
          <reference field="0" count="1" selected="0">
            <x v="11"/>
          </reference>
          <reference field="4" count="1" selected="0">
            <x v="18"/>
          </reference>
        </references>
      </pivotArea>
    </chartFormat>
    <chartFormat chart="3" format="124" series="1">
      <pivotArea type="data" outline="0" fieldPosition="0">
        <references count="3">
          <reference field="4294967294" count="1" selected="0">
            <x v="0"/>
          </reference>
          <reference field="0" count="1" selected="0">
            <x v="12"/>
          </reference>
          <reference field="4" count="1" selected="0">
            <x v="18"/>
          </reference>
        </references>
      </pivotArea>
    </chartFormat>
    <chartFormat chart="3" format="125" series="1">
      <pivotArea type="data" outline="0" fieldPosition="0">
        <references count="3">
          <reference field="4294967294" count="1" selected="0">
            <x v="0"/>
          </reference>
          <reference field="0" count="1" selected="0">
            <x v="13"/>
          </reference>
          <reference field="4" count="1" selected="0">
            <x v="18"/>
          </reference>
        </references>
      </pivotArea>
    </chartFormat>
    <chartFormat chart="3" format="126" series="1">
      <pivotArea type="data" outline="0" fieldPosition="0">
        <references count="3">
          <reference field="4294967294" count="1" selected="0">
            <x v="0"/>
          </reference>
          <reference field="0" count="1" selected="0">
            <x v="14"/>
          </reference>
          <reference field="4" count="1" selected="0">
            <x v="18"/>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18"/>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18"/>
          </reference>
        </references>
      </pivotArea>
    </chartFormat>
    <chartFormat chart="3" format="129" series="1">
      <pivotArea type="data" outline="0" fieldPosition="0">
        <references count="3">
          <reference field="4294967294" count="1" selected="0">
            <x v="0"/>
          </reference>
          <reference field="0" count="1" selected="0">
            <x v="3"/>
          </reference>
          <reference field="4" count="1" selected="0">
            <x v="18"/>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8"/>
          </reference>
        </references>
      </pivotArea>
    </chartFormat>
    <chartFormat chart="3" format="131" series="1">
      <pivotArea type="data" outline="0" fieldPosition="0">
        <references count="3">
          <reference field="4294967294" count="1" selected="0">
            <x v="0"/>
          </reference>
          <reference field="0" count="1" selected="0">
            <x v="7"/>
          </reference>
          <reference field="4" count="1" selected="0">
            <x v="58"/>
          </reference>
        </references>
      </pivotArea>
    </chartFormat>
    <chartFormat chart="3" format="132" series="1">
      <pivotArea type="data" outline="0" fieldPosition="0">
        <references count="3">
          <reference field="4294967294" count="1" selected="0">
            <x v="0"/>
          </reference>
          <reference field="0" count="1" selected="0">
            <x v="6"/>
          </reference>
          <reference field="4" count="1" selected="0">
            <x v="58"/>
          </reference>
        </references>
      </pivotArea>
    </chartFormat>
    <chartFormat chart="3" format="133" series="1">
      <pivotArea type="data" outline="0" fieldPosition="0">
        <references count="3">
          <reference field="4294967294" count="1" selected="0">
            <x v="0"/>
          </reference>
          <reference field="0" count="1" selected="0">
            <x v="8"/>
          </reference>
          <reference field="4" count="1" selected="0">
            <x v="58"/>
          </reference>
        </references>
      </pivotArea>
    </chartFormat>
    <chartFormat chart="3" format="134" series="1">
      <pivotArea type="data" outline="0" fieldPosition="0">
        <references count="3">
          <reference field="4294967294" count="1" selected="0">
            <x v="0"/>
          </reference>
          <reference field="0" count="1" selected="0">
            <x v="9"/>
          </reference>
          <reference field="4" count="1" selected="0">
            <x v="58"/>
          </reference>
        </references>
      </pivotArea>
    </chartFormat>
    <chartFormat chart="3" format="135" series="1">
      <pivotArea type="data" outline="0" fieldPosition="0">
        <references count="3">
          <reference field="4294967294" count="1" selected="0">
            <x v="0"/>
          </reference>
          <reference field="0" count="1" selected="0">
            <x v="10"/>
          </reference>
          <reference field="4" count="1" selected="0">
            <x v="58"/>
          </reference>
        </references>
      </pivotArea>
    </chartFormat>
    <chartFormat chart="3" format="136" series="1">
      <pivotArea type="data" outline="0" fieldPosition="0">
        <references count="3">
          <reference field="4294967294" count="1" selected="0">
            <x v="0"/>
          </reference>
          <reference field="0" count="1" selected="0">
            <x v="4"/>
          </reference>
          <reference field="4" count="1" selected="0">
            <x v="58"/>
          </reference>
        </references>
      </pivotArea>
    </chartFormat>
    <chartFormat chart="3" format="137" series="1">
      <pivotArea type="data" outline="0" fieldPosition="0">
        <references count="3">
          <reference field="4294967294" count="1" selected="0">
            <x v="0"/>
          </reference>
          <reference field="0" count="1" selected="0">
            <x v="11"/>
          </reference>
          <reference field="4" count="1" selected="0">
            <x v="58"/>
          </reference>
        </references>
      </pivotArea>
    </chartFormat>
    <chartFormat chart="3" format="138" series="1">
      <pivotArea type="data" outline="0" fieldPosition="0">
        <references count="3">
          <reference field="4294967294" count="1" selected="0">
            <x v="0"/>
          </reference>
          <reference field="0" count="1" selected="0">
            <x v="12"/>
          </reference>
          <reference field="4" count="1" selected="0">
            <x v="58"/>
          </reference>
        </references>
      </pivotArea>
    </chartFormat>
    <chartFormat chart="3" format="139" series="1">
      <pivotArea type="data" outline="0" fieldPosition="0">
        <references count="3">
          <reference field="4294967294" count="1" selected="0">
            <x v="0"/>
          </reference>
          <reference field="0" count="1" selected="0">
            <x v="13"/>
          </reference>
          <reference field="4" count="1" selected="0">
            <x v="58"/>
          </reference>
        </references>
      </pivotArea>
    </chartFormat>
    <chartFormat chart="3" format="140" series="1">
      <pivotArea type="data" outline="0" fieldPosition="0">
        <references count="3">
          <reference field="4294967294" count="1" selected="0">
            <x v="0"/>
          </reference>
          <reference field="0" count="1" selected="0">
            <x v="14"/>
          </reference>
          <reference field="4" count="1" selected="0">
            <x v="58"/>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58"/>
          </reference>
        </references>
      </pivotArea>
    </chartFormat>
    <chartFormat chart="3" format="142" series="1">
      <pivotArea type="data" outline="0" fieldPosition="0">
        <references count="3">
          <reference field="4294967294" count="1" selected="0">
            <x v="0"/>
          </reference>
          <reference field="0" count="1" selected="0">
            <x v="3"/>
          </reference>
          <reference field="4" count="1" selected="0">
            <x v="58"/>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8"/>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8"/>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64"/>
          </reference>
        </references>
      </pivotArea>
    </chartFormat>
    <chartFormat chart="3" format="146" series="1">
      <pivotArea type="data" outline="0" fieldPosition="0">
        <references count="3">
          <reference field="4294967294" count="1" selected="0">
            <x v="0"/>
          </reference>
          <reference field="0" count="1" selected="0">
            <x v="7"/>
          </reference>
          <reference field="4" count="1" selected="0">
            <x v="64"/>
          </reference>
        </references>
      </pivotArea>
    </chartFormat>
    <chartFormat chart="3" format="147" series="1">
      <pivotArea type="data" outline="0" fieldPosition="0">
        <references count="3">
          <reference field="4294967294" count="1" selected="0">
            <x v="0"/>
          </reference>
          <reference field="0" count="1" selected="0">
            <x v="6"/>
          </reference>
          <reference field="4" count="1" selected="0">
            <x v="64"/>
          </reference>
        </references>
      </pivotArea>
    </chartFormat>
    <chartFormat chart="3" format="148" series="1">
      <pivotArea type="data" outline="0" fieldPosition="0">
        <references count="3">
          <reference field="4294967294" count="1" selected="0">
            <x v="0"/>
          </reference>
          <reference field="0" count="1" selected="0">
            <x v="8"/>
          </reference>
          <reference field="4" count="1" selected="0">
            <x v="64"/>
          </reference>
        </references>
      </pivotArea>
    </chartFormat>
    <chartFormat chart="3" format="149" series="1">
      <pivotArea type="data" outline="0" fieldPosition="0">
        <references count="3">
          <reference field="4294967294" count="1" selected="0">
            <x v="0"/>
          </reference>
          <reference field="0" count="1" selected="0">
            <x v="9"/>
          </reference>
          <reference field="4" count="1" selected="0">
            <x v="64"/>
          </reference>
        </references>
      </pivotArea>
    </chartFormat>
    <chartFormat chart="3" format="150" series="1">
      <pivotArea type="data" outline="0" fieldPosition="0">
        <references count="3">
          <reference field="4294967294" count="1" selected="0">
            <x v="0"/>
          </reference>
          <reference field="0" count="1" selected="0">
            <x v="10"/>
          </reference>
          <reference field="4" count="1" selected="0">
            <x v="64"/>
          </reference>
        </references>
      </pivotArea>
    </chartFormat>
    <chartFormat chart="3" format="151" series="1">
      <pivotArea type="data" outline="0" fieldPosition="0">
        <references count="3">
          <reference field="4294967294" count="1" selected="0">
            <x v="0"/>
          </reference>
          <reference field="0" count="1" selected="0">
            <x v="4"/>
          </reference>
          <reference field="4" count="1" selected="0">
            <x v="64"/>
          </reference>
        </references>
      </pivotArea>
    </chartFormat>
    <chartFormat chart="3" format="152" series="1">
      <pivotArea type="data" outline="0" fieldPosition="0">
        <references count="3">
          <reference field="4294967294" count="1" selected="0">
            <x v="0"/>
          </reference>
          <reference field="0" count="1" selected="0">
            <x v="11"/>
          </reference>
          <reference field="4" count="1" selected="0">
            <x v="64"/>
          </reference>
        </references>
      </pivotArea>
    </chartFormat>
    <chartFormat chart="3" format="153" series="1">
      <pivotArea type="data" outline="0" fieldPosition="0">
        <references count="3">
          <reference field="4294967294" count="1" selected="0">
            <x v="0"/>
          </reference>
          <reference field="0" count="1" selected="0">
            <x v="12"/>
          </reference>
          <reference field="4" count="1" selected="0">
            <x v="64"/>
          </reference>
        </references>
      </pivotArea>
    </chartFormat>
    <chartFormat chart="3" format="154" series="1">
      <pivotArea type="data" outline="0" fieldPosition="0">
        <references count="3">
          <reference field="4294967294" count="1" selected="0">
            <x v="0"/>
          </reference>
          <reference field="0" count="1" selected="0">
            <x v="13"/>
          </reference>
          <reference field="4" count="1" selected="0">
            <x v="64"/>
          </reference>
        </references>
      </pivotArea>
    </chartFormat>
    <chartFormat chart="3" format="155" series="1">
      <pivotArea type="data" outline="0" fieldPosition="0">
        <references count="3">
          <reference field="4294967294" count="1" selected="0">
            <x v="0"/>
          </reference>
          <reference field="0" count="1" selected="0">
            <x v="14"/>
          </reference>
          <reference field="4" count="1" selected="0">
            <x v="64"/>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64"/>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64"/>
          </reference>
        </references>
      </pivotArea>
    </chartFormat>
    <chartFormat chart="3" format="158" series="1">
      <pivotArea type="data" outline="0" fieldPosition="0">
        <references count="3">
          <reference field="4294967294" count="1" selected="0">
            <x v="0"/>
          </reference>
          <reference field="0" count="1" selected="0">
            <x v="3"/>
          </reference>
          <reference field="4" count="1" selected="0">
            <x v="64"/>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107"/>
          </reference>
        </references>
      </pivotArea>
    </chartFormat>
    <chartFormat chart="3" format="160" series="1">
      <pivotArea type="data" outline="0" fieldPosition="0">
        <references count="3">
          <reference field="4294967294" count="1" selected="0">
            <x v="0"/>
          </reference>
          <reference field="0" count="1" selected="0">
            <x v="7"/>
          </reference>
          <reference field="4" count="1" selected="0">
            <x v="107"/>
          </reference>
        </references>
      </pivotArea>
    </chartFormat>
    <chartFormat chart="3" format="161" series="1">
      <pivotArea type="data" outline="0" fieldPosition="0">
        <references count="3">
          <reference field="4294967294" count="1" selected="0">
            <x v="0"/>
          </reference>
          <reference field="0" count="1" selected="0">
            <x v="6"/>
          </reference>
          <reference field="4" count="1" selected="0">
            <x v="107"/>
          </reference>
        </references>
      </pivotArea>
    </chartFormat>
    <chartFormat chart="3" format="162" series="1">
      <pivotArea type="data" outline="0" fieldPosition="0">
        <references count="3">
          <reference field="4294967294" count="1" selected="0">
            <x v="0"/>
          </reference>
          <reference field="0" count="1" selected="0">
            <x v="8"/>
          </reference>
          <reference field="4" count="1" selected="0">
            <x v="107"/>
          </reference>
        </references>
      </pivotArea>
    </chartFormat>
    <chartFormat chart="3" format="163" series="1">
      <pivotArea type="data" outline="0" fieldPosition="0">
        <references count="3">
          <reference field="4294967294" count="1" selected="0">
            <x v="0"/>
          </reference>
          <reference field="0" count="1" selected="0">
            <x v="9"/>
          </reference>
          <reference field="4" count="1" selected="0">
            <x v="107"/>
          </reference>
        </references>
      </pivotArea>
    </chartFormat>
    <chartFormat chart="3" format="164" series="1">
      <pivotArea type="data" outline="0" fieldPosition="0">
        <references count="3">
          <reference field="4294967294" count="1" selected="0">
            <x v="0"/>
          </reference>
          <reference field="0" count="1" selected="0">
            <x v="10"/>
          </reference>
          <reference field="4" count="1" selected="0">
            <x v="107"/>
          </reference>
        </references>
      </pivotArea>
    </chartFormat>
    <chartFormat chart="3" format="165" series="1">
      <pivotArea type="data" outline="0" fieldPosition="0">
        <references count="3">
          <reference field="4294967294" count="1" selected="0">
            <x v="0"/>
          </reference>
          <reference field="0" count="1" selected="0">
            <x v="4"/>
          </reference>
          <reference field="4" count="1" selected="0">
            <x v="107"/>
          </reference>
        </references>
      </pivotArea>
    </chartFormat>
    <chartFormat chart="3" format="166" series="1">
      <pivotArea type="data" outline="0" fieldPosition="0">
        <references count="3">
          <reference field="4294967294" count="1" selected="0">
            <x v="0"/>
          </reference>
          <reference field="0" count="1" selected="0">
            <x v="11"/>
          </reference>
          <reference field="4" count="1" selected="0">
            <x v="107"/>
          </reference>
        </references>
      </pivotArea>
    </chartFormat>
    <chartFormat chart="3" format="167" series="1">
      <pivotArea type="data" outline="0" fieldPosition="0">
        <references count="3">
          <reference field="4294967294" count="1" selected="0">
            <x v="0"/>
          </reference>
          <reference field="0" count="1" selected="0">
            <x v="12"/>
          </reference>
          <reference field="4" count="1" selected="0">
            <x v="107"/>
          </reference>
        </references>
      </pivotArea>
    </chartFormat>
    <chartFormat chart="3" format="168" series="1">
      <pivotArea type="data" outline="0" fieldPosition="0">
        <references count="3">
          <reference field="4294967294" count="1" selected="0">
            <x v="0"/>
          </reference>
          <reference field="0" count="1" selected="0">
            <x v="13"/>
          </reference>
          <reference field="4" count="1" selected="0">
            <x v="107"/>
          </reference>
        </references>
      </pivotArea>
    </chartFormat>
    <chartFormat chart="3" format="169" series="1">
      <pivotArea type="data" outline="0" fieldPosition="0">
        <references count="3">
          <reference field="4294967294" count="1" selected="0">
            <x v="0"/>
          </reference>
          <reference field="0" count="1" selected="0">
            <x v="14"/>
          </reference>
          <reference field="4" count="1" selected="0">
            <x v="107"/>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107"/>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107"/>
          </reference>
        </references>
      </pivotArea>
    </chartFormat>
    <chartFormat chart="3" format="172" series="1">
      <pivotArea type="data" outline="0" fieldPosition="0">
        <references count="3">
          <reference field="4294967294" count="1" selected="0">
            <x v="0"/>
          </reference>
          <reference field="0" count="1" selected="0">
            <x v="3"/>
          </reference>
          <reference field="4" count="1" selected="0">
            <x v="107"/>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107"/>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107"/>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107"/>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78"/>
          </reference>
        </references>
      </pivotArea>
    </chartFormat>
    <chartFormat chart="3" format="177" series="1">
      <pivotArea type="data" outline="0" fieldPosition="0">
        <references count="3">
          <reference field="4294967294" count="1" selected="0">
            <x v="0"/>
          </reference>
          <reference field="0" count="1" selected="0">
            <x v="7"/>
          </reference>
          <reference field="4" count="1" selected="0">
            <x v="78"/>
          </reference>
        </references>
      </pivotArea>
    </chartFormat>
    <chartFormat chart="3" format="178" series="1">
      <pivotArea type="data" outline="0" fieldPosition="0">
        <references count="3">
          <reference field="4294967294" count="1" selected="0">
            <x v="0"/>
          </reference>
          <reference field="0" count="1" selected="0">
            <x v="6"/>
          </reference>
          <reference field="4" count="1" selected="0">
            <x v="78"/>
          </reference>
        </references>
      </pivotArea>
    </chartFormat>
    <chartFormat chart="3" format="179" series="1">
      <pivotArea type="data" outline="0" fieldPosition="0">
        <references count="3">
          <reference field="4294967294" count="1" selected="0">
            <x v="0"/>
          </reference>
          <reference field="0" count="1" selected="0">
            <x v="8"/>
          </reference>
          <reference field="4" count="1" selected="0">
            <x v="78"/>
          </reference>
        </references>
      </pivotArea>
    </chartFormat>
    <chartFormat chart="3" format="180" series="1">
      <pivotArea type="data" outline="0" fieldPosition="0">
        <references count="3">
          <reference field="4294967294" count="1" selected="0">
            <x v="0"/>
          </reference>
          <reference field="0" count="1" selected="0">
            <x v="9"/>
          </reference>
          <reference field="4" count="1" selected="0">
            <x v="78"/>
          </reference>
        </references>
      </pivotArea>
    </chartFormat>
    <chartFormat chart="3" format="181" series="1">
      <pivotArea type="data" outline="0" fieldPosition="0">
        <references count="3">
          <reference field="4294967294" count="1" selected="0">
            <x v="0"/>
          </reference>
          <reference field="0" count="1" selected="0">
            <x v="10"/>
          </reference>
          <reference field="4" count="1" selected="0">
            <x v="78"/>
          </reference>
        </references>
      </pivotArea>
    </chartFormat>
    <chartFormat chart="3" format="182" series="1">
      <pivotArea type="data" outline="0" fieldPosition="0">
        <references count="3">
          <reference field="4294967294" count="1" selected="0">
            <x v="0"/>
          </reference>
          <reference field="0" count="1" selected="0">
            <x v="4"/>
          </reference>
          <reference field="4" count="1" selected="0">
            <x v="78"/>
          </reference>
        </references>
      </pivotArea>
    </chartFormat>
    <chartFormat chart="3" format="183" series="1">
      <pivotArea type="data" outline="0" fieldPosition="0">
        <references count="3">
          <reference field="4294967294" count="1" selected="0">
            <x v="0"/>
          </reference>
          <reference field="0" count="1" selected="0">
            <x v="11"/>
          </reference>
          <reference field="4" count="1" selected="0">
            <x v="78"/>
          </reference>
        </references>
      </pivotArea>
    </chartFormat>
    <chartFormat chart="3" format="184" series="1">
      <pivotArea type="data" outline="0" fieldPosition="0">
        <references count="3">
          <reference field="4294967294" count="1" selected="0">
            <x v="0"/>
          </reference>
          <reference field="0" count="1" selected="0">
            <x v="12"/>
          </reference>
          <reference field="4" count="1" selected="0">
            <x v="78"/>
          </reference>
        </references>
      </pivotArea>
    </chartFormat>
    <chartFormat chart="3" format="185" series="1">
      <pivotArea type="data" outline="0" fieldPosition="0">
        <references count="3">
          <reference field="4294967294" count="1" selected="0">
            <x v="0"/>
          </reference>
          <reference field="0" count="1" selected="0">
            <x v="13"/>
          </reference>
          <reference field="4" count="1" selected="0">
            <x v="78"/>
          </reference>
        </references>
      </pivotArea>
    </chartFormat>
    <chartFormat chart="3" format="186" series="1">
      <pivotArea type="data" outline="0" fieldPosition="0">
        <references count="3">
          <reference field="4294967294" count="1" selected="0">
            <x v="0"/>
          </reference>
          <reference field="0" count="1" selected="0">
            <x v="14"/>
          </reference>
          <reference field="4" count="1" selected="0">
            <x v="78"/>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78"/>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78"/>
          </reference>
        </references>
      </pivotArea>
    </chartFormat>
    <chartFormat chart="3" format="189" series="1">
      <pivotArea type="data" outline="0" fieldPosition="0">
        <references count="3">
          <reference field="4294967294" count="1" selected="0">
            <x v="0"/>
          </reference>
          <reference field="0" count="1" selected="0">
            <x v="3"/>
          </reference>
          <reference field="4" count="1" selected="0">
            <x v="78"/>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78"/>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78"/>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78"/>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65"/>
          </reference>
        </references>
      </pivotArea>
    </chartFormat>
    <chartFormat chart="3" format="194" series="1">
      <pivotArea type="data" outline="0" fieldPosition="0">
        <references count="3">
          <reference field="4294967294" count="1" selected="0">
            <x v="0"/>
          </reference>
          <reference field="0" count="1" selected="0">
            <x v="7"/>
          </reference>
          <reference field="4" count="1" selected="0">
            <x v="65"/>
          </reference>
        </references>
      </pivotArea>
    </chartFormat>
    <chartFormat chart="3" format="195" series="1">
      <pivotArea type="data" outline="0" fieldPosition="0">
        <references count="3">
          <reference field="4294967294" count="1" selected="0">
            <x v="0"/>
          </reference>
          <reference field="0" count="1" selected="0">
            <x v="6"/>
          </reference>
          <reference field="4" count="1" selected="0">
            <x v="65"/>
          </reference>
        </references>
      </pivotArea>
    </chartFormat>
    <chartFormat chart="3" format="196" series="1">
      <pivotArea type="data" outline="0" fieldPosition="0">
        <references count="3">
          <reference field="4294967294" count="1" selected="0">
            <x v="0"/>
          </reference>
          <reference field="0" count="1" selected="0">
            <x v="8"/>
          </reference>
          <reference field="4" count="1" selected="0">
            <x v="65"/>
          </reference>
        </references>
      </pivotArea>
    </chartFormat>
    <chartFormat chart="3" format="197" series="1">
      <pivotArea type="data" outline="0" fieldPosition="0">
        <references count="3">
          <reference field="4294967294" count="1" selected="0">
            <x v="0"/>
          </reference>
          <reference field="0" count="1" selected="0">
            <x v="9"/>
          </reference>
          <reference field="4" count="1" selected="0">
            <x v="65"/>
          </reference>
        </references>
      </pivotArea>
    </chartFormat>
    <chartFormat chart="3" format="198" series="1">
      <pivotArea type="data" outline="0" fieldPosition="0">
        <references count="3">
          <reference field="4294967294" count="1" selected="0">
            <x v="0"/>
          </reference>
          <reference field="0" count="1" selected="0">
            <x v="10"/>
          </reference>
          <reference field="4" count="1" selected="0">
            <x v="65"/>
          </reference>
        </references>
      </pivotArea>
    </chartFormat>
    <chartFormat chart="3" format="199" series="1">
      <pivotArea type="data" outline="0" fieldPosition="0">
        <references count="3">
          <reference field="4294967294" count="1" selected="0">
            <x v="0"/>
          </reference>
          <reference field="0" count="1" selected="0">
            <x v="4"/>
          </reference>
          <reference field="4" count="1" selected="0">
            <x v="65"/>
          </reference>
        </references>
      </pivotArea>
    </chartFormat>
    <chartFormat chart="3" format="200" series="1">
      <pivotArea type="data" outline="0" fieldPosition="0">
        <references count="3">
          <reference field="4294967294" count="1" selected="0">
            <x v="0"/>
          </reference>
          <reference field="0" count="1" selected="0">
            <x v="11"/>
          </reference>
          <reference field="4" count="1" selected="0">
            <x v="65"/>
          </reference>
        </references>
      </pivotArea>
    </chartFormat>
    <chartFormat chart="3" format="201" series="1">
      <pivotArea type="data" outline="0" fieldPosition="0">
        <references count="3">
          <reference field="4294967294" count="1" selected="0">
            <x v="0"/>
          </reference>
          <reference field="0" count="1" selected="0">
            <x v="12"/>
          </reference>
          <reference field="4" count="1" selected="0">
            <x v="65"/>
          </reference>
        </references>
      </pivotArea>
    </chartFormat>
    <chartFormat chart="3" format="202" series="1">
      <pivotArea type="data" outline="0" fieldPosition="0">
        <references count="3">
          <reference field="4294967294" count="1" selected="0">
            <x v="0"/>
          </reference>
          <reference field="0" count="1" selected="0">
            <x v="13"/>
          </reference>
          <reference field="4" count="1" selected="0">
            <x v="65"/>
          </reference>
        </references>
      </pivotArea>
    </chartFormat>
    <chartFormat chart="3" format="203" series="1">
      <pivotArea type="data" outline="0" fieldPosition="0">
        <references count="3">
          <reference field="4294967294" count="1" selected="0">
            <x v="0"/>
          </reference>
          <reference field="0" count="1" selected="0">
            <x v="14"/>
          </reference>
          <reference field="4" count="1" selected="0">
            <x v="65"/>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65"/>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65"/>
          </reference>
        </references>
      </pivotArea>
    </chartFormat>
    <chartFormat chart="3" format="206" series="1">
      <pivotArea type="data" outline="0" fieldPosition="0">
        <references count="3">
          <reference field="4294967294" count="1" selected="0">
            <x v="0"/>
          </reference>
          <reference field="0" count="1" selected="0">
            <x v="3"/>
          </reference>
          <reference field="4" count="1" selected="0">
            <x v="65"/>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65"/>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65"/>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65"/>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7"/>
          </reference>
        </references>
      </pivotArea>
    </chartFormat>
    <chartFormat chart="3" format="212" series="1">
      <pivotArea type="data" outline="0" fieldPosition="0">
        <references count="2">
          <reference field="4294967294" count="1" selected="0">
            <x v="0"/>
          </reference>
          <reference field="0" count="1" selected="0">
            <x v="6"/>
          </reference>
        </references>
      </pivotArea>
    </chartFormat>
    <chartFormat chart="3" format="213" series="1">
      <pivotArea type="data" outline="0" fieldPosition="0">
        <references count="2">
          <reference field="4294967294" count="1" selected="0">
            <x v="0"/>
          </reference>
          <reference field="0" count="1" selected="0">
            <x v="8"/>
          </reference>
        </references>
      </pivotArea>
    </chartFormat>
    <chartFormat chart="3" format="214" series="1">
      <pivotArea type="data" outline="0" fieldPosition="0">
        <references count="2">
          <reference field="4294967294" count="1" selected="0">
            <x v="0"/>
          </reference>
          <reference field="0" count="1" selected="0">
            <x v="9"/>
          </reference>
        </references>
      </pivotArea>
    </chartFormat>
    <chartFormat chart="3" format="215" series="1">
      <pivotArea type="data" outline="0" fieldPosition="0">
        <references count="2">
          <reference field="4294967294" count="1" selected="0">
            <x v="0"/>
          </reference>
          <reference field="0" count="1" selected="0">
            <x v="10"/>
          </reference>
        </references>
      </pivotArea>
    </chartFormat>
    <chartFormat chart="3" format="216" series="1">
      <pivotArea type="data" outline="0" fieldPosition="0">
        <references count="2">
          <reference field="4294967294" count="1" selected="0">
            <x v="0"/>
          </reference>
          <reference field="0" count="1" selected="0">
            <x v="4"/>
          </reference>
        </references>
      </pivotArea>
    </chartFormat>
    <chartFormat chart="3" format="217" series="1">
      <pivotArea type="data" outline="0" fieldPosition="0">
        <references count="2">
          <reference field="4294967294" count="1" selected="0">
            <x v="0"/>
          </reference>
          <reference field="0" count="1" selected="0">
            <x v="11"/>
          </reference>
        </references>
      </pivotArea>
    </chartFormat>
    <chartFormat chart="3" format="218" series="1">
      <pivotArea type="data" outline="0" fieldPosition="0">
        <references count="2">
          <reference field="4294967294" count="1" selected="0">
            <x v="0"/>
          </reference>
          <reference field="0" count="1" selected="0">
            <x v="12"/>
          </reference>
        </references>
      </pivotArea>
    </chartFormat>
    <chartFormat chart="3" format="219" series="1">
      <pivotArea type="data" outline="0" fieldPosition="0">
        <references count="2">
          <reference field="4294967294" count="1" selected="0">
            <x v="0"/>
          </reference>
          <reference field="0" count="1" selected="0">
            <x v="13"/>
          </reference>
        </references>
      </pivotArea>
    </chartFormat>
    <chartFormat chart="3" format="220" series="1">
      <pivotArea type="data" outline="0" fieldPosition="0">
        <references count="2">
          <reference field="4294967294" count="1" selected="0">
            <x v="0"/>
          </reference>
          <reference field="0" count="1" selected="0">
            <x v="14"/>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3"/>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8" format="4" series="1">
      <pivotArea type="data" outline="0" fieldPosition="0">
        <references count="2">
          <reference field="4294967294" count="1" selected="0">
            <x v="0"/>
          </reference>
          <reference field="0" count="1" selected="0">
            <x v="0"/>
          </reference>
        </references>
      </pivotArea>
    </chartFormat>
    <chartFormat chart="8" format="5" series="1">
      <pivotArea type="data" outline="0" fieldPosition="0">
        <references count="2">
          <reference field="4294967294" count="1" selected="0">
            <x v="0"/>
          </reference>
          <reference field="0" count="1" selected="0">
            <x v="1"/>
          </reference>
        </references>
      </pivotArea>
    </chartFormat>
    <chartFormat chart="12" format="4" series="1">
      <pivotArea type="data" outline="0" fieldPosition="0">
        <references count="2">
          <reference field="4294967294" count="1" selected="0">
            <x v="0"/>
          </reference>
          <reference field="0" count="1" selected="0">
            <x v="0"/>
          </reference>
        </references>
      </pivotArea>
    </chartFormat>
    <chartFormat chart="12" format="5" series="1">
      <pivotArea type="data" outline="0" fieldPosition="0">
        <references count="2">
          <reference field="4294967294" count="1" selected="0">
            <x v="0"/>
          </reference>
          <reference field="0" count="1" selected="0">
            <x v="1"/>
          </reference>
        </references>
      </pivotArea>
    </chartFormat>
    <chartFormat chart="12" format="6" series="1">
      <pivotArea type="data" outline="0" fieldPosition="0">
        <references count="2">
          <reference field="4294967294" count="1" selected="0">
            <x v="0"/>
          </reference>
          <reference field="0" count="1" selected="0">
            <x v="5"/>
          </reference>
        </references>
      </pivotArea>
    </chartFormat>
    <chartFormat chart="12" format="7" series="1">
      <pivotArea type="data" outline="0" fieldPosition="0">
        <references count="1">
          <reference field="4294967294" count="1" selected="0">
            <x v="0"/>
          </reference>
        </references>
      </pivotArea>
    </chartFormat>
  </chartFormats>
  <pivotHierarchies count="27">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8AEAC73-B1F3-48C6-9502-4D7BE3244ED7}" name="Pivottabell2" cacheId="40" applyNumberFormats="0" applyBorderFormats="0" applyFontFormats="0" applyPatternFormats="0" applyAlignmentFormats="0" applyWidthHeightFormats="1" dataCaption="Verdier" tag="14d4a625-f5f1-4dc1-8d42-409fe52d6513" updatedVersion="8" minRefreshableVersion="3" subtotalHiddenItems="1" colGrandTotals="0" itemPrintTitles="1" createdVersion="7" indent="0" outline="1" outlineData="1" multipleFieldFilters="0" chartFormat="15">
  <location ref="S8:U48" firstHeaderRow="1" firstDataRow="2" firstDataCol="1" rowPageCount="3" colPageCount="1"/>
  <pivotFields count="6">
    <pivotField axis="axisCol" allDrilled="1" subtotalTop="0" showAll="0" dataSourceSort="1" defaultSubtotal="0" defaultAttributeDrillState="1">
      <items count="17">
        <item s="1" x="0"/>
        <item s="1" x="1"/>
        <item x="2"/>
        <item x="3"/>
        <item x="4"/>
        <item x="5"/>
        <item x="6"/>
        <item x="7"/>
        <item x="8"/>
        <item x="9"/>
        <item x="10"/>
        <item x="11"/>
        <item x="12"/>
        <item x="13"/>
        <item x="14"/>
        <item x="15"/>
        <item x="16"/>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113">
        <item x="112"/>
        <item x="37"/>
        <item x="111"/>
        <item x="36"/>
        <item x="94"/>
        <item x="110"/>
        <item x="47"/>
        <item x="68"/>
        <item x="109"/>
        <item x="35"/>
        <item x="67"/>
        <item x="66"/>
        <item x="108"/>
        <item x="76"/>
        <item x="34"/>
        <item x="33"/>
        <item x="60"/>
        <item x="46"/>
        <item x="59"/>
        <item x="65"/>
        <item x="107"/>
        <item x="93"/>
        <item x="92"/>
        <item x="106"/>
        <item x="32"/>
        <item x="31"/>
        <item x="45"/>
        <item x="91"/>
        <item x="44"/>
        <item x="30"/>
        <item x="75"/>
        <item x="29"/>
        <item x="74"/>
        <item x="73"/>
        <item x="28"/>
        <item x="43"/>
        <item x="72"/>
        <item x="27"/>
        <item x="26"/>
        <item x="25"/>
        <item x="24"/>
        <item x="105"/>
        <item x="42"/>
        <item x="64"/>
        <item x="23"/>
        <item x="22"/>
        <item x="21"/>
        <item x="20"/>
        <item x="19"/>
        <item x="71"/>
        <item x="18"/>
        <item x="17"/>
        <item x="58"/>
        <item x="104"/>
        <item x="16"/>
        <item x="15"/>
        <item x="14"/>
        <item x="13"/>
        <item x="57"/>
        <item x="12"/>
        <item x="11"/>
        <item x="10"/>
        <item x="63"/>
        <item x="70"/>
        <item x="56"/>
        <item x="55"/>
        <item x="90"/>
        <item x="41"/>
        <item x="9"/>
        <item x="8"/>
        <item x="40"/>
        <item x="7"/>
        <item x="89"/>
        <item x="103"/>
        <item x="6"/>
        <item x="69"/>
        <item x="5"/>
        <item x="4"/>
        <item x="54"/>
        <item x="102"/>
        <item x="53"/>
        <item x="88"/>
        <item x="3"/>
        <item x="52"/>
        <item x="87"/>
        <item x="39"/>
        <item x="101"/>
        <item x="100"/>
        <item x="96"/>
        <item x="2"/>
        <item x="1"/>
        <item x="0"/>
        <item x="99"/>
        <item x="86"/>
        <item x="85"/>
        <item x="98"/>
        <item x="84"/>
        <item x="83"/>
        <item x="51"/>
        <item x="82"/>
        <item x="62"/>
        <item x="81"/>
        <item x="80"/>
        <item x="38"/>
        <item x="95"/>
        <item x="79"/>
        <item x="50"/>
        <item x="49"/>
        <item x="97"/>
        <item x="78"/>
        <item x="77"/>
        <item x="48"/>
        <item x="61"/>
      </items>
    </pivotField>
    <pivotField axis="axisPage" allDrilled="1" subtotalTop="0" showAll="0" dataSourceSort="1" defaultSubtotal="0" defaultAttributeDrillState="1"/>
  </pivotFields>
  <rowFields count="1">
    <field x="4"/>
  </rowFields>
  <rowItems count="39">
    <i>
      <x v="1"/>
    </i>
    <i>
      <x v="3"/>
    </i>
    <i>
      <x v="9"/>
    </i>
    <i>
      <x v="14"/>
    </i>
    <i>
      <x v="15"/>
    </i>
    <i>
      <x v="24"/>
    </i>
    <i>
      <x v="25"/>
    </i>
    <i>
      <x v="29"/>
    </i>
    <i>
      <x v="31"/>
    </i>
    <i>
      <x v="34"/>
    </i>
    <i>
      <x v="37"/>
    </i>
    <i>
      <x v="38"/>
    </i>
    <i>
      <x v="39"/>
    </i>
    <i>
      <x v="40"/>
    </i>
    <i>
      <x v="44"/>
    </i>
    <i>
      <x v="45"/>
    </i>
    <i>
      <x v="46"/>
    </i>
    <i>
      <x v="47"/>
    </i>
    <i>
      <x v="48"/>
    </i>
    <i>
      <x v="50"/>
    </i>
    <i>
      <x v="51"/>
    </i>
    <i>
      <x v="54"/>
    </i>
    <i>
      <x v="55"/>
    </i>
    <i>
      <x v="56"/>
    </i>
    <i>
      <x v="57"/>
    </i>
    <i>
      <x v="59"/>
    </i>
    <i>
      <x v="60"/>
    </i>
    <i>
      <x v="61"/>
    </i>
    <i>
      <x v="68"/>
    </i>
    <i>
      <x v="69"/>
    </i>
    <i>
      <x v="71"/>
    </i>
    <i>
      <x v="74"/>
    </i>
    <i>
      <x v="76"/>
    </i>
    <i>
      <x v="77"/>
    </i>
    <i>
      <x v="82"/>
    </i>
    <i>
      <x v="89"/>
    </i>
    <i>
      <x v="90"/>
    </i>
    <i>
      <x v="91"/>
    </i>
    <i t="grand">
      <x/>
    </i>
  </rowItems>
  <colFields count="1">
    <field x="0"/>
  </colFields>
  <colItems count="2">
    <i>
      <x/>
    </i>
    <i>
      <x v="1"/>
    </i>
  </colItems>
  <pageFields count="3">
    <pageField fld="3" hier="4" name="[T_kjøttkoder].[hovedgrupper].[All]" cap="All"/>
    <pageField fld="2" hier="13" name="[T_kommune].[fylke].&amp;[Trøndelag]" cap="Trøndelag"/>
    <pageField fld="5" hier="2" name="[T_kjøttkoder].[dyreslag].[All]" cap="All"/>
  </pageFields>
  <dataFields count="1">
    <dataField name="Sum av Verdi" fld="1" showDataAs="difference" baseField="0" baseItem="1048828" numFmtId="164"/>
  </dataFields>
  <formats count="4">
    <format dxfId="104">
      <pivotArea collapsedLevelsAreSubtotals="1" fieldPosition="0">
        <references count="2">
          <reference field="0" count="1" selected="0">
            <x v="4"/>
          </reference>
          <reference field="4" count="13">
            <x v="72"/>
            <x v="81"/>
            <x v="84"/>
            <x v="93"/>
            <x v="94"/>
            <x v="95"/>
            <x v="96"/>
            <x v="97"/>
            <x v="99"/>
            <x v="101"/>
            <x v="102"/>
            <x v="105"/>
            <x v="109"/>
          </reference>
        </references>
      </pivotArea>
    </format>
    <format dxfId="103">
      <pivotArea outline="0" collapsedLevelsAreSubtotals="1" fieldPosition="0"/>
    </format>
    <format dxfId="102">
      <pivotArea outline="0" fieldPosition="0">
        <references count="1">
          <reference field="4294967294" count="1">
            <x v="0"/>
          </reference>
        </references>
      </pivotArea>
    </format>
    <format dxfId="101">
      <pivotArea outline="0" collapsedLevelsAreSubtotals="1" fieldPosition="0">
        <references count="1">
          <reference field="0" count="16" selected="0">
            <x v="1"/>
            <x v="2"/>
            <x v="3"/>
            <x v="4"/>
            <x v="5"/>
            <x v="6"/>
            <x v="7"/>
            <x v="8"/>
            <x v="9"/>
            <x v="10"/>
            <x v="11"/>
            <x v="12"/>
            <x v="13"/>
            <x v="14"/>
            <x v="15"/>
            <x v="16"/>
          </reference>
        </references>
      </pivotArea>
    </format>
  </formats>
  <chartFormats count="254">
    <chartFormat chart="2" format="0" series="1">
      <pivotArea type="data" outline="0" fieldPosition="0">
        <references count="2">
          <reference field="4294967294" count="1" selected="0">
            <x v="0"/>
          </reference>
          <reference field="4" count="1" selected="0">
            <x v="90"/>
          </reference>
        </references>
      </pivotArea>
    </chartFormat>
    <chartFormat chart="2" format="1" series="1">
      <pivotArea type="data" outline="0" fieldPosition="0">
        <references count="2">
          <reference field="4294967294" count="1" selected="0">
            <x v="0"/>
          </reference>
          <reference field="4" count="1" selected="0">
            <x v="46"/>
          </reference>
        </references>
      </pivotArea>
    </chartFormat>
    <chartFormat chart="2" format="2" series="1">
      <pivotArea type="data" outline="0" fieldPosition="0">
        <references count="2">
          <reference field="4294967294" count="1" selected="0">
            <x v="0"/>
          </reference>
          <reference field="4" count="1" selected="0">
            <x v="56"/>
          </reference>
        </references>
      </pivotArea>
    </chartFormat>
    <chartFormat chart="2" format="3" series="1">
      <pivotArea type="data" outline="0" fieldPosition="0">
        <references count="2">
          <reference field="4294967294" count="1" selected="0">
            <x v="0"/>
          </reference>
          <reference field="4" count="1" selected="0">
            <x v="69"/>
          </reference>
        </references>
      </pivotArea>
    </chartFormat>
    <chartFormat chart="2" format="4" series="1">
      <pivotArea type="data" outline="0" fieldPosition="0">
        <references count="2">
          <reference field="4294967294" count="1" selected="0">
            <x v="0"/>
          </reference>
          <reference field="4" count="1" selected="0">
            <x v="54"/>
          </reference>
        </references>
      </pivotArea>
    </chartFormat>
    <chartFormat chart="2" format="5" series="1">
      <pivotArea type="data" outline="0" fieldPosition="0">
        <references count="2">
          <reference field="4294967294" count="1" selected="0">
            <x v="0"/>
          </reference>
          <reference field="4" count="1" selected="0">
            <x v="9"/>
          </reference>
        </references>
      </pivotArea>
    </chartFormat>
    <chartFormat chart="2" format="6" series="1">
      <pivotArea type="data" outline="0" fieldPosition="0">
        <references count="2">
          <reference field="4294967294" count="1" selected="0">
            <x v="0"/>
          </reference>
          <reference field="4" count="1" selected="0">
            <x v="25"/>
          </reference>
        </references>
      </pivotArea>
    </chartFormat>
    <chartFormat chart="2" format="7" series="1">
      <pivotArea type="data" outline="0" fieldPosition="0">
        <references count="2">
          <reference field="4294967294" count="1" selected="0">
            <x v="0"/>
          </reference>
          <reference field="4" count="1" selected="0">
            <x v="60"/>
          </reference>
        </references>
      </pivotArea>
    </chartFormat>
    <chartFormat chart="2" format="8" series="1">
      <pivotArea type="data" outline="0" fieldPosition="0">
        <references count="2">
          <reference field="4294967294" count="1" selected="0">
            <x v="0"/>
          </reference>
          <reference field="4" count="1" selected="0">
            <x v="103"/>
          </reference>
        </references>
      </pivotArea>
    </chartFormat>
    <chartFormat chart="2" format="9" series="1">
      <pivotArea type="data" outline="0" fieldPosition="0">
        <references count="2">
          <reference field="4294967294" count="1" selected="0">
            <x v="0"/>
          </reference>
          <reference field="4" count="1" selected="0">
            <x v="28"/>
          </reference>
        </references>
      </pivotArea>
    </chartFormat>
    <chartFormat chart="2" format="10" series="1">
      <pivotArea type="data" outline="0" fieldPosition="0">
        <references count="2">
          <reference field="4294967294" count="1" selected="0">
            <x v="0"/>
          </reference>
          <reference field="4" count="1" selected="0">
            <x v="6"/>
          </reference>
        </references>
      </pivotArea>
    </chartFormat>
    <chartFormat chart="2" format="11" series="1">
      <pivotArea type="data" outline="0" fieldPosition="0">
        <references count="2">
          <reference field="4294967294" count="1" selected="0">
            <x v="0"/>
          </reference>
          <reference field="4" count="1" selected="0">
            <x v="35"/>
          </reference>
        </references>
      </pivotArea>
    </chartFormat>
    <chartFormat chart="2" format="12" series="1">
      <pivotArea type="data" outline="0" fieldPosition="0">
        <references count="2">
          <reference field="4294967294" count="1" selected="0">
            <x v="0"/>
          </reference>
          <reference field="4" count="1" selected="0">
            <x v="26"/>
          </reference>
        </references>
      </pivotArea>
    </chartFormat>
    <chartFormat chart="2" format="13" series="1">
      <pivotArea type="data" outline="0" fieldPosition="0">
        <references count="2">
          <reference field="4294967294" count="1" selected="0">
            <x v="0"/>
          </reference>
          <reference field="4" count="1" selected="0">
            <x v="17"/>
          </reference>
        </references>
      </pivotArea>
    </chartFormat>
    <chartFormat chart="2" format="14" series="1">
      <pivotArea type="data" outline="0" fieldPosition="0">
        <references count="2">
          <reference field="4294967294" count="1" selected="0">
            <x v="0"/>
          </reference>
          <reference field="4" count="1" selected="0">
            <x v="67"/>
          </reference>
        </references>
      </pivotArea>
    </chartFormat>
    <chartFormat chart="2" format="15" series="1">
      <pivotArea type="data" outline="0" fieldPosition="0">
        <references count="2">
          <reference field="4294967294" count="1" selected="0">
            <x v="0"/>
          </reference>
          <reference field="4" count="1" selected="0">
            <x v="70"/>
          </reference>
        </references>
      </pivotArea>
    </chartFormat>
    <chartFormat chart="2" format="16" series="1">
      <pivotArea type="data" outline="0" fieldPosition="0">
        <references count="2">
          <reference field="4294967294" count="1" selected="0">
            <x v="0"/>
          </reference>
          <reference field="4" count="1" selected="0">
            <x v="42"/>
          </reference>
        </references>
      </pivotArea>
    </chartFormat>
    <chartFormat chart="2" format="17" series="1">
      <pivotArea type="data" outline="0" fieldPosition="0">
        <references count="2">
          <reference field="4294967294" count="1" selected="0">
            <x v="0"/>
          </reference>
          <reference field="4" count="1" selected="0">
            <x v="85"/>
          </reference>
        </references>
      </pivotArea>
    </chartFormat>
    <chartFormat chart="2" format="18" series="1">
      <pivotArea type="data" outline="0" fieldPosition="0">
        <references count="2">
          <reference field="4294967294" count="1" selected="0">
            <x v="0"/>
          </reference>
          <reference field="4" count="1" selected="0">
            <x v="51"/>
          </reference>
        </references>
      </pivotArea>
    </chartFormat>
    <chartFormat chart="2" format="19" series="1">
      <pivotArea type="data" outline="0" fieldPosition="0">
        <references count="2">
          <reference field="4294967294" count="1" selected="0">
            <x v="0"/>
          </reference>
          <reference field="4" count="1" selected="0">
            <x v="68"/>
          </reference>
        </references>
      </pivotArea>
    </chartFormat>
    <chartFormat chart="2" format="20" series="1">
      <pivotArea type="data" outline="0" fieldPosition="0">
        <references count="2">
          <reference field="4294967294" count="1" selected="0">
            <x v="0"/>
          </reference>
          <reference field="4" count="1" selected="0">
            <x v="104"/>
          </reference>
        </references>
      </pivotArea>
    </chartFormat>
    <chartFormat chart="2" format="21" series="1">
      <pivotArea type="data" outline="0" fieldPosition="0">
        <references count="2">
          <reference field="4294967294" count="1" selected="0">
            <x v="0"/>
          </reference>
          <reference field="4" count="1" selected="0">
            <x v="98"/>
          </reference>
        </references>
      </pivotArea>
    </chartFormat>
    <chartFormat chart="2" format="22" series="1">
      <pivotArea type="data" outline="0" fieldPosition="0">
        <references count="2">
          <reference field="4294967294" count="1" selected="0">
            <x v="0"/>
          </reference>
          <reference field="4" count="1" selected="0">
            <x v="107"/>
          </reference>
        </references>
      </pivotArea>
    </chartFormat>
    <chartFormat chart="2" format="23" series="1">
      <pivotArea type="data" outline="0" fieldPosition="0">
        <references count="2">
          <reference field="4294967294" count="1" selected="0">
            <x v="0"/>
          </reference>
          <reference field="4" count="1" selected="0">
            <x v="88"/>
          </reference>
        </references>
      </pivotArea>
    </chartFormat>
    <chartFormat chart="2" format="24" series="1">
      <pivotArea type="data" outline="0" fieldPosition="0">
        <references count="2">
          <reference field="4294967294" count="1" selected="0">
            <x v="0"/>
          </reference>
          <reference field="4" count="1" selected="0">
            <x v="111"/>
          </reference>
        </references>
      </pivotArea>
    </chartFormat>
    <chartFormat chart="2" format="25" series="1">
      <pivotArea type="data" outline="0" fieldPosition="0">
        <references count="2">
          <reference field="4294967294" count="1" selected="0">
            <x v="0"/>
          </reference>
          <reference field="4" count="1" selected="0">
            <x v="83"/>
          </reference>
        </references>
      </pivotArea>
    </chartFormat>
    <chartFormat chart="2" format="26" series="1">
      <pivotArea type="data" outline="0" fieldPosition="0">
        <references count="2">
          <reference field="4294967294" count="1" selected="0">
            <x v="0"/>
          </reference>
          <reference field="4" count="1" selected="0">
            <x v="106"/>
          </reference>
        </references>
      </pivotArea>
    </chartFormat>
    <chartFormat chart="2" format="27" series="1">
      <pivotArea type="data" outline="0" fieldPosition="0">
        <references count="2">
          <reference field="4294967294" count="1" selected="0">
            <x v="0"/>
          </reference>
          <reference field="4" count="1" selected="0">
            <x v="80"/>
          </reference>
        </references>
      </pivotArea>
    </chartFormat>
    <chartFormat chart="2" format="28" series="1">
      <pivotArea type="data" outline="0" fieldPosition="0">
        <references count="2">
          <reference field="4294967294" count="1" selected="0">
            <x v="0"/>
          </reference>
          <reference field="4" count="1" selected="0">
            <x v="16"/>
          </reference>
        </references>
      </pivotArea>
    </chartFormat>
    <chartFormat chart="2" format="29" series="1">
      <pivotArea type="data" outline="0" fieldPosition="0">
        <references count="2">
          <reference field="4294967294" count="1" selected="0">
            <x v="0"/>
          </reference>
          <reference field="4" count="1" selected="0">
            <x v="65"/>
          </reference>
        </references>
      </pivotArea>
    </chartFormat>
    <chartFormat chart="2" format="30" series="1">
      <pivotArea type="data" outline="0" fieldPosition="0">
        <references count="2">
          <reference field="4294967294" count="1" selected="0">
            <x v="0"/>
          </reference>
          <reference field="4" count="1" selected="0">
            <x v="78"/>
          </reference>
        </references>
      </pivotArea>
    </chartFormat>
    <chartFormat chart="2" format="31" series="1">
      <pivotArea type="data" outline="0" fieldPosition="0">
        <references count="2">
          <reference field="4294967294" count="1" selected="0">
            <x v="0"/>
          </reference>
          <reference field="4" count="1" selected="0">
            <x v="18"/>
          </reference>
        </references>
      </pivotArea>
    </chartFormat>
    <chartFormat chart="2" format="32" series="1">
      <pivotArea type="data" outline="0" fieldPosition="0">
        <references count="2">
          <reference field="4294967294" count="1" selected="0">
            <x v="0"/>
          </reference>
          <reference field="4" count="1" selected="0">
            <x v="52"/>
          </reference>
        </references>
      </pivotArea>
    </chartFormat>
    <chartFormat chart="2" format="33" series="1">
      <pivotArea type="data" outline="0" fieldPosition="0">
        <references count="2">
          <reference field="4294967294" count="1" selected="0">
            <x v="0"/>
          </reference>
          <reference field="4" count="1" selected="0">
            <x v="48"/>
          </reference>
        </references>
      </pivotArea>
    </chartFormat>
    <chartFormat chart="2" format="34" series="1">
      <pivotArea type="data" outline="0" fieldPosition="0">
        <references count="2">
          <reference field="4294967294" count="1" selected="0">
            <x v="0"/>
          </reference>
          <reference field="4" count="1" selected="0">
            <x v="3"/>
          </reference>
        </references>
      </pivotArea>
    </chartFormat>
    <chartFormat chart="2" format="35" series="1">
      <pivotArea type="data" outline="0" fieldPosition="0">
        <references count="2">
          <reference field="4294967294" count="1" selected="0">
            <x v="0"/>
          </reference>
          <reference field="4" count="1" selected="0">
            <x v="32"/>
          </reference>
        </references>
      </pivotArea>
    </chartFormat>
    <chartFormat chart="2" format="36" series="1">
      <pivotArea type="data" outline="0" fieldPosition="0">
        <references count="2">
          <reference field="4294967294" count="1" selected="0">
            <x v="0"/>
          </reference>
          <reference field="4" count="1" selected="0">
            <x v="49"/>
          </reference>
        </references>
      </pivotArea>
    </chartFormat>
    <chartFormat chart="2" format="37" series="1">
      <pivotArea type="data" outline="0" fieldPosition="0">
        <references count="2">
          <reference field="4294967294" count="1" selected="0">
            <x v="0"/>
          </reference>
          <reference field="4" count="1" selected="0">
            <x v="33"/>
          </reference>
        </references>
      </pivotArea>
    </chartFormat>
    <chartFormat chart="2" format="38" series="1">
      <pivotArea type="data" outline="0" fieldPosition="0">
        <references count="2">
          <reference field="4294967294" count="1" selected="0">
            <x v="0"/>
          </reference>
          <reference field="4" count="1" selected="0">
            <x v="75"/>
          </reference>
        </references>
      </pivotArea>
    </chartFormat>
    <chartFormat chart="2" format="39" series="1">
      <pivotArea type="data" outline="0" fieldPosition="0">
        <references count="2">
          <reference field="4294967294" count="1" selected="0">
            <x v="0"/>
          </reference>
          <reference field="4" count="1" selected="0">
            <x v="63"/>
          </reference>
        </references>
      </pivotArea>
    </chartFormat>
    <chartFormat chart="2" format="40" series="1">
      <pivotArea type="data" outline="0" fieldPosition="0">
        <references count="2">
          <reference field="4294967294" count="1" selected="0">
            <x v="0"/>
          </reference>
          <reference field="4" count="1" selected="0">
            <x v="30"/>
          </reference>
        </references>
      </pivotArea>
    </chartFormat>
    <chartFormat chart="2" format="41" series="1">
      <pivotArea type="data" outline="0" fieldPosition="0">
        <references count="2">
          <reference field="4294967294" count="1" selected="0">
            <x v="0"/>
          </reference>
          <reference field="4" count="1" selected="0">
            <x v="36"/>
          </reference>
        </references>
      </pivotArea>
    </chartFormat>
    <chartFormat chart="2" format="42" series="1">
      <pivotArea type="data" outline="0" fieldPosition="0">
        <references count="2">
          <reference field="4294967294" count="1" selected="0">
            <x v="0"/>
          </reference>
          <reference field="4" count="1" selected="0">
            <x v="13"/>
          </reference>
        </references>
      </pivotArea>
    </chartFormat>
    <chartFormat chart="2" format="43" series="1">
      <pivotArea type="data" outline="0" fieldPosition="0">
        <references count="2">
          <reference field="4294967294" count="1" selected="0">
            <x v="0"/>
          </reference>
          <reference field="4" count="1" selected="0">
            <x v="96"/>
          </reference>
        </references>
      </pivotArea>
    </chartFormat>
    <chartFormat chart="2" format="44" series="1">
      <pivotArea type="data" outline="0" fieldPosition="0">
        <references count="2">
          <reference field="4294967294" count="1" selected="0">
            <x v="0"/>
          </reference>
          <reference field="4" count="1" selected="0">
            <x v="27"/>
          </reference>
        </references>
      </pivotArea>
    </chartFormat>
    <chartFormat chart="2" format="45" series="1">
      <pivotArea type="data" outline="0" fieldPosition="0">
        <references count="2">
          <reference field="4294967294" count="1" selected="0">
            <x v="0"/>
          </reference>
          <reference field="4" count="1" selected="0">
            <x v="22"/>
          </reference>
        </references>
      </pivotArea>
    </chartFormat>
    <chartFormat chart="2" format="46" series="1">
      <pivotArea type="data" outline="0" fieldPosition="0">
        <references count="2">
          <reference field="4294967294" count="1" selected="0">
            <x v="0"/>
          </reference>
          <reference field="4" count="1" selected="0">
            <x v="110"/>
          </reference>
        </references>
      </pivotArea>
    </chartFormat>
    <chartFormat chart="2" format="47" series="1">
      <pivotArea type="data" outline="0" fieldPosition="0">
        <references count="2">
          <reference field="4294967294" count="1" selected="0">
            <x v="0"/>
          </reference>
          <reference field="4" count="1" selected="0">
            <x v="66"/>
          </reference>
        </references>
      </pivotArea>
    </chartFormat>
    <chartFormat chart="2" format="48" series="1">
      <pivotArea type="data" outline="0" fieldPosition="0">
        <references count="2">
          <reference field="4294967294" count="1" selected="0">
            <x v="0"/>
          </reference>
          <reference field="4" count="1" selected="0">
            <x v="84"/>
          </reference>
        </references>
      </pivotArea>
    </chartFormat>
    <chartFormat chart="2" format="49" series="1">
      <pivotArea type="data" outline="0" fieldPosition="0">
        <references count="2">
          <reference field="4294967294" count="1" selected="0">
            <x v="0"/>
          </reference>
          <reference field="4" count="1" selected="0">
            <x v="4"/>
          </reference>
        </references>
      </pivotArea>
    </chartFormat>
    <chartFormat chart="2" format="50" series="1">
      <pivotArea type="data" outline="0" fieldPosition="0">
        <references count="2">
          <reference field="4294967294" count="1" selected="0">
            <x v="0"/>
          </reference>
          <reference field="4" count="1" selected="0">
            <x v="21"/>
          </reference>
        </references>
      </pivotArea>
    </chartFormat>
    <chartFormat chart="2" format="51" series="1">
      <pivotArea type="data" outline="0" fieldPosition="0">
        <references count="2">
          <reference field="4294967294" count="1" selected="0">
            <x v="0"/>
          </reference>
          <reference field="4" count="1" selected="0">
            <x v="43"/>
          </reference>
        </references>
      </pivotArea>
    </chartFormat>
    <chartFormat chart="2" format="52" series="1">
      <pivotArea type="data" outline="0" fieldPosition="0">
        <references count="2">
          <reference field="4294967294" count="1" selected="0">
            <x v="0"/>
          </reference>
          <reference field="4" count="1" selected="0">
            <x v="62"/>
          </reference>
        </references>
      </pivotArea>
    </chartFormat>
    <chartFormat chart="2" format="53" series="1">
      <pivotArea type="data" outline="0" fieldPosition="0">
        <references count="2">
          <reference field="4294967294" count="1" selected="0">
            <x v="0"/>
          </reference>
          <reference field="4" count="1" selected="0">
            <x v="10"/>
          </reference>
        </references>
      </pivotArea>
    </chartFormat>
    <chartFormat chart="2" format="54" series="1">
      <pivotArea type="data" outline="0" fieldPosition="0">
        <references count="2">
          <reference field="4294967294" count="1" selected="0">
            <x v="0"/>
          </reference>
          <reference field="4" count="1" selected="0">
            <x v="7"/>
          </reference>
        </references>
      </pivotArea>
    </chartFormat>
    <chartFormat chart="2" format="55" series="1">
      <pivotArea type="data" outline="0" fieldPosition="0">
        <references count="2">
          <reference field="4294967294" count="1" selected="0">
            <x v="0"/>
          </reference>
          <reference field="4" count="1" selected="0">
            <x v="11"/>
          </reference>
        </references>
      </pivotArea>
    </chartFormat>
    <chartFormat chart="2" format="56" series="1">
      <pivotArea type="data" outline="0" fieldPosition="0">
        <references count="2">
          <reference field="4294967294" count="1" selected="0">
            <x v="0"/>
          </reference>
          <reference field="4" count="1" selected="0">
            <x v="112"/>
          </reference>
        </references>
      </pivotArea>
    </chartFormat>
    <chartFormat chart="2" format="57" series="1">
      <pivotArea type="data" outline="0" fieldPosition="0">
        <references count="2">
          <reference field="4294967294" count="1" selected="0">
            <x v="0"/>
          </reference>
          <reference field="4" count="1" selected="0">
            <x v="100"/>
          </reference>
        </references>
      </pivotArea>
    </chartFormat>
    <chartFormat chart="2" format="58" series="1">
      <pivotArea type="data" outline="0" fieldPosition="0">
        <references count="2">
          <reference field="4294967294" count="1" selected="0">
            <x v="0"/>
          </reference>
          <reference field="4" count="1" selected="0">
            <x v="19"/>
          </reference>
        </references>
      </pivotArea>
    </chartFormat>
    <chartFormat chart="2" format="59" series="1">
      <pivotArea type="data" outline="0" fieldPosition="0">
        <references count="2">
          <reference field="4294967294" count="1" selected="0">
            <x v="0"/>
          </reference>
          <reference field="4" count="1" selected="0">
            <x v="41"/>
          </reference>
        </references>
      </pivotArea>
    </chartFormat>
    <chartFormat chart="2" format="60" series="1">
      <pivotArea type="data" outline="0" fieldPosition="0">
        <references count="2">
          <reference field="4294967294" count="1" selected="0">
            <x v="0"/>
          </reference>
          <reference field="4" count="1" selected="0">
            <x v="86"/>
          </reference>
        </references>
      </pivotArea>
    </chartFormat>
    <chartFormat chart="2" format="61" series="1">
      <pivotArea type="data" outline="0" fieldPosition="0">
        <references count="2">
          <reference field="4294967294" count="1" selected="0">
            <x v="0"/>
          </reference>
          <reference field="4" count="1" selected="0">
            <x v="5"/>
          </reference>
        </references>
      </pivotArea>
    </chartFormat>
    <chartFormat chart="2" format="62" series="1">
      <pivotArea type="data" outline="0" fieldPosition="0">
        <references count="2">
          <reference field="4294967294" count="1" selected="0">
            <x v="0"/>
          </reference>
          <reference field="4" count="1" selected="0">
            <x v="2"/>
          </reference>
        </references>
      </pivotArea>
    </chartFormat>
    <chartFormat chart="2" format="63" series="1">
      <pivotArea type="data" outline="0" fieldPosition="0">
        <references count="2">
          <reference field="4294967294" count="1" selected="0">
            <x v="0"/>
          </reference>
          <reference field="4" count="1" selected="0">
            <x v="0"/>
          </reference>
        </references>
      </pivotArea>
    </chartFormat>
    <chartFormat chart="2" format="64" series="1">
      <pivotArea type="data" outline="0" fieldPosition="0">
        <references count="2">
          <reference field="4294967294" count="1" selected="0">
            <x v="0"/>
          </reference>
          <reference field="4" count="1" selected="0">
            <x v="53"/>
          </reference>
        </references>
      </pivotArea>
    </chartFormat>
    <chartFormat chart="2" format="65" series="1">
      <pivotArea type="data" outline="0" fieldPosition="0">
        <references count="2">
          <reference field="4294967294" count="1" selected="0">
            <x v="0"/>
          </reference>
          <reference field="4" count="1" selected="0">
            <x v="20"/>
          </reference>
        </references>
      </pivotArea>
    </chartFormat>
    <chartFormat chart="2" format="66" series="1">
      <pivotArea type="data" outline="0" fieldPosition="0">
        <references count="2">
          <reference field="4294967294" count="1" selected="0">
            <x v="0"/>
          </reference>
          <reference field="4" count="1" selected="0">
            <x v="73"/>
          </reference>
        </references>
      </pivotArea>
    </chartFormat>
    <chartFormat chart="2" format="67" series="1">
      <pivotArea type="data" outline="0" fieldPosition="0">
        <references count="2">
          <reference field="4294967294" count="1" selected="0">
            <x v="0"/>
          </reference>
          <reference field="4" count="1" selected="0">
            <x v="108"/>
          </reference>
        </references>
      </pivotArea>
    </chartFormat>
    <chartFormat chart="2" format="68" series="1">
      <pivotArea type="data" outline="0" fieldPosition="0">
        <references count="2">
          <reference field="4294967294" count="1" selected="0">
            <x v="0"/>
          </reference>
          <reference field="4" count="1" selected="0">
            <x v="79"/>
          </reference>
        </references>
      </pivotArea>
    </chartFormat>
    <chartFormat chart="2" format="69" series="1">
      <pivotArea type="data" outline="0" fieldPosition="0">
        <references count="2">
          <reference field="4294967294" count="1" selected="0">
            <x v="0"/>
          </reference>
          <reference field="4" count="1" selected="0">
            <x v="87"/>
          </reference>
        </references>
      </pivotArea>
    </chartFormat>
    <chartFormat chart="2" format="70" series="1">
      <pivotArea type="data" outline="0" fieldPosition="0">
        <references count="2">
          <reference field="4294967294" count="1" selected="0">
            <x v="0"/>
          </reference>
          <reference field="4" count="1" selected="0">
            <x v="12"/>
          </reference>
        </references>
      </pivotArea>
    </chartFormat>
    <chartFormat chart="2" format="71" series="1">
      <pivotArea type="data" outline="0" fieldPosition="0">
        <references count="2">
          <reference field="4294967294" count="1" selected="0">
            <x v="0"/>
          </reference>
          <reference field="4" count="1" selected="0">
            <x v="8"/>
          </reference>
        </references>
      </pivotArea>
    </chartFormat>
    <chartFormat chart="2" format="72" series="1">
      <pivotArea type="data" outline="0" fieldPosition="0">
        <references count="2">
          <reference field="4294967294" count="1" selected="0">
            <x v="0"/>
          </reference>
          <reference field="4" count="1" selected="0">
            <x v="92"/>
          </reference>
        </references>
      </pivotArea>
    </chartFormat>
    <chartFormat chart="2" format="73" series="1">
      <pivotArea type="data" outline="0" fieldPosition="0">
        <references count="2">
          <reference field="4294967294" count="1" selected="0">
            <x v="0"/>
          </reference>
          <reference field="4" count="1" selected="0">
            <x v="23"/>
          </reference>
        </references>
      </pivotArea>
    </chartFormat>
    <chartFormat chart="2" format="74" series="1">
      <pivotArea type="data" outline="0" fieldPosition="0">
        <references count="2">
          <reference field="4294967294" count="1" selected="0">
            <x v="0"/>
          </reference>
          <reference field="4" count="1" selected="0">
            <x v="74"/>
          </reference>
        </references>
      </pivotArea>
    </chartFormat>
    <chartFormat chart="2" format="75" series="1">
      <pivotArea type="data" outline="0" fieldPosition="0">
        <references count="2">
          <reference field="4294967294" count="1" selected="0">
            <x v="0"/>
          </reference>
          <reference field="4" count="1" selected="0">
            <x v="40"/>
          </reference>
        </references>
      </pivotArea>
    </chartFormat>
    <chartFormat chart="2" format="76" series="1">
      <pivotArea type="data" outline="0" fieldPosition="0">
        <references count="2">
          <reference field="4294967294" count="1" selected="0">
            <x v="0"/>
          </reference>
          <reference field="4" count="1" selected="0">
            <x v="47"/>
          </reference>
        </references>
      </pivotArea>
    </chartFormat>
    <chartFormat chart="2" format="77" series="1">
      <pivotArea type="data" outline="0" fieldPosition="0">
        <references count="2">
          <reference field="4294967294" count="1" selected="0">
            <x v="0"/>
          </reference>
          <reference field="4" count="1" selected="0">
            <x v="29"/>
          </reference>
        </references>
      </pivotArea>
    </chartFormat>
    <chartFormat chart="2" format="78" series="1">
      <pivotArea type="data" outline="0" fieldPosition="0">
        <references count="2">
          <reference field="4294967294" count="1" selected="0">
            <x v="0"/>
          </reference>
          <reference field="4" count="1" selected="0">
            <x v="24"/>
          </reference>
        </references>
      </pivotArea>
    </chartFormat>
    <chartFormat chart="2" format="79" series="1">
      <pivotArea type="data" outline="0" fieldPosition="0">
        <references count="2">
          <reference field="4294967294" count="1" selected="0">
            <x v="0"/>
          </reference>
          <reference field="4" count="1" selected="0">
            <x v="44"/>
          </reference>
        </references>
      </pivotArea>
    </chartFormat>
    <chartFormat chart="2" format="80" series="1">
      <pivotArea type="data" outline="0" fieldPosition="0">
        <references count="2">
          <reference field="4294967294" count="1" selected="0">
            <x v="0"/>
          </reference>
          <reference field="4" count="1" selected="0">
            <x v="58"/>
          </reference>
        </references>
      </pivotArea>
    </chartFormat>
    <chartFormat chart="2" format="81" series="1">
      <pivotArea type="data" outline="0" fieldPosition="0">
        <references count="2">
          <reference field="4294967294" count="1" selected="0">
            <x v="0"/>
          </reference>
          <reference field="4" count="1" selected="0">
            <x v="64"/>
          </reference>
        </references>
      </pivotArea>
    </chartFormat>
    <chartFormat chart="3" format="82" series="1">
      <pivotArea type="data" outline="0" fieldPosition="0">
        <references count="2">
          <reference field="4294967294" count="1" selected="0">
            <x v="0"/>
          </reference>
          <reference field="4" count="1" selected="0">
            <x v="52"/>
          </reference>
        </references>
      </pivotArea>
    </chartFormat>
    <chartFormat chart="3" format="83" series="1">
      <pivotArea type="data" outline="0" fieldPosition="0">
        <references count="2">
          <reference field="4294967294" count="1" selected="0">
            <x v="0"/>
          </reference>
          <reference field="4" count="1" selected="0">
            <x v="16"/>
          </reference>
        </references>
      </pivotArea>
    </chartFormat>
    <chartFormat chart="3" format="84" series="1">
      <pivotArea type="data" outline="0" fieldPosition="0">
        <references count="2">
          <reference field="4294967294" count="1" selected="0">
            <x v="0"/>
          </reference>
          <reference field="4" count="1" selected="0">
            <x v="18"/>
          </reference>
        </references>
      </pivotArea>
    </chartFormat>
    <chartFormat chart="3" format="85" series="1">
      <pivotArea type="data" outline="0" fieldPosition="0">
        <references count="2">
          <reference field="4294967294" count="1" selected="0">
            <x v="0"/>
          </reference>
          <reference field="4" count="1" selected="0">
            <x v="58"/>
          </reference>
        </references>
      </pivotArea>
    </chartFormat>
    <chartFormat chart="3" format="86" series="1">
      <pivotArea type="data" outline="0" fieldPosition="0">
        <references count="2">
          <reference field="4294967294" count="1" selected="0">
            <x v="0"/>
          </reference>
          <reference field="4" count="1" selected="0">
            <x v="64"/>
          </reference>
        </references>
      </pivotArea>
    </chartFormat>
    <chartFormat chart="3" format="87" series="1">
      <pivotArea type="data" outline="0" fieldPosition="0">
        <references count="2">
          <reference field="4294967294" count="1" selected="0">
            <x v="0"/>
          </reference>
          <reference field="4" count="1" selected="0">
            <x v="107"/>
          </reference>
        </references>
      </pivotArea>
    </chartFormat>
    <chartFormat chart="3" format="88" series="1">
      <pivotArea type="data" outline="0" fieldPosition="0">
        <references count="2">
          <reference field="4294967294" count="1" selected="0">
            <x v="0"/>
          </reference>
          <reference field="4" count="1" selected="0">
            <x v="78"/>
          </reference>
        </references>
      </pivotArea>
    </chartFormat>
    <chartFormat chart="3" format="89" series="1">
      <pivotArea type="data" outline="0" fieldPosition="0">
        <references count="2">
          <reference field="4294967294" count="1" selected="0">
            <x v="0"/>
          </reference>
          <reference field="4" count="1" selected="0">
            <x v="65"/>
          </reference>
        </references>
      </pivotArea>
    </chartFormat>
    <chartFormat chart="3" format="90" series="1">
      <pivotArea type="data" outline="0" fieldPosition="0">
        <references count="3">
          <reference field="4294967294" count="1" selected="0">
            <x v="0"/>
          </reference>
          <reference field="0" count="1" selected="0">
            <x v="12"/>
          </reference>
          <reference field="4" count="1" selected="0">
            <x v="52"/>
          </reference>
        </references>
      </pivotArea>
    </chartFormat>
    <chartFormat chart="3" format="91" series="1">
      <pivotArea type="data" outline="0" fieldPosition="0">
        <references count="3">
          <reference field="4294967294" count="1" selected="0">
            <x v="0"/>
          </reference>
          <reference field="0" count="1" selected="0">
            <x v="13"/>
          </reference>
          <reference field="4" count="1" selected="0">
            <x v="52"/>
          </reference>
        </references>
      </pivotArea>
    </chartFormat>
    <chartFormat chart="3" format="92" series="1">
      <pivotArea type="data" outline="0" fieldPosition="0">
        <references count="3">
          <reference field="4294967294" count="1" selected="0">
            <x v="0"/>
          </reference>
          <reference field="0" count="1" selected="0">
            <x v="14"/>
          </reference>
          <reference field="4" count="1" selected="0">
            <x v="52"/>
          </reference>
        </references>
      </pivotArea>
    </chartFormat>
    <chartFormat chart="3" format="93" series="1">
      <pivotArea type="data" outline="0" fieldPosition="0">
        <references count="3">
          <reference field="4294967294" count="1" selected="0">
            <x v="0"/>
          </reference>
          <reference field="0" count="1" selected="0">
            <x v="2"/>
          </reference>
          <reference field="4" count="1" selected="0">
            <x v="52"/>
          </reference>
        </references>
      </pivotArea>
    </chartFormat>
    <chartFormat chart="3" format="94" series="1">
      <pivotArea type="data" outline="0" fieldPosition="0">
        <references count="3">
          <reference field="4294967294" count="1" selected="0">
            <x v="0"/>
          </reference>
          <reference field="0" count="1" selected="0">
            <x v="5"/>
          </reference>
          <reference field="4" count="1" selected="0">
            <x v="52"/>
          </reference>
        </references>
      </pivotArea>
    </chartFormat>
    <chartFormat chart="3" format="95" series="1">
      <pivotArea type="data" outline="0" fieldPosition="0">
        <references count="3">
          <reference field="4294967294" count="1" selected="0">
            <x v="0"/>
          </reference>
          <reference field="0" count="1" selected="0">
            <x v="3"/>
          </reference>
          <reference field="4" count="1" selected="0">
            <x v="52"/>
          </reference>
        </references>
      </pivotArea>
    </chartFormat>
    <chartFormat chart="3" format="96" series="1">
      <pivotArea type="data" outline="0" fieldPosition="0">
        <references count="3">
          <reference field="4294967294" count="1" selected="0">
            <x v="0"/>
          </reference>
          <reference field="0" count="1" selected="0">
            <x v="15"/>
          </reference>
          <reference field="4" count="1" selected="0">
            <x v="52"/>
          </reference>
        </references>
      </pivotArea>
    </chartFormat>
    <chartFormat chart="3" format="97" series="1">
      <pivotArea type="data" outline="0" fieldPosition="0">
        <references count="3">
          <reference field="4294967294" count="1" selected="0">
            <x v="0"/>
          </reference>
          <reference field="0" count="1" selected="0">
            <x v="16"/>
          </reference>
          <reference field="4" count="1" selected="0">
            <x v="52"/>
          </reference>
        </references>
      </pivotArea>
    </chartFormat>
    <chartFormat chart="3" format="98" series="1">
      <pivotArea type="data" outline="0" fieldPosition="0">
        <references count="3">
          <reference field="4294967294" count="1" selected="0">
            <x v="0"/>
          </reference>
          <reference field="0" count="1" selected="0">
            <x v="1"/>
          </reference>
          <reference field="4" count="1" selected="0">
            <x v="52"/>
          </reference>
        </references>
      </pivotArea>
    </chartFormat>
    <chartFormat chart="3" format="99" series="1">
      <pivotArea type="data" outline="0" fieldPosition="0">
        <references count="3">
          <reference field="4294967294" count="1" selected="0">
            <x v="0"/>
          </reference>
          <reference field="0" count="1" selected="0">
            <x v="0"/>
          </reference>
          <reference field="4" count="1" selected="0">
            <x v="16"/>
          </reference>
        </references>
      </pivotArea>
    </chartFormat>
    <chartFormat chart="3" format="100" series="1">
      <pivotArea type="data" outline="0" fieldPosition="0">
        <references count="3">
          <reference field="4294967294" count="1" selected="0">
            <x v="0"/>
          </reference>
          <reference field="0" count="1" selected="0">
            <x v="7"/>
          </reference>
          <reference field="4" count="1" selected="0">
            <x v="16"/>
          </reference>
        </references>
      </pivotArea>
    </chartFormat>
    <chartFormat chart="3" format="101" series="1">
      <pivotArea type="data" outline="0" fieldPosition="0">
        <references count="3">
          <reference field="4294967294" count="1" selected="0">
            <x v="0"/>
          </reference>
          <reference field="0" count="1" selected="0">
            <x v="6"/>
          </reference>
          <reference field="4" count="1" selected="0">
            <x v="16"/>
          </reference>
        </references>
      </pivotArea>
    </chartFormat>
    <chartFormat chart="3" format="102" series="1">
      <pivotArea type="data" outline="0" fieldPosition="0">
        <references count="3">
          <reference field="4294967294" count="1" selected="0">
            <x v="0"/>
          </reference>
          <reference field="0" count="1" selected="0">
            <x v="8"/>
          </reference>
          <reference field="4" count="1" selected="0">
            <x v="16"/>
          </reference>
        </references>
      </pivotArea>
    </chartFormat>
    <chartFormat chart="3" format="103" series="1">
      <pivotArea type="data" outline="0" fieldPosition="0">
        <references count="3">
          <reference field="4294967294" count="1" selected="0">
            <x v="0"/>
          </reference>
          <reference field="0" count="1" selected="0">
            <x v="9"/>
          </reference>
          <reference field="4" count="1" selected="0">
            <x v="16"/>
          </reference>
        </references>
      </pivotArea>
    </chartFormat>
    <chartFormat chart="3" format="104" series="1">
      <pivotArea type="data" outline="0" fieldPosition="0">
        <references count="3">
          <reference field="4294967294" count="1" selected="0">
            <x v="0"/>
          </reference>
          <reference field="0" count="1" selected="0">
            <x v="10"/>
          </reference>
          <reference field="4" count="1" selected="0">
            <x v="16"/>
          </reference>
        </references>
      </pivotArea>
    </chartFormat>
    <chartFormat chart="3" format="105" series="1">
      <pivotArea type="data" outline="0" fieldPosition="0">
        <references count="3">
          <reference field="4294967294" count="1" selected="0">
            <x v="0"/>
          </reference>
          <reference field="0" count="1" selected="0">
            <x v="4"/>
          </reference>
          <reference field="4" count="1" selected="0">
            <x v="16"/>
          </reference>
        </references>
      </pivotArea>
    </chartFormat>
    <chartFormat chart="3" format="106" series="1">
      <pivotArea type="data" outline="0" fieldPosition="0">
        <references count="3">
          <reference field="4294967294" count="1" selected="0">
            <x v="0"/>
          </reference>
          <reference field="0" count="1" selected="0">
            <x v="11"/>
          </reference>
          <reference field="4" count="1" selected="0">
            <x v="16"/>
          </reference>
        </references>
      </pivotArea>
    </chartFormat>
    <chartFormat chart="3" format="107" series="1">
      <pivotArea type="data" outline="0" fieldPosition="0">
        <references count="3">
          <reference field="4294967294" count="1" selected="0">
            <x v="0"/>
          </reference>
          <reference field="0" count="1" selected="0">
            <x v="12"/>
          </reference>
          <reference field="4" count="1" selected="0">
            <x v="16"/>
          </reference>
        </references>
      </pivotArea>
    </chartFormat>
    <chartFormat chart="3" format="108" series="1">
      <pivotArea type="data" outline="0" fieldPosition="0">
        <references count="3">
          <reference field="4294967294" count="1" selected="0">
            <x v="0"/>
          </reference>
          <reference field="0" count="1" selected="0">
            <x v="13"/>
          </reference>
          <reference field="4" count="1" selected="0">
            <x v="16"/>
          </reference>
        </references>
      </pivotArea>
    </chartFormat>
    <chartFormat chart="3" format="109" series="1">
      <pivotArea type="data" outline="0" fieldPosition="0">
        <references count="3">
          <reference field="4294967294" count="1" selected="0">
            <x v="0"/>
          </reference>
          <reference field="0" count="1" selected="0">
            <x v="14"/>
          </reference>
          <reference field="4" count="1" selected="0">
            <x v="16"/>
          </reference>
        </references>
      </pivotArea>
    </chartFormat>
    <chartFormat chart="3" format="110" series="1">
      <pivotArea type="data" outline="0" fieldPosition="0">
        <references count="3">
          <reference field="4294967294" count="1" selected="0">
            <x v="0"/>
          </reference>
          <reference field="0" count="1" selected="0">
            <x v="2"/>
          </reference>
          <reference field="4" count="1" selected="0">
            <x v="16"/>
          </reference>
        </references>
      </pivotArea>
    </chartFormat>
    <chartFormat chart="3" format="111" series="1">
      <pivotArea type="data" outline="0" fieldPosition="0">
        <references count="3">
          <reference field="4294967294" count="1" selected="0">
            <x v="0"/>
          </reference>
          <reference field="0" count="1" selected="0">
            <x v="5"/>
          </reference>
          <reference field="4" count="1" selected="0">
            <x v="16"/>
          </reference>
        </references>
      </pivotArea>
    </chartFormat>
    <chartFormat chart="3" format="112" series="1">
      <pivotArea type="data" outline="0" fieldPosition="0">
        <references count="3">
          <reference field="4294967294" count="1" selected="0">
            <x v="0"/>
          </reference>
          <reference field="0" count="1" selected="0">
            <x v="3"/>
          </reference>
          <reference field="4" count="1" selected="0">
            <x v="16"/>
          </reference>
        </references>
      </pivotArea>
    </chartFormat>
    <chartFormat chart="3" format="113" series="1">
      <pivotArea type="data" outline="0" fieldPosition="0">
        <references count="3">
          <reference field="4294967294" count="1" selected="0">
            <x v="0"/>
          </reference>
          <reference field="0" count="1" selected="0">
            <x v="15"/>
          </reference>
          <reference field="4" count="1" selected="0">
            <x v="16"/>
          </reference>
        </references>
      </pivotArea>
    </chartFormat>
    <chartFormat chart="3" format="114" series="1">
      <pivotArea type="data" outline="0" fieldPosition="0">
        <references count="3">
          <reference field="4294967294" count="1" selected="0">
            <x v="0"/>
          </reference>
          <reference field="0" count="1" selected="0">
            <x v="16"/>
          </reference>
          <reference field="4" count="1" selected="0">
            <x v="16"/>
          </reference>
        </references>
      </pivotArea>
    </chartFormat>
    <chartFormat chart="3" format="115" series="1">
      <pivotArea type="data" outline="0" fieldPosition="0">
        <references count="3">
          <reference field="4294967294" count="1" selected="0">
            <x v="0"/>
          </reference>
          <reference field="0" count="1" selected="0">
            <x v="1"/>
          </reference>
          <reference field="4" count="1" selected="0">
            <x v="16"/>
          </reference>
        </references>
      </pivotArea>
    </chartFormat>
    <chartFormat chart="3" format="116" series="1">
      <pivotArea type="data" outline="0" fieldPosition="0">
        <references count="3">
          <reference field="4294967294" count="1" selected="0">
            <x v="0"/>
          </reference>
          <reference field="0" count="1" selected="0">
            <x v="0"/>
          </reference>
          <reference field="4" count="1" selected="0">
            <x v="18"/>
          </reference>
        </references>
      </pivotArea>
    </chartFormat>
    <chartFormat chart="3" format="117" series="1">
      <pivotArea type="data" outline="0" fieldPosition="0">
        <references count="3">
          <reference field="4294967294" count="1" selected="0">
            <x v="0"/>
          </reference>
          <reference field="0" count="1" selected="0">
            <x v="7"/>
          </reference>
          <reference field="4" count="1" selected="0">
            <x v="18"/>
          </reference>
        </references>
      </pivotArea>
    </chartFormat>
    <chartFormat chart="3" format="118" series="1">
      <pivotArea type="data" outline="0" fieldPosition="0">
        <references count="3">
          <reference field="4294967294" count="1" selected="0">
            <x v="0"/>
          </reference>
          <reference field="0" count="1" selected="0">
            <x v="6"/>
          </reference>
          <reference field="4" count="1" selected="0">
            <x v="18"/>
          </reference>
        </references>
      </pivotArea>
    </chartFormat>
    <chartFormat chart="3" format="119" series="1">
      <pivotArea type="data" outline="0" fieldPosition="0">
        <references count="3">
          <reference field="4294967294" count="1" selected="0">
            <x v="0"/>
          </reference>
          <reference field="0" count="1" selected="0">
            <x v="8"/>
          </reference>
          <reference field="4" count="1" selected="0">
            <x v="18"/>
          </reference>
        </references>
      </pivotArea>
    </chartFormat>
    <chartFormat chart="3" format="120" series="1">
      <pivotArea type="data" outline="0" fieldPosition="0">
        <references count="3">
          <reference field="4294967294" count="1" selected="0">
            <x v="0"/>
          </reference>
          <reference field="0" count="1" selected="0">
            <x v="9"/>
          </reference>
          <reference field="4" count="1" selected="0">
            <x v="18"/>
          </reference>
        </references>
      </pivotArea>
    </chartFormat>
    <chartFormat chart="3" format="121" series="1">
      <pivotArea type="data" outline="0" fieldPosition="0">
        <references count="3">
          <reference field="4294967294" count="1" selected="0">
            <x v="0"/>
          </reference>
          <reference field="0" count="1" selected="0">
            <x v="10"/>
          </reference>
          <reference field="4" count="1" selected="0">
            <x v="18"/>
          </reference>
        </references>
      </pivotArea>
    </chartFormat>
    <chartFormat chart="3" format="122" series="1">
      <pivotArea type="data" outline="0" fieldPosition="0">
        <references count="3">
          <reference field="4294967294" count="1" selected="0">
            <x v="0"/>
          </reference>
          <reference field="0" count="1" selected="0">
            <x v="4"/>
          </reference>
          <reference field="4" count="1" selected="0">
            <x v="18"/>
          </reference>
        </references>
      </pivotArea>
    </chartFormat>
    <chartFormat chart="3" format="123" series="1">
      <pivotArea type="data" outline="0" fieldPosition="0">
        <references count="3">
          <reference field="4294967294" count="1" selected="0">
            <x v="0"/>
          </reference>
          <reference field="0" count="1" selected="0">
            <x v="11"/>
          </reference>
          <reference field="4" count="1" selected="0">
            <x v="18"/>
          </reference>
        </references>
      </pivotArea>
    </chartFormat>
    <chartFormat chart="3" format="124" series="1">
      <pivotArea type="data" outline="0" fieldPosition="0">
        <references count="3">
          <reference field="4294967294" count="1" selected="0">
            <x v="0"/>
          </reference>
          <reference field="0" count="1" selected="0">
            <x v="12"/>
          </reference>
          <reference field="4" count="1" selected="0">
            <x v="18"/>
          </reference>
        </references>
      </pivotArea>
    </chartFormat>
    <chartFormat chart="3" format="125" series="1">
      <pivotArea type="data" outline="0" fieldPosition="0">
        <references count="3">
          <reference field="4294967294" count="1" selected="0">
            <x v="0"/>
          </reference>
          <reference field="0" count="1" selected="0">
            <x v="13"/>
          </reference>
          <reference field="4" count="1" selected="0">
            <x v="18"/>
          </reference>
        </references>
      </pivotArea>
    </chartFormat>
    <chartFormat chart="3" format="126" series="1">
      <pivotArea type="data" outline="0" fieldPosition="0">
        <references count="3">
          <reference field="4294967294" count="1" selected="0">
            <x v="0"/>
          </reference>
          <reference field="0" count="1" selected="0">
            <x v="14"/>
          </reference>
          <reference field="4" count="1" selected="0">
            <x v="18"/>
          </reference>
        </references>
      </pivotArea>
    </chartFormat>
    <chartFormat chart="3" format="127" series="1">
      <pivotArea type="data" outline="0" fieldPosition="0">
        <references count="3">
          <reference field="4294967294" count="1" selected="0">
            <x v="0"/>
          </reference>
          <reference field="0" count="1" selected="0">
            <x v="2"/>
          </reference>
          <reference field="4" count="1" selected="0">
            <x v="18"/>
          </reference>
        </references>
      </pivotArea>
    </chartFormat>
    <chartFormat chart="3" format="128" series="1">
      <pivotArea type="data" outline="0" fieldPosition="0">
        <references count="3">
          <reference field="4294967294" count="1" selected="0">
            <x v="0"/>
          </reference>
          <reference field="0" count="1" selected="0">
            <x v="5"/>
          </reference>
          <reference field="4" count="1" selected="0">
            <x v="18"/>
          </reference>
        </references>
      </pivotArea>
    </chartFormat>
    <chartFormat chart="3" format="129" series="1">
      <pivotArea type="data" outline="0" fieldPosition="0">
        <references count="3">
          <reference field="4294967294" count="1" selected="0">
            <x v="0"/>
          </reference>
          <reference field="0" count="1" selected="0">
            <x v="3"/>
          </reference>
          <reference field="4" count="1" selected="0">
            <x v="18"/>
          </reference>
        </references>
      </pivotArea>
    </chartFormat>
    <chartFormat chart="3" format="130" series="1">
      <pivotArea type="data" outline="0" fieldPosition="0">
        <references count="3">
          <reference field="4294967294" count="1" selected="0">
            <x v="0"/>
          </reference>
          <reference field="0" count="1" selected="0">
            <x v="0"/>
          </reference>
          <reference field="4" count="1" selected="0">
            <x v="58"/>
          </reference>
        </references>
      </pivotArea>
    </chartFormat>
    <chartFormat chart="3" format="131" series="1">
      <pivotArea type="data" outline="0" fieldPosition="0">
        <references count="3">
          <reference field="4294967294" count="1" selected="0">
            <x v="0"/>
          </reference>
          <reference field="0" count="1" selected="0">
            <x v="7"/>
          </reference>
          <reference field="4" count="1" selected="0">
            <x v="58"/>
          </reference>
        </references>
      </pivotArea>
    </chartFormat>
    <chartFormat chart="3" format="132" series="1">
      <pivotArea type="data" outline="0" fieldPosition="0">
        <references count="3">
          <reference field="4294967294" count="1" selected="0">
            <x v="0"/>
          </reference>
          <reference field="0" count="1" selected="0">
            <x v="6"/>
          </reference>
          <reference field="4" count="1" selected="0">
            <x v="58"/>
          </reference>
        </references>
      </pivotArea>
    </chartFormat>
    <chartFormat chart="3" format="133" series="1">
      <pivotArea type="data" outline="0" fieldPosition="0">
        <references count="3">
          <reference field="4294967294" count="1" selected="0">
            <x v="0"/>
          </reference>
          <reference field="0" count="1" selected="0">
            <x v="8"/>
          </reference>
          <reference field="4" count="1" selected="0">
            <x v="58"/>
          </reference>
        </references>
      </pivotArea>
    </chartFormat>
    <chartFormat chart="3" format="134" series="1">
      <pivotArea type="data" outline="0" fieldPosition="0">
        <references count="3">
          <reference field="4294967294" count="1" selected="0">
            <x v="0"/>
          </reference>
          <reference field="0" count="1" selected="0">
            <x v="9"/>
          </reference>
          <reference field="4" count="1" selected="0">
            <x v="58"/>
          </reference>
        </references>
      </pivotArea>
    </chartFormat>
    <chartFormat chart="3" format="135" series="1">
      <pivotArea type="data" outline="0" fieldPosition="0">
        <references count="3">
          <reference field="4294967294" count="1" selected="0">
            <x v="0"/>
          </reference>
          <reference field="0" count="1" selected="0">
            <x v="10"/>
          </reference>
          <reference field="4" count="1" selected="0">
            <x v="58"/>
          </reference>
        </references>
      </pivotArea>
    </chartFormat>
    <chartFormat chart="3" format="136" series="1">
      <pivotArea type="data" outline="0" fieldPosition="0">
        <references count="3">
          <reference field="4294967294" count="1" selected="0">
            <x v="0"/>
          </reference>
          <reference field="0" count="1" selected="0">
            <x v="4"/>
          </reference>
          <reference field="4" count="1" selected="0">
            <x v="58"/>
          </reference>
        </references>
      </pivotArea>
    </chartFormat>
    <chartFormat chart="3" format="137" series="1">
      <pivotArea type="data" outline="0" fieldPosition="0">
        <references count="3">
          <reference field="4294967294" count="1" selected="0">
            <x v="0"/>
          </reference>
          <reference field="0" count="1" selected="0">
            <x v="11"/>
          </reference>
          <reference field="4" count="1" selected="0">
            <x v="58"/>
          </reference>
        </references>
      </pivotArea>
    </chartFormat>
    <chartFormat chart="3" format="138" series="1">
      <pivotArea type="data" outline="0" fieldPosition="0">
        <references count="3">
          <reference field="4294967294" count="1" selected="0">
            <x v="0"/>
          </reference>
          <reference field="0" count="1" selected="0">
            <x v="12"/>
          </reference>
          <reference field="4" count="1" selected="0">
            <x v="58"/>
          </reference>
        </references>
      </pivotArea>
    </chartFormat>
    <chartFormat chart="3" format="139" series="1">
      <pivotArea type="data" outline="0" fieldPosition="0">
        <references count="3">
          <reference field="4294967294" count="1" selected="0">
            <x v="0"/>
          </reference>
          <reference field="0" count="1" selected="0">
            <x v="13"/>
          </reference>
          <reference field="4" count="1" selected="0">
            <x v="58"/>
          </reference>
        </references>
      </pivotArea>
    </chartFormat>
    <chartFormat chart="3" format="140" series="1">
      <pivotArea type="data" outline="0" fieldPosition="0">
        <references count="3">
          <reference field="4294967294" count="1" selected="0">
            <x v="0"/>
          </reference>
          <reference field="0" count="1" selected="0">
            <x v="14"/>
          </reference>
          <reference field="4" count="1" selected="0">
            <x v="58"/>
          </reference>
        </references>
      </pivotArea>
    </chartFormat>
    <chartFormat chart="3" format="141" series="1">
      <pivotArea type="data" outline="0" fieldPosition="0">
        <references count="3">
          <reference field="4294967294" count="1" selected="0">
            <x v="0"/>
          </reference>
          <reference field="0" count="1" selected="0">
            <x v="5"/>
          </reference>
          <reference field="4" count="1" selected="0">
            <x v="58"/>
          </reference>
        </references>
      </pivotArea>
    </chartFormat>
    <chartFormat chart="3" format="142" series="1">
      <pivotArea type="data" outline="0" fieldPosition="0">
        <references count="3">
          <reference field="4294967294" count="1" selected="0">
            <x v="0"/>
          </reference>
          <reference field="0" count="1" selected="0">
            <x v="3"/>
          </reference>
          <reference field="4" count="1" selected="0">
            <x v="58"/>
          </reference>
        </references>
      </pivotArea>
    </chartFormat>
    <chartFormat chart="3" format="143" series="1">
      <pivotArea type="data" outline="0" fieldPosition="0">
        <references count="3">
          <reference field="4294967294" count="1" selected="0">
            <x v="0"/>
          </reference>
          <reference field="0" count="1" selected="0">
            <x v="15"/>
          </reference>
          <reference field="4" count="1" selected="0">
            <x v="58"/>
          </reference>
        </references>
      </pivotArea>
    </chartFormat>
    <chartFormat chart="3" format="144" series="1">
      <pivotArea type="data" outline="0" fieldPosition="0">
        <references count="3">
          <reference field="4294967294" count="1" selected="0">
            <x v="0"/>
          </reference>
          <reference field="0" count="1" selected="0">
            <x v="1"/>
          </reference>
          <reference field="4" count="1" selected="0">
            <x v="58"/>
          </reference>
        </references>
      </pivotArea>
    </chartFormat>
    <chartFormat chart="3" format="145" series="1">
      <pivotArea type="data" outline="0" fieldPosition="0">
        <references count="3">
          <reference field="4294967294" count="1" selected="0">
            <x v="0"/>
          </reference>
          <reference field="0" count="1" selected="0">
            <x v="0"/>
          </reference>
          <reference field="4" count="1" selected="0">
            <x v="64"/>
          </reference>
        </references>
      </pivotArea>
    </chartFormat>
    <chartFormat chart="3" format="146" series="1">
      <pivotArea type="data" outline="0" fieldPosition="0">
        <references count="3">
          <reference field="4294967294" count="1" selected="0">
            <x v="0"/>
          </reference>
          <reference field="0" count="1" selected="0">
            <x v="7"/>
          </reference>
          <reference field="4" count="1" selected="0">
            <x v="64"/>
          </reference>
        </references>
      </pivotArea>
    </chartFormat>
    <chartFormat chart="3" format="147" series="1">
      <pivotArea type="data" outline="0" fieldPosition="0">
        <references count="3">
          <reference field="4294967294" count="1" selected="0">
            <x v="0"/>
          </reference>
          <reference field="0" count="1" selected="0">
            <x v="6"/>
          </reference>
          <reference field="4" count="1" selected="0">
            <x v="64"/>
          </reference>
        </references>
      </pivotArea>
    </chartFormat>
    <chartFormat chart="3" format="148" series="1">
      <pivotArea type="data" outline="0" fieldPosition="0">
        <references count="3">
          <reference field="4294967294" count="1" selected="0">
            <x v="0"/>
          </reference>
          <reference field="0" count="1" selected="0">
            <x v="8"/>
          </reference>
          <reference field="4" count="1" selected="0">
            <x v="64"/>
          </reference>
        </references>
      </pivotArea>
    </chartFormat>
    <chartFormat chart="3" format="149" series="1">
      <pivotArea type="data" outline="0" fieldPosition="0">
        <references count="3">
          <reference field="4294967294" count="1" selected="0">
            <x v="0"/>
          </reference>
          <reference field="0" count="1" selected="0">
            <x v="9"/>
          </reference>
          <reference field="4" count="1" selected="0">
            <x v="64"/>
          </reference>
        </references>
      </pivotArea>
    </chartFormat>
    <chartFormat chart="3" format="150" series="1">
      <pivotArea type="data" outline="0" fieldPosition="0">
        <references count="3">
          <reference field="4294967294" count="1" selected="0">
            <x v="0"/>
          </reference>
          <reference field="0" count="1" selected="0">
            <x v="10"/>
          </reference>
          <reference field="4" count="1" selected="0">
            <x v="64"/>
          </reference>
        </references>
      </pivotArea>
    </chartFormat>
    <chartFormat chart="3" format="151" series="1">
      <pivotArea type="data" outline="0" fieldPosition="0">
        <references count="3">
          <reference field="4294967294" count="1" selected="0">
            <x v="0"/>
          </reference>
          <reference field="0" count="1" selected="0">
            <x v="4"/>
          </reference>
          <reference field="4" count="1" selected="0">
            <x v="64"/>
          </reference>
        </references>
      </pivotArea>
    </chartFormat>
    <chartFormat chart="3" format="152" series="1">
      <pivotArea type="data" outline="0" fieldPosition="0">
        <references count="3">
          <reference field="4294967294" count="1" selected="0">
            <x v="0"/>
          </reference>
          <reference field="0" count="1" selected="0">
            <x v="11"/>
          </reference>
          <reference field="4" count="1" selected="0">
            <x v="64"/>
          </reference>
        </references>
      </pivotArea>
    </chartFormat>
    <chartFormat chart="3" format="153" series="1">
      <pivotArea type="data" outline="0" fieldPosition="0">
        <references count="3">
          <reference field="4294967294" count="1" selected="0">
            <x v="0"/>
          </reference>
          <reference field="0" count="1" selected="0">
            <x v="12"/>
          </reference>
          <reference field="4" count="1" selected="0">
            <x v="64"/>
          </reference>
        </references>
      </pivotArea>
    </chartFormat>
    <chartFormat chart="3" format="154" series="1">
      <pivotArea type="data" outline="0" fieldPosition="0">
        <references count="3">
          <reference field="4294967294" count="1" selected="0">
            <x v="0"/>
          </reference>
          <reference field="0" count="1" selected="0">
            <x v="13"/>
          </reference>
          <reference field="4" count="1" selected="0">
            <x v="64"/>
          </reference>
        </references>
      </pivotArea>
    </chartFormat>
    <chartFormat chart="3" format="155" series="1">
      <pivotArea type="data" outline="0" fieldPosition="0">
        <references count="3">
          <reference field="4294967294" count="1" selected="0">
            <x v="0"/>
          </reference>
          <reference field="0" count="1" selected="0">
            <x v="14"/>
          </reference>
          <reference field="4" count="1" selected="0">
            <x v="64"/>
          </reference>
        </references>
      </pivotArea>
    </chartFormat>
    <chartFormat chart="3" format="156" series="1">
      <pivotArea type="data" outline="0" fieldPosition="0">
        <references count="3">
          <reference field="4294967294" count="1" selected="0">
            <x v="0"/>
          </reference>
          <reference field="0" count="1" selected="0">
            <x v="2"/>
          </reference>
          <reference field="4" count="1" selected="0">
            <x v="64"/>
          </reference>
        </references>
      </pivotArea>
    </chartFormat>
    <chartFormat chart="3" format="157" series="1">
      <pivotArea type="data" outline="0" fieldPosition="0">
        <references count="3">
          <reference field="4294967294" count="1" selected="0">
            <x v="0"/>
          </reference>
          <reference field="0" count="1" selected="0">
            <x v="5"/>
          </reference>
          <reference field="4" count="1" selected="0">
            <x v="64"/>
          </reference>
        </references>
      </pivotArea>
    </chartFormat>
    <chartFormat chart="3" format="158" series="1">
      <pivotArea type="data" outline="0" fieldPosition="0">
        <references count="3">
          <reference field="4294967294" count="1" selected="0">
            <x v="0"/>
          </reference>
          <reference field="0" count="1" selected="0">
            <x v="3"/>
          </reference>
          <reference field="4" count="1" selected="0">
            <x v="64"/>
          </reference>
        </references>
      </pivotArea>
    </chartFormat>
    <chartFormat chart="3" format="159" series="1">
      <pivotArea type="data" outline="0" fieldPosition="0">
        <references count="3">
          <reference field="4294967294" count="1" selected="0">
            <x v="0"/>
          </reference>
          <reference field="0" count="1" selected="0">
            <x v="0"/>
          </reference>
          <reference field="4" count="1" selected="0">
            <x v="107"/>
          </reference>
        </references>
      </pivotArea>
    </chartFormat>
    <chartFormat chart="3" format="160" series="1">
      <pivotArea type="data" outline="0" fieldPosition="0">
        <references count="3">
          <reference field="4294967294" count="1" selected="0">
            <x v="0"/>
          </reference>
          <reference field="0" count="1" selected="0">
            <x v="7"/>
          </reference>
          <reference field="4" count="1" selected="0">
            <x v="107"/>
          </reference>
        </references>
      </pivotArea>
    </chartFormat>
    <chartFormat chart="3" format="161" series="1">
      <pivotArea type="data" outline="0" fieldPosition="0">
        <references count="3">
          <reference field="4294967294" count="1" selected="0">
            <x v="0"/>
          </reference>
          <reference field="0" count="1" selected="0">
            <x v="6"/>
          </reference>
          <reference field="4" count="1" selected="0">
            <x v="107"/>
          </reference>
        </references>
      </pivotArea>
    </chartFormat>
    <chartFormat chart="3" format="162" series="1">
      <pivotArea type="data" outline="0" fieldPosition="0">
        <references count="3">
          <reference field="4294967294" count="1" selected="0">
            <x v="0"/>
          </reference>
          <reference field="0" count="1" selected="0">
            <x v="8"/>
          </reference>
          <reference field="4" count="1" selected="0">
            <x v="107"/>
          </reference>
        </references>
      </pivotArea>
    </chartFormat>
    <chartFormat chart="3" format="163" series="1">
      <pivotArea type="data" outline="0" fieldPosition="0">
        <references count="3">
          <reference field="4294967294" count="1" selected="0">
            <x v="0"/>
          </reference>
          <reference field="0" count="1" selected="0">
            <x v="9"/>
          </reference>
          <reference field="4" count="1" selected="0">
            <x v="107"/>
          </reference>
        </references>
      </pivotArea>
    </chartFormat>
    <chartFormat chart="3" format="164" series="1">
      <pivotArea type="data" outline="0" fieldPosition="0">
        <references count="3">
          <reference field="4294967294" count="1" selected="0">
            <x v="0"/>
          </reference>
          <reference field="0" count="1" selected="0">
            <x v="10"/>
          </reference>
          <reference field="4" count="1" selected="0">
            <x v="107"/>
          </reference>
        </references>
      </pivotArea>
    </chartFormat>
    <chartFormat chart="3" format="165" series="1">
      <pivotArea type="data" outline="0" fieldPosition="0">
        <references count="3">
          <reference field="4294967294" count="1" selected="0">
            <x v="0"/>
          </reference>
          <reference field="0" count="1" selected="0">
            <x v="4"/>
          </reference>
          <reference field="4" count="1" selected="0">
            <x v="107"/>
          </reference>
        </references>
      </pivotArea>
    </chartFormat>
    <chartFormat chart="3" format="166" series="1">
      <pivotArea type="data" outline="0" fieldPosition="0">
        <references count="3">
          <reference field="4294967294" count="1" selected="0">
            <x v="0"/>
          </reference>
          <reference field="0" count="1" selected="0">
            <x v="11"/>
          </reference>
          <reference field="4" count="1" selected="0">
            <x v="107"/>
          </reference>
        </references>
      </pivotArea>
    </chartFormat>
    <chartFormat chart="3" format="167" series="1">
      <pivotArea type="data" outline="0" fieldPosition="0">
        <references count="3">
          <reference field="4294967294" count="1" selected="0">
            <x v="0"/>
          </reference>
          <reference field="0" count="1" selected="0">
            <x v="12"/>
          </reference>
          <reference field="4" count="1" selected="0">
            <x v="107"/>
          </reference>
        </references>
      </pivotArea>
    </chartFormat>
    <chartFormat chart="3" format="168" series="1">
      <pivotArea type="data" outline="0" fieldPosition="0">
        <references count="3">
          <reference field="4294967294" count="1" selected="0">
            <x v="0"/>
          </reference>
          <reference field="0" count="1" selected="0">
            <x v="13"/>
          </reference>
          <reference field="4" count="1" selected="0">
            <x v="107"/>
          </reference>
        </references>
      </pivotArea>
    </chartFormat>
    <chartFormat chart="3" format="169" series="1">
      <pivotArea type="data" outline="0" fieldPosition="0">
        <references count="3">
          <reference field="4294967294" count="1" selected="0">
            <x v="0"/>
          </reference>
          <reference field="0" count="1" selected="0">
            <x v="14"/>
          </reference>
          <reference field="4" count="1" selected="0">
            <x v="107"/>
          </reference>
        </references>
      </pivotArea>
    </chartFormat>
    <chartFormat chart="3" format="170" series="1">
      <pivotArea type="data" outline="0" fieldPosition="0">
        <references count="3">
          <reference field="4294967294" count="1" selected="0">
            <x v="0"/>
          </reference>
          <reference field="0" count="1" selected="0">
            <x v="2"/>
          </reference>
          <reference field="4" count="1" selected="0">
            <x v="107"/>
          </reference>
        </references>
      </pivotArea>
    </chartFormat>
    <chartFormat chart="3" format="171" series="1">
      <pivotArea type="data" outline="0" fieldPosition="0">
        <references count="3">
          <reference field="4294967294" count="1" selected="0">
            <x v="0"/>
          </reference>
          <reference field="0" count="1" selected="0">
            <x v="5"/>
          </reference>
          <reference field="4" count="1" selected="0">
            <x v="107"/>
          </reference>
        </references>
      </pivotArea>
    </chartFormat>
    <chartFormat chart="3" format="172" series="1">
      <pivotArea type="data" outline="0" fieldPosition="0">
        <references count="3">
          <reference field="4294967294" count="1" selected="0">
            <x v="0"/>
          </reference>
          <reference field="0" count="1" selected="0">
            <x v="3"/>
          </reference>
          <reference field="4" count="1" selected="0">
            <x v="107"/>
          </reference>
        </references>
      </pivotArea>
    </chartFormat>
    <chartFormat chart="3" format="173" series="1">
      <pivotArea type="data" outline="0" fieldPosition="0">
        <references count="3">
          <reference field="4294967294" count="1" selected="0">
            <x v="0"/>
          </reference>
          <reference field="0" count="1" selected="0">
            <x v="15"/>
          </reference>
          <reference field="4" count="1" selected="0">
            <x v="107"/>
          </reference>
        </references>
      </pivotArea>
    </chartFormat>
    <chartFormat chart="3" format="174" series="1">
      <pivotArea type="data" outline="0" fieldPosition="0">
        <references count="3">
          <reference field="4294967294" count="1" selected="0">
            <x v="0"/>
          </reference>
          <reference field="0" count="1" selected="0">
            <x v="16"/>
          </reference>
          <reference field="4" count="1" selected="0">
            <x v="107"/>
          </reference>
        </references>
      </pivotArea>
    </chartFormat>
    <chartFormat chart="3" format="175" series="1">
      <pivotArea type="data" outline="0" fieldPosition="0">
        <references count="3">
          <reference field="4294967294" count="1" selected="0">
            <x v="0"/>
          </reference>
          <reference field="0" count="1" selected="0">
            <x v="1"/>
          </reference>
          <reference field="4" count="1" selected="0">
            <x v="107"/>
          </reference>
        </references>
      </pivotArea>
    </chartFormat>
    <chartFormat chart="3" format="176" series="1">
      <pivotArea type="data" outline="0" fieldPosition="0">
        <references count="3">
          <reference field="4294967294" count="1" selected="0">
            <x v="0"/>
          </reference>
          <reference field="0" count="1" selected="0">
            <x v="0"/>
          </reference>
          <reference field="4" count="1" selected="0">
            <x v="78"/>
          </reference>
        </references>
      </pivotArea>
    </chartFormat>
    <chartFormat chart="3" format="177" series="1">
      <pivotArea type="data" outline="0" fieldPosition="0">
        <references count="3">
          <reference field="4294967294" count="1" selected="0">
            <x v="0"/>
          </reference>
          <reference field="0" count="1" selected="0">
            <x v="7"/>
          </reference>
          <reference field="4" count="1" selected="0">
            <x v="78"/>
          </reference>
        </references>
      </pivotArea>
    </chartFormat>
    <chartFormat chart="3" format="178" series="1">
      <pivotArea type="data" outline="0" fieldPosition="0">
        <references count="3">
          <reference field="4294967294" count="1" selected="0">
            <x v="0"/>
          </reference>
          <reference field="0" count="1" selected="0">
            <x v="6"/>
          </reference>
          <reference field="4" count="1" selected="0">
            <x v="78"/>
          </reference>
        </references>
      </pivotArea>
    </chartFormat>
    <chartFormat chart="3" format="179" series="1">
      <pivotArea type="data" outline="0" fieldPosition="0">
        <references count="3">
          <reference field="4294967294" count="1" selected="0">
            <x v="0"/>
          </reference>
          <reference field="0" count="1" selected="0">
            <x v="8"/>
          </reference>
          <reference field="4" count="1" selected="0">
            <x v="78"/>
          </reference>
        </references>
      </pivotArea>
    </chartFormat>
    <chartFormat chart="3" format="180" series="1">
      <pivotArea type="data" outline="0" fieldPosition="0">
        <references count="3">
          <reference field="4294967294" count="1" selected="0">
            <x v="0"/>
          </reference>
          <reference field="0" count="1" selected="0">
            <x v="9"/>
          </reference>
          <reference field="4" count="1" selected="0">
            <x v="78"/>
          </reference>
        </references>
      </pivotArea>
    </chartFormat>
    <chartFormat chart="3" format="181" series="1">
      <pivotArea type="data" outline="0" fieldPosition="0">
        <references count="3">
          <reference field="4294967294" count="1" selected="0">
            <x v="0"/>
          </reference>
          <reference field="0" count="1" selected="0">
            <x v="10"/>
          </reference>
          <reference field="4" count="1" selected="0">
            <x v="78"/>
          </reference>
        </references>
      </pivotArea>
    </chartFormat>
    <chartFormat chart="3" format="182" series="1">
      <pivotArea type="data" outline="0" fieldPosition="0">
        <references count="3">
          <reference field="4294967294" count="1" selected="0">
            <x v="0"/>
          </reference>
          <reference field="0" count="1" selected="0">
            <x v="4"/>
          </reference>
          <reference field="4" count="1" selected="0">
            <x v="78"/>
          </reference>
        </references>
      </pivotArea>
    </chartFormat>
    <chartFormat chart="3" format="183" series="1">
      <pivotArea type="data" outline="0" fieldPosition="0">
        <references count="3">
          <reference field="4294967294" count="1" selected="0">
            <x v="0"/>
          </reference>
          <reference field="0" count="1" selected="0">
            <x v="11"/>
          </reference>
          <reference field="4" count="1" selected="0">
            <x v="78"/>
          </reference>
        </references>
      </pivotArea>
    </chartFormat>
    <chartFormat chart="3" format="184" series="1">
      <pivotArea type="data" outline="0" fieldPosition="0">
        <references count="3">
          <reference field="4294967294" count="1" selected="0">
            <x v="0"/>
          </reference>
          <reference field="0" count="1" selected="0">
            <x v="12"/>
          </reference>
          <reference field="4" count="1" selected="0">
            <x v="78"/>
          </reference>
        </references>
      </pivotArea>
    </chartFormat>
    <chartFormat chart="3" format="185" series="1">
      <pivotArea type="data" outline="0" fieldPosition="0">
        <references count="3">
          <reference field="4294967294" count="1" selected="0">
            <x v="0"/>
          </reference>
          <reference field="0" count="1" selected="0">
            <x v="13"/>
          </reference>
          <reference field="4" count="1" selected="0">
            <x v="78"/>
          </reference>
        </references>
      </pivotArea>
    </chartFormat>
    <chartFormat chart="3" format="186" series="1">
      <pivotArea type="data" outline="0" fieldPosition="0">
        <references count="3">
          <reference field="4294967294" count="1" selected="0">
            <x v="0"/>
          </reference>
          <reference field="0" count="1" selected="0">
            <x v="14"/>
          </reference>
          <reference field="4" count="1" selected="0">
            <x v="78"/>
          </reference>
        </references>
      </pivotArea>
    </chartFormat>
    <chartFormat chart="3" format="187" series="1">
      <pivotArea type="data" outline="0" fieldPosition="0">
        <references count="3">
          <reference field="4294967294" count="1" selected="0">
            <x v="0"/>
          </reference>
          <reference field="0" count="1" selected="0">
            <x v="2"/>
          </reference>
          <reference field="4" count="1" selected="0">
            <x v="78"/>
          </reference>
        </references>
      </pivotArea>
    </chartFormat>
    <chartFormat chart="3" format="188" series="1">
      <pivotArea type="data" outline="0" fieldPosition="0">
        <references count="3">
          <reference field="4294967294" count="1" selected="0">
            <x v="0"/>
          </reference>
          <reference field="0" count="1" selected="0">
            <x v="5"/>
          </reference>
          <reference field="4" count="1" selected="0">
            <x v="78"/>
          </reference>
        </references>
      </pivotArea>
    </chartFormat>
    <chartFormat chart="3" format="189" series="1">
      <pivotArea type="data" outline="0" fieldPosition="0">
        <references count="3">
          <reference field="4294967294" count="1" selected="0">
            <x v="0"/>
          </reference>
          <reference field="0" count="1" selected="0">
            <x v="3"/>
          </reference>
          <reference field="4" count="1" selected="0">
            <x v="78"/>
          </reference>
        </references>
      </pivotArea>
    </chartFormat>
    <chartFormat chart="3" format="190" series="1">
      <pivotArea type="data" outline="0" fieldPosition="0">
        <references count="3">
          <reference field="4294967294" count="1" selected="0">
            <x v="0"/>
          </reference>
          <reference field="0" count="1" selected="0">
            <x v="15"/>
          </reference>
          <reference field="4" count="1" selected="0">
            <x v="78"/>
          </reference>
        </references>
      </pivotArea>
    </chartFormat>
    <chartFormat chart="3" format="191" series="1">
      <pivotArea type="data" outline="0" fieldPosition="0">
        <references count="3">
          <reference field="4294967294" count="1" selected="0">
            <x v="0"/>
          </reference>
          <reference field="0" count="1" selected="0">
            <x v="16"/>
          </reference>
          <reference field="4" count="1" selected="0">
            <x v="78"/>
          </reference>
        </references>
      </pivotArea>
    </chartFormat>
    <chartFormat chart="3" format="192" series="1">
      <pivotArea type="data" outline="0" fieldPosition="0">
        <references count="3">
          <reference field="4294967294" count="1" selected="0">
            <x v="0"/>
          </reference>
          <reference field="0" count="1" selected="0">
            <x v="1"/>
          </reference>
          <reference field="4" count="1" selected="0">
            <x v="78"/>
          </reference>
        </references>
      </pivotArea>
    </chartFormat>
    <chartFormat chart="3" format="193" series="1">
      <pivotArea type="data" outline="0" fieldPosition="0">
        <references count="3">
          <reference field="4294967294" count="1" selected="0">
            <x v="0"/>
          </reference>
          <reference field="0" count="1" selected="0">
            <x v="0"/>
          </reference>
          <reference field="4" count="1" selected="0">
            <x v="65"/>
          </reference>
        </references>
      </pivotArea>
    </chartFormat>
    <chartFormat chart="3" format="194" series="1">
      <pivotArea type="data" outline="0" fieldPosition="0">
        <references count="3">
          <reference field="4294967294" count="1" selected="0">
            <x v="0"/>
          </reference>
          <reference field="0" count="1" selected="0">
            <x v="7"/>
          </reference>
          <reference field="4" count="1" selected="0">
            <x v="65"/>
          </reference>
        </references>
      </pivotArea>
    </chartFormat>
    <chartFormat chart="3" format="195" series="1">
      <pivotArea type="data" outline="0" fieldPosition="0">
        <references count="3">
          <reference field="4294967294" count="1" selected="0">
            <x v="0"/>
          </reference>
          <reference field="0" count="1" selected="0">
            <x v="6"/>
          </reference>
          <reference field="4" count="1" selected="0">
            <x v="65"/>
          </reference>
        </references>
      </pivotArea>
    </chartFormat>
    <chartFormat chart="3" format="196" series="1">
      <pivotArea type="data" outline="0" fieldPosition="0">
        <references count="3">
          <reference field="4294967294" count="1" selected="0">
            <x v="0"/>
          </reference>
          <reference field="0" count="1" selected="0">
            <x v="8"/>
          </reference>
          <reference field="4" count="1" selected="0">
            <x v="65"/>
          </reference>
        </references>
      </pivotArea>
    </chartFormat>
    <chartFormat chart="3" format="197" series="1">
      <pivotArea type="data" outline="0" fieldPosition="0">
        <references count="3">
          <reference field="4294967294" count="1" selected="0">
            <x v="0"/>
          </reference>
          <reference field="0" count="1" selected="0">
            <x v="9"/>
          </reference>
          <reference field="4" count="1" selected="0">
            <x v="65"/>
          </reference>
        </references>
      </pivotArea>
    </chartFormat>
    <chartFormat chart="3" format="198" series="1">
      <pivotArea type="data" outline="0" fieldPosition="0">
        <references count="3">
          <reference field="4294967294" count="1" selected="0">
            <x v="0"/>
          </reference>
          <reference field="0" count="1" selected="0">
            <x v="10"/>
          </reference>
          <reference field="4" count="1" selected="0">
            <x v="65"/>
          </reference>
        </references>
      </pivotArea>
    </chartFormat>
    <chartFormat chart="3" format="199" series="1">
      <pivotArea type="data" outline="0" fieldPosition="0">
        <references count="3">
          <reference field="4294967294" count="1" selected="0">
            <x v="0"/>
          </reference>
          <reference field="0" count="1" selected="0">
            <x v="4"/>
          </reference>
          <reference field="4" count="1" selected="0">
            <x v="65"/>
          </reference>
        </references>
      </pivotArea>
    </chartFormat>
    <chartFormat chart="3" format="200" series="1">
      <pivotArea type="data" outline="0" fieldPosition="0">
        <references count="3">
          <reference field="4294967294" count="1" selected="0">
            <x v="0"/>
          </reference>
          <reference field="0" count="1" selected="0">
            <x v="11"/>
          </reference>
          <reference field="4" count="1" selected="0">
            <x v="65"/>
          </reference>
        </references>
      </pivotArea>
    </chartFormat>
    <chartFormat chart="3" format="201" series="1">
      <pivotArea type="data" outline="0" fieldPosition="0">
        <references count="3">
          <reference field="4294967294" count="1" selected="0">
            <x v="0"/>
          </reference>
          <reference field="0" count="1" selected="0">
            <x v="12"/>
          </reference>
          <reference field="4" count="1" selected="0">
            <x v="65"/>
          </reference>
        </references>
      </pivotArea>
    </chartFormat>
    <chartFormat chart="3" format="202" series="1">
      <pivotArea type="data" outline="0" fieldPosition="0">
        <references count="3">
          <reference field="4294967294" count="1" selected="0">
            <x v="0"/>
          </reference>
          <reference field="0" count="1" selected="0">
            <x v="13"/>
          </reference>
          <reference field="4" count="1" selected="0">
            <x v="65"/>
          </reference>
        </references>
      </pivotArea>
    </chartFormat>
    <chartFormat chart="3" format="203" series="1">
      <pivotArea type="data" outline="0" fieldPosition="0">
        <references count="3">
          <reference field="4294967294" count="1" selected="0">
            <x v="0"/>
          </reference>
          <reference field="0" count="1" selected="0">
            <x v="14"/>
          </reference>
          <reference field="4" count="1" selected="0">
            <x v="65"/>
          </reference>
        </references>
      </pivotArea>
    </chartFormat>
    <chartFormat chart="3" format="204" series="1">
      <pivotArea type="data" outline="0" fieldPosition="0">
        <references count="3">
          <reference field="4294967294" count="1" selected="0">
            <x v="0"/>
          </reference>
          <reference field="0" count="1" selected="0">
            <x v="2"/>
          </reference>
          <reference field="4" count="1" selected="0">
            <x v="65"/>
          </reference>
        </references>
      </pivotArea>
    </chartFormat>
    <chartFormat chart="3" format="205" series="1">
      <pivotArea type="data" outline="0" fieldPosition="0">
        <references count="3">
          <reference field="4294967294" count="1" selected="0">
            <x v="0"/>
          </reference>
          <reference field="0" count="1" selected="0">
            <x v="5"/>
          </reference>
          <reference field="4" count="1" selected="0">
            <x v="65"/>
          </reference>
        </references>
      </pivotArea>
    </chartFormat>
    <chartFormat chart="3" format="206" series="1">
      <pivotArea type="data" outline="0" fieldPosition="0">
        <references count="3">
          <reference field="4294967294" count="1" selected="0">
            <x v="0"/>
          </reference>
          <reference field="0" count="1" selected="0">
            <x v="3"/>
          </reference>
          <reference field="4" count="1" selected="0">
            <x v="65"/>
          </reference>
        </references>
      </pivotArea>
    </chartFormat>
    <chartFormat chart="3" format="207" series="1">
      <pivotArea type="data" outline="0" fieldPosition="0">
        <references count="3">
          <reference field="4294967294" count="1" selected="0">
            <x v="0"/>
          </reference>
          <reference field="0" count="1" selected="0">
            <x v="15"/>
          </reference>
          <reference field="4" count="1" selected="0">
            <x v="65"/>
          </reference>
        </references>
      </pivotArea>
    </chartFormat>
    <chartFormat chart="3" format="208" series="1">
      <pivotArea type="data" outline="0" fieldPosition="0">
        <references count="3">
          <reference field="4294967294" count="1" selected="0">
            <x v="0"/>
          </reference>
          <reference field="0" count="1" selected="0">
            <x v="16"/>
          </reference>
          <reference field="4" count="1" selected="0">
            <x v="65"/>
          </reference>
        </references>
      </pivotArea>
    </chartFormat>
    <chartFormat chart="3" format="209" series="1">
      <pivotArea type="data" outline="0" fieldPosition="0">
        <references count="3">
          <reference field="4294967294" count="1" selected="0">
            <x v="0"/>
          </reference>
          <reference field="0" count="1" selected="0">
            <x v="1"/>
          </reference>
          <reference field="4" count="1" selected="0">
            <x v="65"/>
          </reference>
        </references>
      </pivotArea>
    </chartFormat>
    <chartFormat chart="3" format="210" series="1">
      <pivotArea type="data" outline="0" fieldPosition="0">
        <references count="2">
          <reference field="4294967294" count="1" selected="0">
            <x v="0"/>
          </reference>
          <reference field="0" count="1" selected="0">
            <x v="0"/>
          </reference>
        </references>
      </pivotArea>
    </chartFormat>
    <chartFormat chart="3" format="211" series="1">
      <pivotArea type="data" outline="0" fieldPosition="0">
        <references count="2">
          <reference field="4294967294" count="1" selected="0">
            <x v="0"/>
          </reference>
          <reference field="0" count="1" selected="0">
            <x v="7"/>
          </reference>
        </references>
      </pivotArea>
    </chartFormat>
    <chartFormat chart="3" format="212" series="1">
      <pivotArea type="data" outline="0" fieldPosition="0">
        <references count="2">
          <reference field="4294967294" count="1" selected="0">
            <x v="0"/>
          </reference>
          <reference field="0" count="1" selected="0">
            <x v="6"/>
          </reference>
        </references>
      </pivotArea>
    </chartFormat>
    <chartFormat chart="3" format="213" series="1">
      <pivotArea type="data" outline="0" fieldPosition="0">
        <references count="2">
          <reference field="4294967294" count="1" selected="0">
            <x v="0"/>
          </reference>
          <reference field="0" count="1" selected="0">
            <x v="8"/>
          </reference>
        </references>
      </pivotArea>
    </chartFormat>
    <chartFormat chart="3" format="214" series="1">
      <pivotArea type="data" outline="0" fieldPosition="0">
        <references count="2">
          <reference field="4294967294" count="1" selected="0">
            <x v="0"/>
          </reference>
          <reference field="0" count="1" selected="0">
            <x v="9"/>
          </reference>
        </references>
      </pivotArea>
    </chartFormat>
    <chartFormat chart="3" format="215" series="1">
      <pivotArea type="data" outline="0" fieldPosition="0">
        <references count="2">
          <reference field="4294967294" count="1" selected="0">
            <x v="0"/>
          </reference>
          <reference field="0" count="1" selected="0">
            <x v="10"/>
          </reference>
        </references>
      </pivotArea>
    </chartFormat>
    <chartFormat chart="3" format="216" series="1">
      <pivotArea type="data" outline="0" fieldPosition="0">
        <references count="2">
          <reference field="4294967294" count="1" selected="0">
            <x v="0"/>
          </reference>
          <reference field="0" count="1" selected="0">
            <x v="4"/>
          </reference>
        </references>
      </pivotArea>
    </chartFormat>
    <chartFormat chart="3" format="217" series="1">
      <pivotArea type="data" outline="0" fieldPosition="0">
        <references count="2">
          <reference field="4294967294" count="1" selected="0">
            <x v="0"/>
          </reference>
          <reference field="0" count="1" selected="0">
            <x v="11"/>
          </reference>
        </references>
      </pivotArea>
    </chartFormat>
    <chartFormat chart="3" format="218" series="1">
      <pivotArea type="data" outline="0" fieldPosition="0">
        <references count="2">
          <reference field="4294967294" count="1" selected="0">
            <x v="0"/>
          </reference>
          <reference field="0" count="1" selected="0">
            <x v="12"/>
          </reference>
        </references>
      </pivotArea>
    </chartFormat>
    <chartFormat chart="3" format="219" series="1">
      <pivotArea type="data" outline="0" fieldPosition="0">
        <references count="2">
          <reference field="4294967294" count="1" selected="0">
            <x v="0"/>
          </reference>
          <reference field="0" count="1" selected="0">
            <x v="13"/>
          </reference>
        </references>
      </pivotArea>
    </chartFormat>
    <chartFormat chart="3" format="220" series="1">
      <pivotArea type="data" outline="0" fieldPosition="0">
        <references count="2">
          <reference field="4294967294" count="1" selected="0">
            <x v="0"/>
          </reference>
          <reference field="0" count="1" selected="0">
            <x v="14"/>
          </reference>
        </references>
      </pivotArea>
    </chartFormat>
    <chartFormat chart="3" format="221" series="1">
      <pivotArea type="data" outline="0" fieldPosition="0">
        <references count="2">
          <reference field="4294967294" count="1" selected="0">
            <x v="0"/>
          </reference>
          <reference field="0" count="1" selected="0">
            <x v="2"/>
          </reference>
        </references>
      </pivotArea>
    </chartFormat>
    <chartFormat chart="3" format="222" series="1">
      <pivotArea type="data" outline="0" fieldPosition="0">
        <references count="2">
          <reference field="4294967294" count="1" selected="0">
            <x v="0"/>
          </reference>
          <reference field="0" count="1" selected="0">
            <x v="5"/>
          </reference>
        </references>
      </pivotArea>
    </chartFormat>
    <chartFormat chart="3" format="223" series="1">
      <pivotArea type="data" outline="0" fieldPosition="0">
        <references count="2">
          <reference field="4294967294" count="1" selected="0">
            <x v="0"/>
          </reference>
          <reference field="0" count="1" selected="0">
            <x v="3"/>
          </reference>
        </references>
      </pivotArea>
    </chartFormat>
    <chartFormat chart="3" format="224" series="1">
      <pivotArea type="data" outline="0" fieldPosition="0">
        <references count="2">
          <reference field="4294967294" count="1" selected="0">
            <x v="0"/>
          </reference>
          <reference field="0" count="1" selected="0">
            <x v="15"/>
          </reference>
        </references>
      </pivotArea>
    </chartFormat>
    <chartFormat chart="3" format="225" series="1">
      <pivotArea type="data" outline="0" fieldPosition="0">
        <references count="2">
          <reference field="4294967294" count="1" selected="0">
            <x v="0"/>
          </reference>
          <reference field="0" count="1" selected="0">
            <x v="16"/>
          </reference>
        </references>
      </pivotArea>
    </chartFormat>
    <chartFormat chart="3" format="226" series="1">
      <pivotArea type="data" outline="0" fieldPosition="0">
        <references count="2">
          <reference field="4294967294" count="1" selected="0">
            <x v="0"/>
          </reference>
          <reference field="0" count="1" selected="0">
            <x v="1"/>
          </reference>
        </references>
      </pivotArea>
    </chartFormat>
    <chartFormat chart="3" format="227" series="1">
      <pivotArea type="data" outline="0" fieldPosition="0">
        <references count="1">
          <reference field="4294967294" count="1" selected="0">
            <x v="0"/>
          </reference>
        </references>
      </pivotArea>
    </chartFormat>
    <chartFormat chart="4" format="0" series="1">
      <pivotArea type="data" outline="0" fieldPosition="0">
        <references count="2">
          <reference field="4294967294" count="1" selected="0">
            <x v="0"/>
          </reference>
          <reference field="0" count="1" selected="0">
            <x v="0"/>
          </reference>
        </references>
      </pivotArea>
    </chartFormat>
    <chartFormat chart="4" format="1" series="1">
      <pivotArea type="data" outline="0" fieldPosition="0">
        <references count="2">
          <reference field="4294967294" count="1" selected="0">
            <x v="0"/>
          </reference>
          <reference field="0" count="1" selected="0">
            <x v="1"/>
          </reference>
        </references>
      </pivotArea>
    </chartFormat>
    <chartFormat chart="4" format="2" series="1">
      <pivotArea type="data" outline="0" fieldPosition="0">
        <references count="2">
          <reference field="4294967294" count="1" selected="0">
            <x v="0"/>
          </reference>
          <reference field="0" count="1" selected="0">
            <x v="6"/>
          </reference>
        </references>
      </pivotArea>
    </chartFormat>
    <chartFormat chart="4" format="3" series="1">
      <pivotArea type="data" outline="0" fieldPosition="0">
        <references count="2">
          <reference field="4294967294" count="1" selected="0">
            <x v="0"/>
          </reference>
          <reference field="0" count="1" selected="0">
            <x v="8"/>
          </reference>
        </references>
      </pivotArea>
    </chartFormat>
    <chartFormat chart="4" format="4" series="1">
      <pivotArea type="data" outline="0" fieldPosition="0">
        <references count="2">
          <reference field="4294967294" count="1" selected="0">
            <x v="0"/>
          </reference>
          <reference field="0" count="1" selected="0">
            <x v="9"/>
          </reference>
        </references>
      </pivotArea>
    </chartFormat>
    <chartFormat chart="4" format="5" series="1">
      <pivotArea type="data" outline="0" fieldPosition="0">
        <references count="2">
          <reference field="4294967294" count="1" selected="0">
            <x v="0"/>
          </reference>
          <reference field="0" count="1" selected="0">
            <x v="10"/>
          </reference>
        </references>
      </pivotArea>
    </chartFormat>
    <chartFormat chart="4" format="6" series="1">
      <pivotArea type="data" outline="0" fieldPosition="0">
        <references count="2">
          <reference field="4294967294" count="1" selected="0">
            <x v="0"/>
          </reference>
          <reference field="0" count="1" selected="0">
            <x v="4"/>
          </reference>
        </references>
      </pivotArea>
    </chartFormat>
    <chartFormat chart="4" format="7" series="1">
      <pivotArea type="data" outline="0" fieldPosition="0">
        <references count="2">
          <reference field="4294967294" count="1" selected="0">
            <x v="0"/>
          </reference>
          <reference field="0" count="1" selected="0">
            <x v="11"/>
          </reference>
        </references>
      </pivotArea>
    </chartFormat>
    <chartFormat chart="4" format="8" series="1">
      <pivotArea type="data" outline="0" fieldPosition="0">
        <references count="2">
          <reference field="4294967294" count="1" selected="0">
            <x v="0"/>
          </reference>
          <reference field="0" count="1" selected="0">
            <x v="12"/>
          </reference>
        </references>
      </pivotArea>
    </chartFormat>
    <chartFormat chart="4" format="9" series="1">
      <pivotArea type="data" outline="0" fieldPosition="0">
        <references count="2">
          <reference field="4294967294" count="1" selected="0">
            <x v="0"/>
          </reference>
          <reference field="0" count="1" selected="0">
            <x v="13"/>
          </reference>
        </references>
      </pivotArea>
    </chartFormat>
    <chartFormat chart="4" format="10" series="1">
      <pivotArea type="data" outline="0" fieldPosition="0">
        <references count="2">
          <reference field="4294967294" count="1" selected="0">
            <x v="0"/>
          </reference>
          <reference field="0" count="1" selected="0">
            <x v="14"/>
          </reference>
        </references>
      </pivotArea>
    </chartFormat>
    <chartFormat chart="4" format="11" series="1">
      <pivotArea type="data" outline="0" fieldPosition="0">
        <references count="2">
          <reference field="4294967294" count="1" selected="0">
            <x v="0"/>
          </reference>
          <reference field="0" count="1" selected="0">
            <x v="2"/>
          </reference>
        </references>
      </pivotArea>
    </chartFormat>
    <chartFormat chart="4" format="12" series="1">
      <pivotArea type="data" outline="0" fieldPosition="0">
        <references count="2">
          <reference field="4294967294" count="1" selected="0">
            <x v="0"/>
          </reference>
          <reference field="0" count="1" selected="0">
            <x v="5"/>
          </reference>
        </references>
      </pivotArea>
    </chartFormat>
    <chartFormat chart="4" format="13" series="1">
      <pivotArea type="data" outline="0" fieldPosition="0">
        <references count="2">
          <reference field="4294967294" count="1" selected="0">
            <x v="0"/>
          </reference>
          <reference field="0" count="1" selected="0">
            <x v="3"/>
          </reference>
        </references>
      </pivotArea>
    </chartFormat>
    <chartFormat chart="4" format="14" series="1">
      <pivotArea type="data" outline="0" fieldPosition="0">
        <references count="2">
          <reference field="4294967294" count="1" selected="0">
            <x v="0"/>
          </reference>
          <reference field="0" count="1" selected="0">
            <x v="15"/>
          </reference>
        </references>
      </pivotArea>
    </chartFormat>
    <chartFormat chart="4" format="15" series="1">
      <pivotArea type="data" outline="0" fieldPosition="0">
        <references count="2">
          <reference field="4294967294" count="1" selected="0">
            <x v="0"/>
          </reference>
          <reference field="0" count="1" selected="0">
            <x v="16"/>
          </reference>
        </references>
      </pivotArea>
    </chartFormat>
    <chartFormat chart="4" format="16" series="1">
      <pivotArea type="data" outline="0" fieldPosition="0">
        <references count="2">
          <reference field="4294967294" count="1" selected="0">
            <x v="0"/>
          </reference>
          <reference field="0" count="1" selected="0">
            <x v="7"/>
          </reference>
        </references>
      </pivotArea>
    </chartFormat>
    <chartFormat chart="7" format="71" series="1">
      <pivotArea type="data" outline="0" fieldPosition="0">
        <references count="2">
          <reference field="4294967294" count="1" selected="0">
            <x v="0"/>
          </reference>
          <reference field="0" count="1" selected="0">
            <x v="0"/>
          </reference>
        </references>
      </pivotArea>
    </chartFormat>
    <chartFormat chart="7" format="72" series="1">
      <pivotArea type="data" outline="0" fieldPosition="0">
        <references count="2">
          <reference field="4294967294" count="1" selected="0">
            <x v="0"/>
          </reference>
          <reference field="0" count="1" selected="0">
            <x v="1"/>
          </reference>
        </references>
      </pivotArea>
    </chartFormat>
    <chartFormat chart="9" format="71" series="1">
      <pivotArea type="data" outline="0" fieldPosition="0">
        <references count="2">
          <reference field="4294967294" count="1" selected="0">
            <x v="0"/>
          </reference>
          <reference field="0" count="1" selected="0">
            <x v="0"/>
          </reference>
        </references>
      </pivotArea>
    </chartFormat>
    <chartFormat chart="9" format="72" series="1">
      <pivotArea type="data" outline="0" fieldPosition="0">
        <references count="2">
          <reference field="4294967294" count="1" selected="0">
            <x v="0"/>
          </reference>
          <reference field="0" count="1" selected="0">
            <x v="1"/>
          </reference>
        </references>
      </pivotArea>
    </chartFormat>
    <chartFormat chart="7" format="73" series="1">
      <pivotArea type="data" outline="0" fieldPosition="0">
        <references count="2">
          <reference field="4294967294" count="1" selected="0">
            <x v="0"/>
          </reference>
          <reference field="0" count="1" selected="0">
            <x v="5"/>
          </reference>
        </references>
      </pivotArea>
    </chartFormat>
    <chartFormat chart="9" format="73" series="1">
      <pivotArea type="data" outline="0" fieldPosition="0">
        <references count="2">
          <reference field="4294967294" count="1" selected="0">
            <x v="0"/>
          </reference>
          <reference field="0" count="1" selected="0">
            <x v="5"/>
          </reference>
        </references>
      </pivotArea>
    </chartFormat>
    <chartFormat chart="7" format="74" series="1">
      <pivotArea type="data" outline="0" fieldPosition="0">
        <references count="1">
          <reference field="4294967294" count="1" selected="0">
            <x v="0"/>
          </reference>
        </references>
      </pivotArea>
    </chartFormat>
    <chartFormat chart="9" format="74" series="1">
      <pivotArea type="data" outline="0" fieldPosition="0">
        <references count="1">
          <reference field="4294967294" count="1" selected="0">
            <x v="0"/>
          </reference>
        </references>
      </pivotArea>
    </chartFormat>
    <chartFormat chart="7" format="75" series="1">
      <pivotArea type="data" outline="0" fieldPosition="0">
        <references count="2">
          <reference field="4294967294" count="1" selected="0">
            <x v="0"/>
          </reference>
          <reference field="0" count="1" selected="0">
            <x v="6"/>
          </reference>
        </references>
      </pivotArea>
    </chartFormat>
  </chartFormats>
  <pivotHierarchies count="27">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kommune].[fylke].&amp;[Trøndelag]"/>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tall_CSV]"/>
        <x15:activeTabTopLevelEntity name="[T_kjøttkoder]"/>
        <x15:activeTabTopLevelEntity name="[T_kommun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4A4B7AE8-8CC3-47DB-8108-54889C54290A}" sourceName="[T_kommune].[fylke]">
  <pivotTables>
    <pivotTable tabId="4" name="Pivottabell5"/>
    <pivotTable tabId="4" name="Pivottabell9"/>
  </pivotTables>
  <data>
    <olap pivotCacheId="1113237351">
      <levels count="2">
        <level uniqueName="[T_kommune].[fylke].[(All)]" sourceCaption="(All)" count="0"/>
        <level uniqueName="[T_kommune].[fylke].[fylke]" sourceCaption="fylke" count="10">
          <ranges>
            <range startItem="0">
              <i n="[T_kommune].[fylke].&amp;[Agder]" c="Agder"/>
              <i n="[T_kommune].[fylke].&amp;[Innlandet]" c="Innlandet"/>
              <i n="[T_kommune].[fylke].&amp;[Møre og Romsdal]" c="Møre og Romsdal"/>
              <i n="[T_kommune].[fylke].&amp;[Nordland]" c="Nordland"/>
              <i n="[T_kommune].[fylke].&amp;[Rogaland]" c="Rogaland"/>
              <i n="[T_kommune].[fylke].&amp;[Troms og Finnmark]" c="Troms og Finnmark"/>
              <i n="[T_kommune].[fylke].&amp;[Trøndelag]" c="Trøndelag"/>
              <i n="[T_kommune].[fylke].&amp;[Vestfold og Telemark]" c="Vestfold og Telemark"/>
              <i n="[T_kommune].[fylke].&amp;[Vestland]" c="Vestland"/>
              <i n="[T_kommune].[fylke].&amp;[Viken]" c="Viken"/>
            </range>
          </ranges>
        </level>
      </levels>
      <selections count="1">
        <selection n="[T_kommune].[fylke].&amp;[Trøndelag]"/>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1" xr10:uid="{36717FB3-FB56-4083-A5E7-AA7107CC2B63}" sourceName="[T_kommune].[fylke]">
  <pivotTables>
    <pivotTable tabId="11" name="Pivottabell15"/>
    <pivotTable tabId="11" name="Pivottabell17"/>
    <pivotTable tabId="11" name="Pivottabell1"/>
  </pivotTables>
  <data>
    <olap pivotCacheId="1730245139">
      <levels count="2">
        <level uniqueName="[T_kommune].[fylke].[(All)]" sourceCaption="(All)" count="0"/>
        <level uniqueName="[T_kommune].[fylke].[fylke]" sourceCaption="fylke" count="10">
          <ranges>
            <range startItem="0">
              <i n="[T_kommune].[fylke].&amp;[Agder]" c="Agder"/>
              <i n="[T_kommune].[fylke].&amp;[Innlandet]" c="Innlandet"/>
              <i n="[T_kommune].[fylke].&amp;[Møre og Romsdal]" c="Møre og Romsdal"/>
              <i n="[T_kommune].[fylke].&amp;[Rogaland]" c="Rogaland"/>
              <i n="[T_kommune].[fylke].&amp;[Trøndelag]" c="Trøndelag"/>
              <i n="[T_kommune].[fylke].&amp;[Vestfold og Telemark]" c="Vestfold og Telemark"/>
              <i n="[T_kommune].[fylke].&amp;[Vestland]" c="Vestland"/>
              <i n="[T_kommune].[fylke].&amp;[Viken]" c="Viken"/>
              <i n="[T_kommune].[fylke].&amp;[Nordland]" c="Nordland" nd="1"/>
              <i n="[T_kommune].[fylke].&amp;[Troms og Finnmark]" c="Troms og Finnmark" nd="1"/>
            </range>
          </ranges>
        </level>
      </levels>
      <selections count="1">
        <selection n="[T_kommune].[fylke].[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11" xr10:uid="{1A9F5EE0-6A9A-4A5D-BD83-E5C7DB76EC69}" sourceName="[T_kommune].[kommune]">
  <pivotTables>
    <pivotTable tabId="11" name="Pivottabell15"/>
    <pivotTable tabId="11" name="Pivottabell17"/>
    <pivotTable tabId="11" name="Pivottabell1"/>
  </pivotTables>
  <data>
    <olap pivotCacheId="1730245139">
      <levels count="2">
        <level uniqueName="[T_kommune].[kommune].[(All)]" sourceCaption="(All)" count="0"/>
        <level uniqueName="[T_kommune].[kommune].[kommune]" sourceCaption="kommune" count="352">
          <ranges>
            <range startItem="0">
              <i n="[T_kommune].[kommune].&amp;[Alvdal]" c="Alvdal"/>
              <i n="[T_kommune].[kommune].&amp;[Aremark]" c="Aremark"/>
              <i n="[T_kommune].[kommune].&amp;[Asker]" c="Asker"/>
              <i n="[T_kommune].[kommune].&amp;[Aurskog-Høland]" c="Aurskog-Høland"/>
              <i n="[T_kommune].[kommune].&amp;[Bjerkreim]" c="Bjerkreim"/>
              <i n="[T_kommune].[kommune].&amp;[Drangedal]" c="Drangedal"/>
              <i n="[T_kommune].[kommune].&amp;[Eigersund]" c="Eigersund"/>
              <i n="[T_kommune].[kommune].&amp;[Elverum]" c="Elverum"/>
              <i n="[T_kommune].[kommune].&amp;[Farsund]" c="Farsund"/>
              <i n="[T_kommune].[kommune].&amp;[Fredrikstad]" c="Fredrikstad"/>
              <i n="[T_kommune].[kommune].&amp;[Frosta]" c="Frosta"/>
              <i n="[T_kommune].[kommune].&amp;[Gausdal]" c="Gausdal"/>
              <i n="[T_kommune].[kommune].&amp;[Gjerdrum]" c="Gjerdrum"/>
              <i n="[T_kommune].[kommune].&amp;[Gjesdal]" c="Gjesdal"/>
              <i n="[T_kommune].[kommune].&amp;[Gjøvik]" c="Gjøvik"/>
              <i n="[T_kommune].[kommune].&amp;[Grue]" c="Grue"/>
              <i n="[T_kommune].[kommune].&amp;[Halden]" c="Halden"/>
              <i n="[T_kommune].[kommune].&amp;[Hamar]" c="Hamar"/>
              <i n="[T_kommune].[kommune].&amp;[Hjelmeland]" c="Hjelmeland"/>
              <i n="[T_kommune].[kommune].&amp;[Holmestrand]" c="Holmestrand"/>
              <i n="[T_kommune].[kommune].&amp;[Holtålen]" c="Holtålen"/>
              <i n="[T_kommune].[kommune].&amp;[Horten]" c="Horten"/>
              <i n="[T_kommune].[kommune].&amp;[Hægebostad]" c="Hægebostad"/>
              <i n="[T_kommune].[kommune].&amp;[Hå]" c="Hå"/>
              <i n="[T_kommune].[kommune].&amp;[Inderøy]" c="Inderøy"/>
              <i n="[T_kommune].[kommune].&amp;[Indre Fosen]" c="Indre Fosen"/>
              <i n="[T_kommune].[kommune].&amp;[Indre Østfold]" c="Indre Østfold"/>
              <i n="[T_kommune].[kommune].&amp;[Jevnaker]" c="Jevnaker"/>
              <i n="[T_kommune].[kommune].&amp;[Klepp]" c="Klepp"/>
              <i n="[T_kommune].[kommune].&amp;[Kongsberg]" c="Kongsberg"/>
              <i n="[T_kommune].[kommune].&amp;[Kvam]" c="Kvam"/>
              <i n="[T_kommune].[kommune].&amp;[Larvik]" c="Larvik"/>
              <i n="[T_kommune].[kommune].&amp;[Levanger]" c="Levanger"/>
              <i n="[T_kommune].[kommune].&amp;[Lier]" c="Lier"/>
              <i n="[T_kommune].[kommune].&amp;[Lillestrøm]" c="Lillestrøm"/>
              <i n="[T_kommune].[kommune].&amp;[Lund]" c="Lund"/>
              <i n="[T_kommune].[kommune].&amp;[Lunner]" c="Lunner"/>
              <i n="[T_kommune].[kommune].&amp;[Lørenskog]" c="Lørenskog"/>
              <i n="[T_kommune].[kommune].&amp;[Løten]" c="Løten"/>
              <i n="[T_kommune].[kommune].&amp;[Marker]" c="Marker"/>
              <i n="[T_kommune].[kommune].&amp;[Melhus]" c="Melhus"/>
              <i n="[T_kommune].[kommune].&amp;[Midtre Gauldal]" c="Midtre Gauldal"/>
              <i n="[T_kommune].[kommune].&amp;[Midt-Telemark]" c="Midt-Telemark"/>
              <i n="[T_kommune].[kommune].&amp;[Moss]" c="Moss"/>
              <i n="[T_kommune].[kommune].&amp;[Namsos]" c="Namsos"/>
              <i n="[T_kommune].[kommune].&amp;[Nes]" c="Nes"/>
              <i n="[T_kommune].[kommune].&amp;[Nesbyen]" c="Nesbyen"/>
              <i n="[T_kommune].[kommune].&amp;[Orkland]" c="Orkland"/>
              <i n="[T_kommune].[kommune].&amp;[Rakkestad]" c="Rakkestad"/>
              <i n="[T_kommune].[kommune].&amp;[Randaberg]" c="Randaberg"/>
              <i n="[T_kommune].[kommune].&amp;[Rendalen]" c="Rendalen"/>
              <i n="[T_kommune].[kommune].&amp;[Rennebu]" c="Rennebu"/>
              <i n="[T_kommune].[kommune].&amp;[Ringerike]" c="Ringerike"/>
              <i n="[T_kommune].[kommune].&amp;[Ringsaker]" c="Ringsaker"/>
              <i n="[T_kommune].[kommune].&amp;[Råde]" c="Råde"/>
              <i n="[T_kommune].[kommune].&amp;[Sandefjord]" c="Sandefjord"/>
              <i n="[T_kommune].[kommune].&amp;[Sandnes]" c="Sandnes"/>
              <i n="[T_kommune].[kommune].&amp;[Sarpsborg]" c="Sarpsborg"/>
              <i n="[T_kommune].[kommune].&amp;[Selbu]" c="Selbu"/>
              <i n="[T_kommune].[kommune].&amp;[Sigdal]" c="Sigdal"/>
              <i n="[T_kommune].[kommune].&amp;[Skaun]" c="Skaun"/>
              <i n="[T_kommune].[kommune].&amp;[Skiptvet]" c="Skiptvet"/>
              <i n="[T_kommune].[kommune].&amp;[Snåsa]" c="Snåsa"/>
              <i n="[T_kommune].[kommune].&amp;[Sokndal]" c="Sokndal"/>
              <i n="[T_kommune].[kommune].&amp;[Sola]" c="Sola"/>
              <i n="[T_kommune].[kommune].&amp;[Stange]" c="Stange"/>
              <i n="[T_kommune].[kommune].&amp;[Stavanger]" c="Stavanger"/>
              <i n="[T_kommune].[kommune].&amp;[Steinkjer]" c="Steinkjer"/>
              <i n="[T_kommune].[kommune].&amp;[Stjørdal]" c="Stjørdal"/>
              <i n="[T_kommune].[kommune].&amp;[Strand]" c="Strand"/>
              <i n="[T_kommune].[kommune].&amp;[Surnadal]" c="Surnadal"/>
              <i n="[T_kommune].[kommune].&amp;[Sør-Fron]" c="Sør-Fron"/>
              <i n="[T_kommune].[kommune].&amp;[Time]" c="Time"/>
              <i n="[T_kommune].[kommune].&amp;[Tolga]" c="Tolga"/>
              <i n="[T_kommune].[kommune].&amp;[Trondheim]" c="Trondheim"/>
              <i n="[T_kommune].[kommune].&amp;[Trysil]" c="Trysil"/>
              <i n="[T_kommune].[kommune].&amp;[Tynset]" c="Tynset"/>
              <i n="[T_kommune].[kommune].&amp;[Tønsberg]" c="Tønsberg"/>
              <i n="[T_kommune].[kommune].&amp;[Ullensaker]" c="Ullensaker"/>
              <i n="[T_kommune].[kommune].&amp;[Verdal]" c="Verdal"/>
              <i n="[T_kommune].[kommune].&amp;[Vestre Toten]" c="Vestre Toten"/>
              <i n="[T_kommune].[kommune].&amp;[Våler (Inn)]" c="Våler (Inn)"/>
              <i n="[T_kommune].[kommune].&amp;[Våler (Vik)]" c="Våler (Vik)"/>
              <i n="[T_kommune].[kommune].&amp;[Ørland]" c="Ørland"/>
              <i n="[T_kommune].[kommune].&amp;[Østre Toten]" c="Østre Toten"/>
              <i n="[T_kommune].[kommune].&amp;[Øvre Eiker]" c="Øvre Eiker"/>
              <i n="[T_kommune].[kommune].&amp;[Åfjord]" c="Åfjord"/>
              <i n="[T_kommune].[kommune].&amp;[Ås]" c="Ås"/>
              <i n="[T_kommune].[kommune].&amp;[Åsnes]" c="Åsnes"/>
              <i n="[T_kommune].[kommune].&amp;[Alstahaug]" c="Alstahaug" nd="1"/>
              <i n="[T_kommune].[kommune].&amp;[Alta]" c="Alta" nd="1"/>
              <i n="[T_kommune].[kommune].&amp;[Alver]" c="Alver" nd="1"/>
              <i n="[T_kommune].[kommune].&amp;[Andøy]" c="Andøy" nd="1"/>
              <i n="[T_kommune].[kommune].&amp;[Arendal]" c="Arendal" nd="1"/>
              <i n="[T_kommune].[kommune].&amp;[Askvoll]" c="Askvoll" nd="1"/>
              <i n="[T_kommune].[kommune].&amp;[Askøy]" c="Askøy" nd="1"/>
              <i n="[T_kommune].[kommune].&amp;[Aukra]" c="Aukra" nd="1"/>
              <i n="[T_kommune].[kommune].&amp;[Aure]" c="Aure" nd="1"/>
              <i n="[T_kommune].[kommune].&amp;[Aurland]" c="Aur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Dovre]" c="Dovre" nd="1"/>
              <i n="[T_kommune].[kommune].&amp;[Drammen]" c="Drammen" nd="1"/>
              <i n="[T_kommune].[kommune].&amp;[Dyrøy]" c="Dyrøy" nd="1"/>
              <i n="[T_kommune].[kommune].&amp;[Dønna]" c="Dønna" nd="1"/>
              <i n="[T_kommune].[kommune].&amp;[Eidfjord]" c="Eidfjord" nd="1"/>
              <i n="[T_kommune].[kommune].&amp;[Eidskog]" c="Eidskog" nd="1"/>
              <i n="[T_kommune].[kommune].&amp;[Eidsvoll]" c="Eidsvoll" nd="1"/>
              <i n="[T_kommune].[kommune].&amp;[Enebakk]" c="Enebakk" nd="1"/>
              <i n="[T_kommune].[kommune].&amp;[Engerdal]" c="Engerdal" nd="1"/>
              <i n="[T_kommune].[kommune].&amp;[Etne]" c="Etne" nd="1"/>
              <i n="[T_kommune].[kommune].&amp;[Etnedal]" c="Etnedal" nd="1"/>
              <i n="[T_kommune].[kommune].&amp;[Evenes]" c="Evenes" nd="1"/>
              <i n="[T_kommune].[kommune].&amp;[Evje og Hornnes]" c="Evje og Hornnes" nd="1"/>
              <i n="[T_kommune].[kommune].&amp;[Fauske]" c="Fauske" nd="1"/>
              <i n="[T_kommune].[kommune].&amp;[Fedje]" c="Fedje" nd="1"/>
              <i n="[T_kommune].[kommune].&amp;[Fitjar]" c="Fitjar" nd="1"/>
              <i n="[T_kommune].[kommune].&amp;[Fjaler]" c="Fjaler" nd="1"/>
              <i n="[T_kommune].[kommune].&amp;[Fjord]" c="Fjord" nd="1"/>
              <i n="[T_kommune].[kommune].&amp;[Flakstad]" c="Flakstad" nd="1"/>
              <i n="[T_kommune].[kommune].&amp;[Flatanger]" c="Flatanger" nd="1"/>
              <i n="[T_kommune].[kommune].&amp;[Flekkefjord]" c="Flekkefjord" nd="1"/>
              <i n="[T_kommune].[kommune].&amp;[Flesberg]" c="Flesberg" nd="1"/>
              <i n="[T_kommune].[kommune].&amp;[Flå]" c="Flå" nd="1"/>
              <i n="[T_kommune].[kommune].&amp;[Folldal]" c="Folldal" nd="1"/>
              <i n="[T_kommune].[kommune].&amp;[Frogn]" c="Frogn" nd="1"/>
              <i n="[T_kommune].[kommune].&amp;[Froland]" c="Froland" nd="1"/>
              <i n="[T_kommune].[kommune].&amp;[Frøya]" c="Frøya" nd="1"/>
              <i n="[T_kommune].[kommune].&amp;[Fyresdal]" c="Fyresdal" nd="1"/>
              <i n="[T_kommune].[kommune].&amp;[Færder]" c="Færder" nd="1"/>
              <i n="[T_kommune].[kommune].&amp;[Gamvik]" c="Gamvik" nd="1"/>
              <i n="[T_kommune].[kommune].&amp;[Gildeskål]" c="Gildeskål" nd="1"/>
              <i n="[T_kommune].[kommune].&amp;[Giske]" c="Giske" nd="1"/>
              <i n="[T_kommune].[kommune].&amp;[Gjemnes]" c="Gjemnes" nd="1"/>
              <i n="[T_kommune].[kommune].&amp;[Gjerstad]" c="Gjerstad" nd="1"/>
              <i n="[T_kommune].[kommune].&amp;[Gloppen]" c="Gloppen" nd="1"/>
              <i n="[T_kommune].[kommune].&amp;[Gol]" c="Gol" nd="1"/>
              <i n="[T_kommune].[kommune].&amp;[Gran]" c="Gran" nd="1"/>
              <i n="[T_kommune].[kommune].&amp;[Grane]" c="Grane" nd="1"/>
              <i n="[T_kommune].[kommune].&amp;[Gratangen]" c="Gratangen" nd="1"/>
              <i n="[T_kommune].[kommune].&amp;[Grimstad]" c="Grimstad" nd="1"/>
              <i n="[T_kommune].[kommune].&amp;[Grong]" c="Grong" nd="1"/>
              <i n="[T_kommune].[kommune].&amp;[Gulen]" c="Gulen" nd="1"/>
              <i n="[T_kommune].[kommune].&amp;[Hadsel]" c="Hadsel" nd="1"/>
              <i n="[T_kommune].[kommune].&amp;[Hamarøy]" c="Hamarøy" nd="1"/>
              <i n="[T_kommune].[kommune].&amp;[Hammerfest]" c="Hammerfest" nd="1"/>
              <i n="[T_kommune].[kommune].&amp;[Hareid]" c="Hareid" nd="1"/>
              <i n="[T_kommune].[kommune].&amp;[Harstad]" c="Harstad" nd="1"/>
              <i n="[T_kommune].[kommune].&amp;[Hasvik]" c="Hasvik" nd="1"/>
              <i n="[T_kommune].[kommune].&amp;[Hattfjelldal]" c="Hattfjelldal" nd="1"/>
              <i n="[T_kommune].[kommune].&amp;[Haugesund]" c="Haugesund" nd="1"/>
              <i n="[T_kommune].[kommune].&amp;[Heim]" c="Heim" nd="1"/>
              <i n="[T_kommune].[kommune].&amp;[Hemnes]" c="Hemnes" nd="1"/>
              <i n="[T_kommune].[kommune].&amp;[Hemsedal]" c="Hemsedal" nd="1"/>
              <i n="[T_kommune].[kommune].&amp;[Herøy]" c="Herøy" nd="1"/>
              <i n="[T_kommune].[kommune].&amp;[Hitra]" c="Hitra" nd="1"/>
              <i n="[T_kommune].[kommune].&amp;[Hjartdal]" c="Hjartdal" nd="1"/>
              <i n="[T_kommune].[kommune].&amp;[Hol]" c="Hol" nd="1"/>
              <i n="[T_kommune].[kommune].&amp;[Hole]" c="Hole" nd="1"/>
              <i n="[T_kommune].[kommune].&amp;[Hurdal]" c="Hurdal" nd="1"/>
              <i n="[T_kommune].[kommune].&amp;[Hustadvika]" c="Hustadvika" nd="1"/>
              <i n="[T_kommune].[kommune].&amp;[Hvaler]" c="Hvaler" nd="1"/>
              <i n="[T_kommune].[kommune].&amp;[Hyllestad]" c="Hyllestad" nd="1"/>
              <i n="[T_kommune].[kommune].&amp;[Høyanger]" c="Høyanger" nd="1"/>
              <i n="[T_kommune].[kommune].&amp;[Høylandet]" c="Høylandet" nd="1"/>
              <i n="[T_kommune].[kommune].&amp;[Ibestad]" c="Ibestad" nd="1"/>
              <i n="[T_kommune].[kommune].&amp;[Iveland]" c="Iveland" nd="1"/>
              <i n="[T_kommune].[kommune].&amp;[Karasjok]" c="Karasjok" nd="1"/>
              <i n="[T_kommune].[kommune].&amp;[Karlsøy]" c="Karlsøy" nd="1"/>
              <i n="[T_kommune].[kommune].&amp;[Karmøy]" c="Karmøy" nd="1"/>
              <i n="[T_kommune].[kommune].&amp;[Kautokeino]" c="Kautokeino" nd="1"/>
              <i n="[T_kommune].[kommune].&amp;[Kinn]" c="Kinn" nd="1"/>
              <i n="[T_kommune].[kommune].&amp;[Kongsvinger]" c="Kongsvinger" nd="1"/>
              <i n="[T_kommune].[kommune].&amp;[Kragerø]" c="Kragerø" nd="1"/>
              <i n="[T_kommune].[kommune].&amp;[Kristiansand]" c="Kristiansand" nd="1"/>
              <i n="[T_kommune].[kommune].&amp;[Kristiansund]" c="Kristiansund" nd="1"/>
              <i n="[T_kommune].[kommune].&amp;[Krødsherad]" c="Krødsherad"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vangen]" c="Lavangen" nd="1"/>
              <i n="[T_kommune].[kommune].&amp;[Lebesby]" c="Lebesby" nd="1"/>
              <i n="[T_kommune].[kommune].&amp;[Leirfjord]" c="Leirfjord" nd="1"/>
              <i n="[T_kommune].[kommune].&amp;[Leka]" c="Leka" nd="1"/>
              <i n="[T_kommune].[kommune].&amp;[Lesja]" c="Lesja" nd="1"/>
              <i n="[T_kommune].[kommune].&amp;[Lierne]" c="Lierne" nd="1"/>
              <i n="[T_kommune].[kommune].&amp;[Lillehammer]" c="Lillehammer" nd="1"/>
              <i n="[T_kommune].[kommune].&amp;[Lillesand]" c="Lillesand" nd="1"/>
              <i n="[T_kommune].[kommune].&amp;[Lindesnes]" c="Lindesnes" nd="1"/>
              <i n="[T_kommune].[kommune].&amp;[Lom]" c="Lom" nd="1"/>
              <i n="[T_kommune].[kommune].&amp;[Loppa]" c="Loppa"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Malvik]" c="Malvik" nd="1"/>
              <i n="[T_kommune].[kommune].&amp;[Masfjorden]" c="Masfjorden" nd="1"/>
              <i n="[T_kommune].[kommune].&amp;[Meløy]" c="Meløy" nd="1"/>
              <i n="[T_kommune].[kommune].&amp;[Meråker]" c="Meråker" nd="1"/>
              <i n="[T_kommune].[kommune].&amp;[Modalen]" c="Modalen" nd="1"/>
              <i n="[T_kommune].[kommune].&amp;[Modum]" c="Modum" nd="1"/>
              <i n="[T_kommune].[kommune].&amp;[Molde]" c="Molde" nd="1"/>
              <i n="[T_kommune].[kommune].&amp;[Moskenes]" c="Moskenes" nd="1"/>
              <i n="[T_kommune].[kommune].&amp;[Målselv]" c="Målselv" nd="1"/>
              <i n="[T_kommune].[kommune].&amp;[Måsøy]" c="Måsøy" nd="1"/>
              <i n="[T_kommune].[kommune].&amp;[Namsskogan]" c="Namsskogan" nd="1"/>
              <i n="[T_kommune].[kommune].&amp;[Nannestad]" c="Nannestad" nd="1"/>
              <i n="[T_kommune].[kommune].&amp;[Narvik]" c="Narvik"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Aurdal]" c="Nord-Aurdal" nd="1"/>
              <i n="[T_kommune].[kommune].&amp;[Nord-Fron]" c="Nord-Fron" nd="1"/>
              <i n="[T_kommune].[kommune].&amp;[Nord-Odal]" c="Nord-Odal" nd="1"/>
              <i n="[T_kommune].[kommune].&amp;[Nordre Follo]" c="Nordre Follo" nd="1"/>
              <i n="[T_kommune].[kommune].&amp;[Nordre Land]" c="Nordre Land" nd="1"/>
              <i n="[T_kommune].[kommune].&amp;[Nordreisa]" c="Nordreisa" nd="1"/>
              <i n="[T_kommune].[kommune].&amp;[Nore og Uvdal]" c="Nore og Uvdal" nd="1"/>
              <i n="[T_kommune].[kommune].&amp;[Notodden]" c="Notodden" nd="1"/>
              <i n="[T_kommune].[kommune].&amp;[Nærøysund]" c="Nærøysund" nd="1"/>
              <i n="[T_kommune].[kommune].&amp;[Oppdal]" c="Oppdal" nd="1"/>
              <i n="[T_kommune].[kommune].&amp;[Os]" c="Os" nd="1"/>
              <i n="[T_kommune].[kommune].&amp;[Osen]" c="Osen" nd="1"/>
              <i n="[T_kommune].[kommune].&amp;[Oslo]" c="Oslo" nd="1"/>
              <i n="[T_kommune].[kommune].&amp;[Osterøy]" c="Osterøy" nd="1"/>
              <i n="[T_kommune].[kommune].&amp;[Overhalla]" c="Overhalla" nd="1"/>
              <i n="[T_kommune].[kommune].&amp;[Porsanger]" c="Porsanger" nd="1"/>
              <i n="[T_kommune].[kommune].&amp;[Porsgrunn]" c="Porsgrunn" nd="1"/>
              <i n="[T_kommune].[kommune].&amp;[Rana]" c="Rana" nd="1"/>
              <i n="[T_kommune].[kommune].&amp;[Rauma]" c="Rauma" nd="1"/>
              <i n="[T_kommune].[kommune].&amp;[Rindal]" c="Rindal" nd="1"/>
              <i n="[T_kommune].[kommune].&amp;[Ringebu]" c="Ringebu" nd="1"/>
              <i n="[T_kommune].[kommune].&amp;[Risør]" c="Risør" nd="1"/>
              <i n="[T_kommune].[kommune].&amp;[Rollag]" c="Rollag" nd="1"/>
              <i n="[T_kommune].[kommune].&amp;[Rælingen]" c="Rælingen" nd="1"/>
              <i n="[T_kommune].[kommune].&amp;[Rødøy]" c="Rødøy" nd="1"/>
              <i n="[T_kommune].[kommune].&amp;[Røros]" c="Røros" nd="1"/>
              <i n="[T_kommune].[kommune].&amp;[Røst]" c="Røst" nd="1"/>
              <i n="[T_kommune].[kommune].&amp;[Røyrvik]" c="Røyrvik" nd="1"/>
              <i n="[T_kommune].[kommune].&amp;[Salangen]" c="Salangen" nd="1"/>
              <i n="[T_kommune].[kommune].&amp;[Saltdal]" c="Saltdal" nd="1"/>
              <i n="[T_kommune].[kommune].&amp;[Samnanger]" c="Samnanger" nd="1"/>
              <i n="[T_kommune].[kommune].&amp;[Sande]" c="Sande" nd="1"/>
              <i n="[T_kommune].[kommune].&amp;[Sauda]" c="Sauda" nd="1"/>
              <i n="[T_kommune].[kommune].&amp;[Sel]" c="Sel" nd="1"/>
              <i n="[T_kommune].[kommune].&amp;[Seljord]" c="Seljord" nd="1"/>
              <i n="[T_kommune].[kommune].&amp;[Senja]" c="Senja" nd="1"/>
              <i n="[T_kommune].[kommune].&amp;[Siljan]" c="Siljan" nd="1"/>
              <i n="[T_kommune].[kommune].&amp;[Sirdal]" c="Sirdal" nd="1"/>
              <i n="[T_kommune].[kommune].&amp;[Skien]" c="Skien" nd="1"/>
              <i n="[T_kommune].[kommune].&amp;[Skjervøy]" c="Skjervøy" nd="1"/>
              <i n="[T_kommune].[kommune].&amp;[Skjåk]" c="Skjåk" nd="1"/>
              <i n="[T_kommune].[kommune].&amp;[Smøla]" c="Smøla" nd="1"/>
              <i n="[T_kommune].[kommune].&amp;[Sogndal]" c="Sogndal" nd="1"/>
              <i n="[T_kommune].[kommune].&amp;[Solund]" c="Solund" nd="1"/>
              <i n="[T_kommune].[kommune].&amp;[Sortland]" c="Sortland" nd="1"/>
              <i n="[T_kommune].[kommune].&amp;[Stad]" c="Stad" nd="1"/>
              <i n="[T_kommune].[kommune].&amp;[Steigen]" c="Steigen" nd="1"/>
              <i n="[T_kommune].[kommune].&amp;[Stord]" c="Stord" nd="1"/>
              <i n="[T_kommune].[kommune].&amp;[Stor-Elvdal]" c="Stor-Elvdal" nd="1"/>
              <i n="[T_kommune].[kommune].&amp;[Storfjord]" c="Storfjord" nd="1"/>
              <i n="[T_kommune].[kommune].&amp;[Stranda]" c="Stranda" nd="1"/>
              <i n="[T_kommune].[kommune].&amp;[Stryn]" c="Stryn" nd="1"/>
              <i n="[T_kommune].[kommune].&amp;[Sula]" c="Sula" nd="1"/>
              <i n="[T_kommune].[kommune].&amp;[Suldal]" c="Suldal" nd="1"/>
              <i n="[T_kommune].[kommune].&amp;[Sunndal]" c="Sunndal" nd="1"/>
              <i n="[T_kommune].[kommune].&amp;[Sunnfjord]" c="Sunnfjord" nd="1"/>
              <i n="[T_kommune].[kommune].&amp;[Sveio]" c="Sveio" nd="1"/>
              <i n="[T_kommune].[kommune].&amp;[Sykkylven]" c="Sykkylven" nd="1"/>
              <i n="[T_kommune].[kommune].&amp;[Sømna]" c="Sømna" nd="1"/>
              <i n="[T_kommune].[kommune].&amp;[Søndre Land]" c="Søndre Land" nd="1"/>
              <i n="[T_kommune].[kommune].&amp;[Sør-Aurdal]" c="Sør-Aurdal" nd="1"/>
              <i n="[T_kommune].[kommune].&amp;[Sørfold]" c="Sørfold" nd="1"/>
              <i n="[T_kommune].[kommune].&amp;[Sør-Odal]" c="Sør-Odal" nd="1"/>
              <i n="[T_kommune].[kommune].&amp;[Sørreisa]" c="Sørreisa" nd="1"/>
              <i n="[T_kommune].[kommune].&amp;[Sør-Varanger]" c="Sør-Varanger" nd="1"/>
              <i n="[T_kommune].[kommune].&amp;[Tana]" c="Tana" nd="1"/>
              <i n="[T_kommune].[kommune].&amp;[Tingvoll]" c="Tingvoll" nd="1"/>
              <i n="[T_kommune].[kommune].&amp;[Tinn]" c="Tinn" nd="1"/>
              <i n="[T_kommune].[kommune].&amp;[Tjeldsund]" c="Tjeldsund" nd="1"/>
              <i n="[T_kommune].[kommune].&amp;[Tokke]" c="Tokke" nd="1"/>
              <i n="[T_kommune].[kommune].&amp;[Tromsø]" c="Tromsø" nd="1"/>
              <i n="[T_kommune].[kommune].&amp;[Træna]" c="Træna" nd="1"/>
              <i n="[T_kommune].[kommune].&amp;[Tvedestrand]" c="Tvedestrand" nd="1"/>
              <i n="[T_kommune].[kommune].&amp;[Tydal]" c="Tydal" nd="1"/>
              <i n="[T_kommune].[kommune].&amp;[Tysnes]" c="Tysnes" nd="1"/>
              <i n="[T_kommune].[kommune].&amp;[Tysvær]" c="Tysvæ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g]" c="Vang"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stby]" c="Vestby" nd="1"/>
              <i n="[T_kommune].[kommune].&amp;[Vestnes]" c="Vestnes" nd="1"/>
              <i n="[T_kommune].[kommune].&amp;[Vestre Slidre]" c="Vestre Slidre"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gå]" c="Vågå" nd="1"/>
              <i n="[T_kommune].[kommune].&amp;[Øksnes]" c="Øksnes" nd="1"/>
              <i n="[T_kommune].[kommune].&amp;[Ørsta]" c="Ørsta" nd="1"/>
              <i n="[T_kommune].[kommune].&amp;[Øyer]" c="Øyer" nd="1"/>
              <i n="[T_kommune].[kommune].&amp;[Øygarden]" c="Øygarden" nd="1"/>
              <i n="[T_kommune].[kommune].&amp;[Øystre Slidre]" c="Øystre Slidre" nd="1"/>
              <i n="[T_kommune].[kommune].&amp;[Ål]" c="Ål" nd="1"/>
              <i n="[T_kommune].[kommune].&amp;[Ålesund]" c="Ålesund" nd="1"/>
              <i n="[T_kommune].[kommune].&amp;[Åmli]" c="Åmli" nd="1"/>
              <i n="[T_kommune].[kommune].&amp;[Åmot]" c="Åmot" nd="1"/>
              <i n="[T_kommune].[kommune].&amp;[Årdal]" c="Årdal" nd="1"/>
              <i n="[T_kommune].[kommune].&amp;[Åseral]" c="Åseral" nd="1"/>
            </range>
          </ranges>
        </level>
      </levels>
      <selections count="1">
        <selection n="[T_kommune].[kommune].[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21" xr10:uid="{9286215B-56A7-4511-96B7-6BFBA551EE5E}" sourceName="[T_kjøttkoder].[hovedgrupper]">
  <pivotTables>
    <pivotTable tabId="11" name="Pivottabell15"/>
    <pivotTable tabId="11" name="Pivottabell17"/>
    <pivotTable tabId="11" name="Pivottabell1"/>
  </pivotTables>
  <data>
    <olap pivotCacheId="1730245139">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mp;[fjørfe]"/>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11" xr10:uid="{E5704383-C7EF-48E5-AC0E-846E028BC80A}" sourceName="[T_kommune].[fylke]">
  <pivotTables>
    <pivotTable tabId="13" name="Pivottabell3"/>
    <pivotTable tabId="13" name="Pivottabell2"/>
    <pivotTable tabId="13" name="Pivottabell4"/>
    <pivotTable tabId="13" name="Pivottabell1"/>
  </pivotTables>
  <data>
    <olap pivotCacheId="283487280">
      <levels count="2">
        <level uniqueName="[T_kommune].[fylke].[(All)]" sourceCaption="(All)" count="0"/>
        <level uniqueName="[T_kommune].[fylke].[fylke]" sourceCaption="fylke" count="10">
          <ranges>
            <range startItem="0">
              <i n="[T_kommune].[fylke].&amp;[Agder]" c="Agder"/>
              <i n="[T_kommune].[fylke].&amp;[Innlandet]" c="Innlandet"/>
              <i n="[T_kommune].[fylke].&amp;[Møre og Romsdal]" c="Møre og Romsdal"/>
              <i n="[T_kommune].[fylke].&amp;[Nordland]" c="Nordland"/>
              <i n="[T_kommune].[fylke].&amp;[Rogaland]" c="Rogaland"/>
              <i n="[T_kommune].[fylke].&amp;[Troms og Finnmark]" c="Troms og Finnmark"/>
              <i n="[T_kommune].[fylke].&amp;[Trøndelag]" c="Trøndelag"/>
              <i n="[T_kommune].[fylke].&amp;[Vestfold og Telemark]" c="Vestfold og Telemark"/>
              <i n="[T_kommune].[fylke].&amp;[Vestland]" c="Vestland"/>
              <i n="[T_kommune].[fylke].&amp;[Viken]" c="Viken"/>
            </range>
          </ranges>
        </level>
      </levels>
      <selections count="1">
        <selection n="[T_kommune].[fylke].&amp;[Trøndelag]"/>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511" xr10:uid="{C1C272C3-B669-430D-9F2D-DC3C18E32828}" sourceName="[T_kjøttkoder].[hovedgrupper]">
  <pivotTables>
    <pivotTable tabId="13" name="Pivottabell3"/>
    <pivotTable tabId="13" name="Pivottabell2"/>
    <pivotTable tabId="13" name="Pivottabell4"/>
    <pivotTable tabId="13" name="Pivottabell1"/>
  </pivotTables>
  <data>
    <olap pivotCacheId="283487280">
      <levels count="2">
        <level uniqueName="[T_kjøttkoder].[hovedgrupper].[(All)]" sourceCaption="(All)" count="0"/>
        <level uniqueName="[T_kjøttkoder].[hovedgrupper].[hovedgrupper]" sourceCaption="hovedgrupper" count="4">
          <ranges>
            <range startItem="0">
              <i n="[T_kjøttkoder].[hovedgrupper].&amp;[storfe]" c="storfe"/>
              <i n="[T_kjøttkoder].[hovedgrupper].&amp;[fjørfe]" c="fjørfe" nd="1"/>
              <i n="[T_kjøttkoder].[hovedgrupper].&amp;[gris]" c="gris" nd="1"/>
              <i n="[T_kjøttkoder].[hovedgrupper].&amp;[småfe]" c="småfe" nd="1"/>
            </range>
          </ranges>
        </level>
      </levels>
      <selections count="1">
        <selection n="[T_kjøttkoder].[hovedgrupper].&amp;[storfe]"/>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yreslag1" xr10:uid="{D2A91BC8-B818-4F62-A570-6A261C4B8027}" sourceName="[T_kjøttkoder].[dyreslag]">
  <pivotTables>
    <pivotTable tabId="13" name="Pivottabell2"/>
    <pivotTable tabId="13" name="Pivottabell3"/>
    <pivotTable tabId="13" name="Pivottabell4"/>
    <pivotTable tabId="13" name="Pivottabell1"/>
  </pivotTables>
  <data>
    <olap pivotCacheId="283487280">
      <levels count="2">
        <level uniqueName="[T_kjøttkoder].[dyreslag].[(All)]" sourceCaption="(All)" count="0"/>
        <level uniqueName="[T_kjøttkoder].[dyreslag].[dyreslag]" sourceCaption="dyreslag" count="22">
          <ranges>
            <range startItem="0">
              <i n="[T_kjøttkoder].[dyreslag].&amp;[kalv]" c="kalv"/>
              <i n="[T_kjøttkoder].[dyreslag].&amp;[ku]" c="ku"/>
              <i n="[T_kjøttkoder].[dyreslag].&amp;[kvige]" c="kvige"/>
              <i n="[T_kjøttkoder].[dyreslag].&amp;[okse]" c="okse"/>
              <i n="[T_kjøttkoder].[dyreslag].&amp;[ungku]" c="ungku"/>
              <i n="[T_kjøttkoder].[dyreslag].&amp;[ungokse]" c="ungokse"/>
              <i n="[T_kjøttkoder].[dyreslag].&amp;[and]" c="and" nd="1"/>
              <i n="[T_kjøttkoder].[dyreslag].&amp;[geit]" c="geit" nd="1"/>
              <i n="[T_kjøttkoder].[dyreslag].&amp;[gris]" c="gris" nd="1"/>
              <i n="[T_kjøttkoder].[dyreslag].&amp;[gås]" c="gås" nd="1"/>
              <i n="[T_kjøttkoder].[dyreslag].&amp;[hane]" c="hane" nd="1"/>
              <i n="[T_kjøttkoder].[dyreslag].&amp;[høns]" c="høns" nd="1"/>
              <i n="[T_kjøttkoder].[dyreslag].&amp;[kalkun]" c="kalkun" nd="1"/>
              <i n="[T_kjøttkoder].[dyreslag].&amp;[kje]" c="kje" nd="1"/>
              <i n="[T_kjøttkoder].[dyreslag].&amp;[kylling]" c="kylling" nd="1"/>
              <i n="[T_kjøttkoder].[dyreslag].&amp;[lam]" c="lam" nd="1"/>
              <i n="[T_kjøttkoder].[dyreslag].&amp;[purke]" c="purke" nd="1"/>
              <i n="[T_kjøttkoder].[dyreslag].&amp;[råne]" c="råne" nd="1"/>
              <i n="[T_kjøttkoder].[dyreslag].&amp;[søye]" c="søye" nd="1"/>
              <i n="[T_kjøttkoder].[dyreslag].&amp;[ungsau]" c="ungsau" nd="1"/>
              <i n="[T_kjøttkoder].[dyreslag].&amp;[villsaulam]" c="villsaulam" nd="1"/>
              <i n="[T_kjøttkoder].[dyreslag].&amp;[vær]" c="vær" nd="1"/>
            </range>
          </ranges>
        </level>
      </levels>
      <selections count="1">
        <selection n="[T_kjøttkoder].[dyreslag].&amp;[kalv]"/>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428DC3F5-5375-478B-BD1E-EEF28EA3E42B}" sourceName="[T_kommune].[fylke]">
  <pivotTables>
    <pivotTable tabId="9" name="Pivottabell3"/>
  </pivotTables>
  <data>
    <olap pivotCacheId="520650653">
      <levels count="2">
        <level uniqueName="[T_kommune].[fylke].[(All)]" sourceCaption="(All)" count="0"/>
        <level uniqueName="[T_kommune].[fylke].[fylke]" sourceCaption="fylke" count="10">
          <ranges>
            <range startItem="0">
              <i n="[T_kommune].[fylke].&amp;[Agder]" c="Agder"/>
              <i n="[T_kommune].[fylke].&amp;[Innlandet]" c="Innlandet"/>
              <i n="[T_kommune].[fylke].&amp;[Møre og Romsdal]" c="Møre og Romsdal"/>
              <i n="[T_kommune].[fylke].&amp;[Nordland]" c="Nordland"/>
              <i n="[T_kommune].[fylke].&amp;[Rogaland]" c="Rogaland"/>
              <i n="[T_kommune].[fylke].&amp;[Troms og Finnmark]" c="Troms og Finnmark"/>
              <i n="[T_kommune].[fylke].&amp;[Trøndelag]" c="Trøndelag"/>
              <i n="[T_kommune].[fylke].&amp;[Vestfold og Telemark]" c="Vestfold og Telemark"/>
              <i n="[T_kommune].[fylke].&amp;[Vestland]" c="Vestland"/>
              <i n="[T_kommune].[fylke].&amp;[Viken]" c="Viken"/>
            </range>
          </ranges>
        </level>
      </levels>
      <selections count="1">
        <selection n="[T_kommune].[fylke].&amp;[Trøndelag]"/>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5" xr10:uid="{089CEECA-5EBD-4333-84E9-225CF5999F55}" sourceName="[T_kjøttkoder].[hovedgrupper]">
  <pivotTables>
    <pivotTable tabId="9" name="Pivottabell3"/>
  </pivotTables>
  <data>
    <olap pivotCacheId="520650653">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12" xr10:uid="{865FF0F8-C796-48FC-87C1-8BDA07EE6797}" sourceName="[T_kommune].[fylke]">
  <pivotTables>
    <pivotTable tabId="16" name="Pivottabell3"/>
    <pivotTable tabId="16" name="Pivottabell2"/>
    <pivotTable tabId="16" name="Pivottabell4"/>
    <pivotTable tabId="16" name="Pivottabell1"/>
  </pivotTables>
  <data>
    <olap pivotCacheId="1163632463">
      <levels count="2">
        <level uniqueName="[T_kommune].[fylke].[(All)]" sourceCaption="(All)" count="0"/>
        <level uniqueName="[T_kommune].[fylke].[fylke]" sourceCaption="fylke" count="10">
          <ranges>
            <range startItem="0">
              <i n="[T_kommune].[fylke].&amp;[Agder]" c="Agder"/>
              <i n="[T_kommune].[fylke].&amp;[Innlandet]" c="Innlandet"/>
              <i n="[T_kommune].[fylke].&amp;[Møre og Romsdal]" c="Møre og Romsdal"/>
              <i n="[T_kommune].[fylke].&amp;[Nordland]" c="Nordland"/>
              <i n="[T_kommune].[fylke].&amp;[Rogaland]" c="Rogaland"/>
              <i n="[T_kommune].[fylke].&amp;[Troms og Finnmark]" c="Troms og Finnmark"/>
              <i n="[T_kommune].[fylke].&amp;[Trøndelag]" c="Trøndelag"/>
              <i n="[T_kommune].[fylke].&amp;[Vestfold og Telemark]" c="Vestfold og Telemark"/>
              <i n="[T_kommune].[fylke].&amp;[Vestland]" c="Vestland"/>
              <i n="[T_kommune].[fylke].&amp;[Viken]" c="Viken"/>
            </range>
          </ranges>
        </level>
      </levels>
      <selections count="1">
        <selection n="[T_kommune].[fylke].&amp;[Trøndelag]"/>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512" xr10:uid="{1A433BF6-5571-49FA-81BE-A0C8019B1579}" sourceName="[T_kjøttkoder].[hovedgrupper]">
  <pivotTables>
    <pivotTable tabId="16" name="Pivottabell3"/>
    <pivotTable tabId="16" name="Pivottabell2"/>
    <pivotTable tabId="16" name="Pivottabell4"/>
    <pivotTable tabId="16" name="Pivottabell1"/>
  </pivotTables>
  <data>
    <olap pivotCacheId="1163632463">
      <levels count="2">
        <level uniqueName="[T_kjøttkoder].[hovedgrupper].[(All)]" sourceCaption="(All)" count="0"/>
        <level uniqueName="[T_kjøttkoder].[hovedgrupper].[hovedgrupper]" sourceCaption="hovedgrupper" count="4">
          <ranges>
            <range startItem="0">
              <i n="[T_kjøttkoder].[hovedgrupper].&amp;[storfe]" c="storfe"/>
              <i n="[T_kjøttkoder].[hovedgrupper].&amp;[fjørfe]" c="fjørfe" nd="1"/>
              <i n="[T_kjøttkoder].[hovedgrupper].&amp;[gris]" c="gris" nd="1"/>
              <i n="[T_kjøttkoder].[hovedgrupper].&amp;[småfe]" c="småfe" nd="1"/>
            </range>
          </ranges>
        </level>
      </levels>
      <selections count="1">
        <selection n="[T_kjøttkoder].[hovedgrupper].[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1" xr10:uid="{FC8AAF4D-B364-467A-86F5-94ABB1777649}" sourceName="[T_kjøttkoder].[hovedgrupper]">
  <pivotTables>
    <pivotTable tabId="4" name="Pivottabell5"/>
    <pivotTable tabId="4" name="Pivottabell6"/>
    <pivotTable tabId="4" name="Pivottabell9"/>
    <pivotTable tabId="4" name="Pivottabell10"/>
  </pivotTables>
  <data>
    <olap pivotCacheId="1113237351">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yreslag2" xr10:uid="{2CC867CB-9C5A-43F2-95CD-57AB889B5625}" sourceName="[T_kjøttkoder].[dyreslag]">
  <pivotTables>
    <pivotTable tabId="16" name="Pivottabell2"/>
    <pivotTable tabId="16" name="Pivottabell3"/>
    <pivotTable tabId="16" name="Pivottabell4"/>
    <pivotTable tabId="16" name="Pivottabell1"/>
  </pivotTables>
  <data>
    <olap pivotCacheId="1163632463">
      <levels count="2">
        <level uniqueName="[T_kjøttkoder].[dyreslag].[(All)]" sourceCaption="(All)" count="0"/>
        <level uniqueName="[T_kjøttkoder].[dyreslag].[dyreslag]" sourceCaption="dyreslag" count="22">
          <ranges>
            <range startItem="0">
              <i n="[T_kjøttkoder].[dyreslag].&amp;[geit]" c="geit"/>
              <i n="[T_kjøttkoder].[dyreslag].&amp;[gris]" c="gris"/>
              <i n="[T_kjøttkoder].[dyreslag].&amp;[høns]" c="høns"/>
              <i n="[T_kjøttkoder].[dyreslag].&amp;[kalkun]" c="kalkun"/>
              <i n="[T_kjøttkoder].[dyreslag].&amp;[kalv]" c="kalv"/>
              <i n="[T_kjøttkoder].[dyreslag].&amp;[kje]" c="kje"/>
              <i n="[T_kjøttkoder].[dyreslag].&amp;[ku]" c="ku"/>
              <i n="[T_kjøttkoder].[dyreslag].&amp;[kvige]" c="kvige"/>
              <i n="[T_kjøttkoder].[dyreslag].&amp;[kylling]" c="kylling"/>
              <i n="[T_kjøttkoder].[dyreslag].&amp;[lam]" c="lam"/>
              <i n="[T_kjøttkoder].[dyreslag].&amp;[okse]" c="okse"/>
              <i n="[T_kjøttkoder].[dyreslag].&amp;[purke]" c="purke"/>
              <i n="[T_kjøttkoder].[dyreslag].&amp;[råne]" c="råne"/>
              <i n="[T_kjøttkoder].[dyreslag].&amp;[søye]" c="søye"/>
              <i n="[T_kjøttkoder].[dyreslag].&amp;[ungku]" c="ungku"/>
              <i n="[T_kjøttkoder].[dyreslag].&amp;[ungokse]" c="ungokse"/>
              <i n="[T_kjøttkoder].[dyreslag].&amp;[ungsau]" c="ungsau"/>
              <i n="[T_kjøttkoder].[dyreslag].&amp;[villsaulam]" c="villsaulam"/>
              <i n="[T_kjøttkoder].[dyreslag].&amp;[vær]" c="vær"/>
              <i n="[T_kjøttkoder].[dyreslag].&amp;[and]" c="and" nd="1"/>
              <i n="[T_kjøttkoder].[dyreslag].&amp;[gås]" c="gås" nd="1"/>
              <i n="[T_kjøttkoder].[dyreslag].&amp;[hane]" c="hane" nd="1"/>
            </range>
          </ranges>
        </level>
      </levels>
      <selections count="1">
        <selection n="[T_kjøttkoder].[dyreslag].&amp;[oks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4" xr10:uid="{487B487F-12BF-4FF6-8898-647B5DA2E543}" sourceName="[Kommunetall_CSV].[aar]">
  <pivotTables>
    <pivotTable tabId="10" name="Pivottabell3"/>
    <pivotTable tabId="10" name="Pivottabell4"/>
    <pivotTable tabId="10" name="Pivottabell6"/>
    <pivotTable tabId="10" name="Pivottabell5"/>
    <pivotTable tabId="10" name="Pivottabell2"/>
    <pivotTable tabId="10" name="Pivottabell1"/>
  </pivotTables>
  <data>
    <olap pivotCacheId="1323187570">
      <levels count="2">
        <level uniqueName="[Kommunetall_CSV].[aar].[(All)]" sourceCaption="(All)" count="0"/>
        <level uniqueName="[Kommunetall_CSV].[aar].[aar]" sourceCaption="aar" count="17">
          <ranges>
            <range startItem="0">
              <i n="[Kommunetall_CSV].[aar].&amp;[2005]" c="2005"/>
              <i n="[Kommunetall_CSV].[aar].&amp;[2006]" c="2006"/>
              <i n="[Kommunetall_CSV].[aar].&amp;[2007]" c="2007"/>
              <i n="[Kommunetall_CSV].[aar].&amp;[2008]" c="2008"/>
              <i n="[Kommunetall_CSV].[aar].&amp;[2009]" c="2009"/>
              <i n="[Kommunetall_CSV].[aar].&amp;[2010]" c="2010"/>
              <i n="[Kommunetall_CSV].[aar].&amp;[2011]" c="2011"/>
              <i n="[Kommunetall_CSV].[aar].&amp;[2012]" c="2012"/>
              <i n="[Kommunetall_CSV].[aar].&amp;[2013]" c="2013"/>
              <i n="[Kommunetall_CSV].[aar].&amp;[2014]" c="2014"/>
              <i n="[Kommunetall_CSV].[aar].&amp;[2015]" c="2015"/>
              <i n="[Kommunetall_CSV].[aar].&amp;[2016]" c="2016"/>
              <i n="[Kommunetall_CSV].[aar].&amp;[2017]" c="2017"/>
              <i n="[Kommunetall_CSV].[aar].&amp;[2018]" c="2018"/>
              <i n="[Kommunetall_CSV].[aar].&amp;[2019]" c="2019"/>
              <i n="[Kommunetall_CSV].[aar].&amp;[2020]" c="2020"/>
              <i n="[Kommunetall_CSV].[aar].&amp;[2021]" c="2021"/>
            </range>
          </ranges>
        </level>
      </levels>
      <selections count="2">
        <selection n="[Kommunetall_CSV].[aar].&amp;[2005]"/>
        <selection n="[Kommunetall_CSV].[aar].&amp;[2021]"/>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2" xr10:uid="{1161F8C4-11EE-4B69-940E-107F4FBEB4CB}" sourceName="[T_kommune].[fylke]">
  <pivotTables>
    <pivotTable tabId="15" name="Pivottabell3"/>
    <pivotTable tabId="6" name="Pivottabell7"/>
  </pivotTables>
  <data>
    <olap pivotCacheId="1444711906">
      <levels count="2">
        <level uniqueName="[T_kommune].[fylke].[(All)]" sourceCaption="(All)" count="0"/>
        <level uniqueName="[T_kommune].[fylke].[fylke]" sourceCaption="fylke" count="10">
          <ranges>
            <range startItem="0">
              <i n="[T_kommune].[fylke].&amp;[Agder]" c="Agder"/>
              <i n="[T_kommune].[fylke].&amp;[Innlandet]" c="Innlandet"/>
              <i n="[T_kommune].[fylke].&amp;[Møre og Romsdal]" c="Møre og Romsdal"/>
              <i n="[T_kommune].[fylke].&amp;[Nordland]" c="Nordland"/>
              <i n="[T_kommune].[fylke].&amp;[Rogaland]" c="Rogaland"/>
              <i n="[T_kommune].[fylke].&amp;[Troms og Finnmark]" c="Troms og Finnmark"/>
              <i n="[T_kommune].[fylke].&amp;[Trøndelag]" c="Trøndelag"/>
              <i n="[T_kommune].[fylke].&amp;[Vestfold og Telemark]" c="Vestfold og Telemark"/>
              <i n="[T_kommune].[fylke].&amp;[Vestland]" c="Vestland"/>
              <i n="[T_kommune].[fylke].&amp;[Viken]" c="Viken"/>
            </range>
          </ranges>
        </level>
      </levels>
      <selections count="1">
        <selection n="[T_kommune].[fylke].[All]"/>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52" xr10:uid="{755AF033-77BD-427A-B82E-A776FF83A5DC}" sourceName="[T_kjøttkoder].[hovedgrupper]">
  <pivotTables>
    <pivotTable tabId="15" name="Pivottabell3"/>
    <pivotTable tabId="6" name="Pivottabell7"/>
  </pivotTables>
  <data>
    <olap pivotCacheId="1444711906">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3" xr10:uid="{C55CBFCF-4E57-4927-AC2A-570ECF9B4344}" sourceName="[Kommunetall_CSV].[aar]">
  <pivotTables>
    <pivotTable tabId="15" name="Pivottabell3"/>
  </pivotTables>
  <data>
    <olap pivotCacheId="1444711906">
      <levels count="2">
        <level uniqueName="[Kommunetall_CSV].[aar].[(All)]" sourceCaption="(All)" count="0"/>
        <level uniqueName="[Kommunetall_CSV].[aar].[aar]" sourceCaption="aar" count="17">
          <ranges>
            <range startItem="0">
              <i n="[Kommunetall_CSV].[aar].&amp;[2005]" c="2005"/>
              <i n="[Kommunetall_CSV].[aar].&amp;[2006]" c="2006"/>
              <i n="[Kommunetall_CSV].[aar].&amp;[2007]" c="2007"/>
              <i n="[Kommunetall_CSV].[aar].&amp;[2008]" c="2008"/>
              <i n="[Kommunetall_CSV].[aar].&amp;[2009]" c="2009"/>
              <i n="[Kommunetall_CSV].[aar].&amp;[2010]" c="2010"/>
              <i n="[Kommunetall_CSV].[aar].&amp;[2011]" c="2011"/>
              <i n="[Kommunetall_CSV].[aar].&amp;[2012]" c="2012"/>
              <i n="[Kommunetall_CSV].[aar].&amp;[2013]" c="2013"/>
              <i n="[Kommunetall_CSV].[aar].&amp;[2014]" c="2014"/>
              <i n="[Kommunetall_CSV].[aar].&amp;[2015]" c="2015"/>
              <i n="[Kommunetall_CSV].[aar].&amp;[2016]" c="2016"/>
              <i n="[Kommunetall_CSV].[aar].&amp;[2017]" c="2017"/>
              <i n="[Kommunetall_CSV].[aar].&amp;[2018]" c="2018"/>
              <i n="[Kommunetall_CSV].[aar].&amp;[2019]" c="2019"/>
              <i n="[Kommunetall_CSV].[aar].&amp;[2020]" c="2020"/>
              <i n="[Kommunetall_CSV].[aar].&amp;[2021]" c="2021"/>
            </range>
          </ranges>
        </level>
      </levels>
      <selections count="1">
        <selection n="[Kommunetall_CSV].[aar].&amp;[2021]"/>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1" xr10:uid="{B3725972-C72B-4CD8-B480-0A423A221BA4}" sourceName="[Kommunetall_CSV].[aar]">
  <pivotTables>
    <pivotTable tabId="7" name="Pivottabell15"/>
    <pivotTable tabId="7" name="Pivottabell17"/>
    <pivotTable tabId="7" name="Pivottabell8"/>
    <pivotTable tabId="7" name="Pivottabell10"/>
  </pivotTables>
  <data>
    <olap pivotCacheId="762238325">
      <levels count="2">
        <level uniqueName="[Kommunetall_CSV].[aar].[(All)]" sourceCaption="(All)" count="0"/>
        <level uniqueName="[Kommunetall_CSV].[aar].[aar]" sourceCaption="aar" count="17">
          <ranges>
            <range startItem="0">
              <i n="[Kommunetall_CSV].[aar].&amp;[2005]" c="2005"/>
              <i n="[Kommunetall_CSV].[aar].&amp;[2006]" c="2006"/>
              <i n="[Kommunetall_CSV].[aar].&amp;[2007]" c="2007"/>
              <i n="[Kommunetall_CSV].[aar].&amp;[2008]" c="2008"/>
              <i n="[Kommunetall_CSV].[aar].&amp;[2009]" c="2009"/>
              <i n="[Kommunetall_CSV].[aar].&amp;[2010]" c="2010"/>
              <i n="[Kommunetall_CSV].[aar].&amp;[2011]" c="2011"/>
              <i n="[Kommunetall_CSV].[aar].&amp;[2012]" c="2012"/>
              <i n="[Kommunetall_CSV].[aar].&amp;[2013]" c="2013"/>
              <i n="[Kommunetall_CSV].[aar].&amp;[2014]" c="2014"/>
              <i n="[Kommunetall_CSV].[aar].&amp;[2015]" c="2015"/>
              <i n="[Kommunetall_CSV].[aar].&amp;[2016]" c="2016"/>
              <i n="[Kommunetall_CSV].[aar].&amp;[2017]" c="2017"/>
              <i n="[Kommunetall_CSV].[aar].&amp;[2018]" c="2018"/>
              <i n="[Kommunetall_CSV].[aar].&amp;[2019]" c="2019"/>
              <i n="[Kommunetall_CSV].[aar].&amp;[2020]" c="2020"/>
              <i n="[Kommunetall_CSV].[aar].&amp;[2021]" c="2021"/>
            </range>
          </ranges>
        </level>
      </levels>
      <selections count="1">
        <selection n="[Kommunetall_CSV].[aar].&amp;[2021]"/>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B9A5635B-1B2A-43A1-A7CE-3B095DA188D7}" sourceName="[T_kommune].[fylke]">
  <pivotTables>
    <pivotTable tabId="7" name="Pivottabell15"/>
    <pivotTable tabId="7" name="Pivottabell17"/>
    <pivotTable tabId="7" name="Pivottabell8"/>
    <pivotTable tabId="7" name="Pivottabell10"/>
  </pivotTables>
  <data>
    <olap pivotCacheId="762238325">
      <levels count="2">
        <level uniqueName="[T_kommune].[fylke].[(All)]" sourceCaption="(All)" count="0"/>
        <level uniqueName="[T_kommune].[fylke].[fylke]" sourceCaption="fylke" count="10">
          <ranges>
            <range startItem="0">
              <i n="[T_kommune].[fylke].&amp;[Agder]" c="Agder"/>
              <i n="[T_kommune].[fylke].&amp;[Innlandet]" c="Innlandet"/>
              <i n="[T_kommune].[fylke].&amp;[Møre og Romsdal]" c="Møre og Romsdal"/>
              <i n="[T_kommune].[fylke].&amp;[Nordland]" c="Nordland"/>
              <i n="[T_kommune].[fylke].&amp;[Rogaland]" c="Rogaland"/>
              <i n="[T_kommune].[fylke].&amp;[Troms og Finnmark]" c="Troms og Finnmark"/>
              <i n="[T_kommune].[fylke].&amp;[Trøndelag]" c="Trøndelag"/>
              <i n="[T_kommune].[fylke].&amp;[Vestfold og Telemark]" c="Vestfold og Telemark"/>
              <i n="[T_kommune].[fylke].&amp;[Vestland]" c="Vestland"/>
              <i n="[T_kommune].[fylke].&amp;[Viken]" c="Viken"/>
            </range>
          </ranges>
        </level>
      </levels>
      <selections count="1">
        <selection n="[T_kommune].[fylke].[All]"/>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1" xr10:uid="{341BCCD3-7596-439E-977C-F088249AD212}" sourceName="[T_kommune].[kommune]">
  <pivotTables>
    <pivotTable tabId="7" name="Pivottabell15"/>
    <pivotTable tabId="7" name="Pivottabell17"/>
    <pivotTable tabId="7" name="Pivottabell8"/>
    <pivotTable tabId="7" name="Pivottabell10"/>
  </pivotTables>
  <data>
    <olap pivotCacheId="762238325">
      <levels count="2">
        <level uniqueName="[T_kommune].[kommune].[(All)]" sourceCaption="(All)" count="0"/>
        <level uniqueName="[T_kommune].[kommune].[kommune]" sourceCaption="kommune" count="352">
          <ranges>
            <range startItem="0">
              <i n="[T_kommune].[kommune].&amp;[Alstahaug]" c="Alstahaug"/>
              <i n="[T_kommune].[kommune].&amp;[Alta]" c="Alta"/>
              <i n="[T_kommune].[kommune].&amp;[Alvdal]" c="Alvdal"/>
              <i n="[T_kommune].[kommune].&amp;[Alver]" c="Alver"/>
              <i n="[T_kommune].[kommune].&amp;[Andøy]" c="Andøy"/>
              <i n="[T_kommune].[kommune].&amp;[Aremark]" c="Aremark"/>
              <i n="[T_kommune].[kommune].&amp;[Arendal]" c="Arendal"/>
              <i n="[T_kommune].[kommune].&amp;[Asker]" c="Asker"/>
              <i n="[T_kommune].[kommune].&amp;[Askvoll]" c="Askvoll"/>
              <i n="[T_kommune].[kommune].&amp;[Askøy]" c="Askøy"/>
              <i n="[T_kommune].[kommune].&amp;[Aukra]" c="Aukra"/>
              <i n="[T_kommune].[kommune].&amp;[Aure]" c="Aure"/>
              <i n="[T_kommune].[kommune].&amp;[Aurland]" c="Aurland"/>
              <i n="[T_kommune].[kommune].&amp;[Aurskog-Høland]" c="Aurskog-Høland"/>
              <i n="[T_kommune].[kommune].&amp;[Austevoll]" c="Austevoll"/>
              <i n="[T_kommune].[kommune].&amp;[Austrheim]" c="Austrheim"/>
              <i n="[T_kommune].[kommune].&amp;[Averøy]" c="Averøy"/>
              <i n="[T_kommune].[kommune].&amp;[Balsfjord]" c="Balsfjord"/>
              <i n="[T_kommune].[kommune].&amp;[Bamble]" c="Bamble"/>
              <i n="[T_kommune].[kommune].&amp;[Bardu]" c="Bardu"/>
              <i n="[T_kommune].[kommune].&amp;[Beiarn]" c="Beiarn"/>
              <i n="[T_kommune].[kommune].&amp;[Bergen]" c="Bergen"/>
              <i n="[T_kommune].[kommune].&amp;[Berlevåg]" c="Berlevåg"/>
              <i n="[T_kommune].[kommune].&amp;[Bindal]" c="Bindal"/>
              <i n="[T_kommune].[kommune].&amp;[Birkenes]" c="Birkenes"/>
              <i n="[T_kommune].[kommune].&amp;[Bjerkreim]" c="Bjerkreim"/>
              <i n="[T_kommune].[kommune].&amp;[Bjørnafjorden]" c="Bjørnafjorden"/>
              <i n="[T_kommune].[kommune].&amp;[Bodø]" c="Bodø"/>
              <i n="[T_kommune].[kommune].&amp;[Bokn]" c="Bokn"/>
              <i n="[T_kommune].[kommune].&amp;[Bremanger]" c="Bremanger"/>
              <i n="[T_kommune].[kommune].&amp;[Brønnøy]" c="Brønnøy"/>
              <i n="[T_kommune].[kommune].&amp;[Bygland]" c="Bygland"/>
              <i n="[T_kommune].[kommune].&amp;[Bykle]" c="Bykle"/>
              <i n="[T_kommune].[kommune].&amp;[Bærum]" c="Bærum"/>
              <i n="[T_kommune].[kommune].&amp;[Bø]" c="Bø"/>
              <i n="[T_kommune].[kommune].&amp;[Bømlo]" c="Bømlo"/>
              <i n="[T_kommune].[kommune].&amp;[Dovre]" c="Dovre"/>
              <i n="[T_kommune].[kommune].&amp;[Drammen]" c="Drammen"/>
              <i n="[T_kommune].[kommune].&amp;[Drangedal]" c="Drangedal"/>
              <i n="[T_kommune].[kommune].&amp;[Dyrøy]" c="Dyrøy"/>
              <i n="[T_kommune].[kommune].&amp;[Dønna]" c="Dønna"/>
              <i n="[T_kommune].[kommune].&amp;[Eidfjord]" c="Eidfjord"/>
              <i n="[T_kommune].[kommune].&amp;[Eidskog]" c="Eidskog"/>
              <i n="[T_kommune].[kommune].&amp;[Eidsvoll]" c="Eidsvoll"/>
              <i n="[T_kommune].[kommune].&amp;[Eigersund]" c="Eigersund"/>
              <i n="[T_kommune].[kommune].&amp;[Elverum]" c="Elverum"/>
              <i n="[T_kommune].[kommune].&amp;[Enebakk]" c="Enebakk"/>
              <i n="[T_kommune].[kommune].&amp;[Engerdal]" c="Engerdal"/>
              <i n="[T_kommune].[kommune].&amp;[Etne]" c="Etne"/>
              <i n="[T_kommune].[kommune].&amp;[Etnedal]" c="Etnedal"/>
              <i n="[T_kommune].[kommune].&amp;[Evenes]" c="Evenes"/>
              <i n="[T_kommune].[kommune].&amp;[Evje og Hornnes]" c="Evje og Hornnes"/>
              <i n="[T_kommune].[kommune].&amp;[Farsund]" c="Farsund"/>
              <i n="[T_kommune].[kommune].&amp;[Fauske]" c="Fauske"/>
              <i n="[T_kommune].[kommune].&amp;[Fedje]" c="Fedje"/>
              <i n="[T_kommune].[kommune].&amp;[Fitjar]" c="Fitjar"/>
              <i n="[T_kommune].[kommune].&amp;[Fjaler]" c="Fjaler"/>
              <i n="[T_kommune].[kommune].&amp;[Fjord]" c="Fjord"/>
              <i n="[T_kommune].[kommune].&amp;[Flakstad]" c="Flakstad"/>
              <i n="[T_kommune].[kommune].&amp;[Flatanger]" c="Flatanger"/>
              <i n="[T_kommune].[kommune].&amp;[Flekkefjord]" c="Flekkefjord"/>
              <i n="[T_kommune].[kommune].&amp;[Flesberg]" c="Flesberg"/>
              <i n="[T_kommune].[kommune].&amp;[Flå]" c="Flå"/>
              <i n="[T_kommune].[kommune].&amp;[Folldal]" c="Folldal"/>
              <i n="[T_kommune].[kommune].&amp;[Fredrikstad]" c="Fredrikstad"/>
              <i n="[T_kommune].[kommune].&amp;[Froland]" c="Froland"/>
              <i n="[T_kommune].[kommune].&amp;[Frosta]" c="Frosta"/>
              <i n="[T_kommune].[kommune].&amp;[Frøya]" c="Frøya"/>
              <i n="[T_kommune].[kommune].&amp;[Fyresdal]" c="Fyresdal"/>
              <i n="[T_kommune].[kommune].&amp;[Færder]" c="Færder"/>
              <i n="[T_kommune].[kommune].&amp;[Gamvik]" c="Gamvik"/>
              <i n="[T_kommune].[kommune].&amp;[Gausdal]" c="Gausdal"/>
              <i n="[T_kommune].[kommune].&amp;[Gildeskål]" c="Gildeskål"/>
              <i n="[T_kommune].[kommune].&amp;[Giske]" c="Giske"/>
              <i n="[T_kommune].[kommune].&amp;[Gjemnes]" c="Gjemnes"/>
              <i n="[T_kommune].[kommune].&amp;[Gjerdrum]" c="Gjerdrum"/>
              <i n="[T_kommune].[kommune].&amp;[Gjerstad]" c="Gjerstad"/>
              <i n="[T_kommune].[kommune].&amp;[Gjesdal]" c="Gjesdal"/>
              <i n="[T_kommune].[kommune].&amp;[Gjøvik]" c="Gjøvik"/>
              <i n="[T_kommune].[kommune].&amp;[Gloppen]" c="Gloppen"/>
              <i n="[T_kommune].[kommune].&amp;[Gol]" c="Gol"/>
              <i n="[T_kommune].[kommune].&amp;[Gran]" c="Gran"/>
              <i n="[T_kommune].[kommune].&amp;[Grane]" c="Grane"/>
              <i n="[T_kommune].[kommune].&amp;[Gratangen]" c="Gratangen"/>
              <i n="[T_kommune].[kommune].&amp;[Grimstad]" c="Grimstad"/>
              <i n="[T_kommune].[kommune].&amp;[Grong]" c="Grong"/>
              <i n="[T_kommune].[kommune].&amp;[Grue]" c="Grue"/>
              <i n="[T_kommune].[kommune].&amp;[Gulen]" c="Gulen"/>
              <i n="[T_kommune].[kommune].&amp;[Hadsel]" c="Hadsel"/>
              <i n="[T_kommune].[kommune].&amp;[Halden]" c="Halden"/>
              <i n="[T_kommune].[kommune].&amp;[Hamar]" c="Hamar"/>
              <i n="[T_kommune].[kommune].&amp;[Hamarøy]" c="Hamarøy"/>
              <i n="[T_kommune].[kommune].&amp;[Hammerfest]" c="Hammerfest"/>
              <i n="[T_kommune].[kommune].&amp;[Hareid]" c="Hareid"/>
              <i n="[T_kommune].[kommune].&amp;[Harstad]" c="Harstad"/>
              <i n="[T_kommune].[kommune].&amp;[Hattfjelldal]" c="Hattfjelldal"/>
              <i n="[T_kommune].[kommune].&amp;[Haugesund]" c="Haugesund"/>
              <i n="[T_kommune].[kommune].&amp;[Heim]" c="Heim"/>
              <i n="[T_kommune].[kommune].&amp;[Hemnes]" c="Hemnes"/>
              <i n="[T_kommune].[kommune].&amp;[Hemsedal]" c="Hemsedal"/>
              <i n="[T_kommune].[kommune].&amp;[Herøy]" c="Herøy"/>
              <i n="[T_kommune].[kommune].&amp;[Hitra]" c="Hitra"/>
              <i n="[T_kommune].[kommune].&amp;[Hjartdal]" c="Hjartdal"/>
              <i n="[T_kommune].[kommune].&amp;[Hjelmeland]" c="Hjelmeland"/>
              <i n="[T_kommune].[kommune].&amp;[Hol]" c="Hol"/>
              <i n="[T_kommune].[kommune].&amp;[Hole]" c="Hole"/>
              <i n="[T_kommune].[kommune].&amp;[Holmestrand]" c="Holmestrand"/>
              <i n="[T_kommune].[kommune].&amp;[Holtålen]" c="Holtålen"/>
              <i n="[T_kommune].[kommune].&amp;[Horten]" c="Horten"/>
              <i n="[T_kommune].[kommune].&amp;[Hurdal]" c="Hurdal"/>
              <i n="[T_kommune].[kommune].&amp;[Hustadvika]" c="Hustadvika"/>
              <i n="[T_kommune].[kommune].&amp;[Hvaler]" c="Hvaler"/>
              <i n="[T_kommune].[kommune].&amp;[Hyllestad]" c="Hyllestad"/>
              <i n="[T_kommune].[kommune].&amp;[Hægebostad]" c="Hægebostad"/>
              <i n="[T_kommune].[kommune].&amp;[Høyanger]" c="Høyanger"/>
              <i n="[T_kommune].[kommune].&amp;[Høylandet]" c="Høylandet"/>
              <i n="[T_kommune].[kommune].&amp;[Hå]" c="Hå"/>
              <i n="[T_kommune].[kommune].&amp;[Ibestad]" c="Ibestad"/>
              <i n="[T_kommune].[kommune].&amp;[Inderøy]" c="Inderøy"/>
              <i n="[T_kommune].[kommune].&amp;[Indre Fosen]" c="Indre Fosen"/>
              <i n="[T_kommune].[kommune].&amp;[Indre Østfold]" c="Indre Østfold"/>
              <i n="[T_kommune].[kommune].&amp;[Iveland]" c="Iveland"/>
              <i n="[T_kommune].[kommune].&amp;[Jevnaker]" c="Jevnaker"/>
              <i n="[T_kommune].[kommune].&amp;[Karasjok]" c="Karasjok"/>
              <i n="[T_kommune].[kommune].&amp;[Karlsøy]" c="Karlsøy"/>
              <i n="[T_kommune].[kommune].&amp;[Karmøy]" c="Karmøy"/>
              <i n="[T_kommune].[kommune].&amp;[Kautokeino]" c="Kautokeino"/>
              <i n="[T_kommune].[kommune].&amp;[Kinn]" c="Kinn"/>
              <i n="[T_kommune].[kommune].&amp;[Klepp]" c="Klepp"/>
              <i n="[T_kommune].[kommune].&amp;[Kongsberg]" c="Kongsberg"/>
              <i n="[T_kommune].[kommune].&amp;[Kongsvinger]" c="Kongsvinger"/>
              <i n="[T_kommune].[kommune].&amp;[Kragerø]" c="Kragerø"/>
              <i n="[T_kommune].[kommune].&amp;[Kristiansand]" c="Kristiansand"/>
              <i n="[T_kommune].[kommune].&amp;[Kristiansund]" c="Kristiansund"/>
              <i n="[T_kommune].[kommune].&amp;[Krødsherad]" c="Krødsherad"/>
              <i n="[T_kommune].[kommune].&amp;[Kvam]" c="Kvam"/>
              <i n="[T_kommune].[kommune].&amp;[Kvinesdal]" c="Kvinesdal"/>
              <i n="[T_kommune].[kommune].&amp;[Kvinnherad]" c="Kvinnherad"/>
              <i n="[T_kommune].[kommune].&amp;[Kviteseid]" c="Kviteseid"/>
              <i n="[T_kommune].[kommune].&amp;[Kvitsøy]" c="Kvitsøy"/>
              <i n="[T_kommune].[kommune].&amp;[Kvæfjord]" c="Kvæfjord"/>
              <i n="[T_kommune].[kommune].&amp;[Kvænangen]" c="Kvænangen"/>
              <i n="[T_kommune].[kommune].&amp;[Kåfjord]" c="Kåfjord"/>
              <i n="[T_kommune].[kommune].&amp;[Larvik]" c="Larvik"/>
              <i n="[T_kommune].[kommune].&amp;[Lavangen]" c="Lavangen"/>
              <i n="[T_kommune].[kommune].&amp;[Lebesby]" c="Lebesby"/>
              <i n="[T_kommune].[kommune].&amp;[Leirfjord]" c="Leirfjord"/>
              <i n="[T_kommune].[kommune].&amp;[Leka]" c="Leka"/>
              <i n="[T_kommune].[kommune].&amp;[Lesja]" c="Lesja"/>
              <i n="[T_kommune].[kommune].&amp;[Levanger]" c="Levanger"/>
              <i n="[T_kommune].[kommune].&amp;[Lier]" c="Lier"/>
              <i n="[T_kommune].[kommune].&amp;[Lierne]" c="Lierne"/>
              <i n="[T_kommune].[kommune].&amp;[Lillehammer]" c="Lillehammer"/>
              <i n="[T_kommune].[kommune].&amp;[Lillesand]" c="Lillesand"/>
              <i n="[T_kommune].[kommune].&amp;[Lillestrøm]" c="Lillestrøm"/>
              <i n="[T_kommune].[kommune].&amp;[Lindesnes]" c="Lindesnes"/>
              <i n="[T_kommune].[kommune].&amp;[Lom]" c="Lom"/>
              <i n="[T_kommune].[kommune].&amp;[Lund]" c="Lund"/>
              <i n="[T_kommune].[kommune].&amp;[Lunner]" c="Lunner"/>
              <i n="[T_kommune].[kommune].&amp;[Lurøy]" c="Lurøy"/>
              <i n="[T_kommune].[kommune].&amp;[Luster]" c="Luster"/>
              <i n="[T_kommune].[kommune].&amp;[Lyngdal]" c="Lyngdal"/>
              <i n="[T_kommune].[kommune].&amp;[Lyngen]" c="Lyngen"/>
              <i n="[T_kommune].[kommune].&amp;[Lærdal]" c="Lærdal"/>
              <i n="[T_kommune].[kommune].&amp;[Lødingen]" c="Lødingen"/>
              <i n="[T_kommune].[kommune].&amp;[Lørenskog]" c="Lørenskog"/>
              <i n="[T_kommune].[kommune].&amp;[Løten]" c="Løten"/>
              <i n="[T_kommune].[kommune].&amp;[Malvik]" c="Malvik"/>
              <i n="[T_kommune].[kommune].&amp;[Marker]" c="Marker"/>
              <i n="[T_kommune].[kommune].&amp;[Masfjorden]" c="Masfjorden"/>
              <i n="[T_kommune].[kommune].&amp;[Melhus]" c="Melhus"/>
              <i n="[T_kommune].[kommune].&amp;[Meløy]" c="Meløy"/>
              <i n="[T_kommune].[kommune].&amp;[Meråker]" c="Meråker"/>
              <i n="[T_kommune].[kommune].&amp;[Midtre Gauldal]" c="Midtre Gauldal"/>
              <i n="[T_kommune].[kommune].&amp;[Midt-Telemark]" c="Midt-Telemark"/>
              <i n="[T_kommune].[kommune].&amp;[Modalen]" c="Modalen"/>
              <i n="[T_kommune].[kommune].&amp;[Modum]" c="Modum"/>
              <i n="[T_kommune].[kommune].&amp;[Molde]" c="Molde"/>
              <i n="[T_kommune].[kommune].&amp;[Moss]" c="Moss"/>
              <i n="[T_kommune].[kommune].&amp;[Målselv]" c="Målselv"/>
              <i n="[T_kommune].[kommune].&amp;[Måsøy]" c="Måsøy"/>
              <i n="[T_kommune].[kommune].&amp;[Namsos]" c="Namsos"/>
              <i n="[T_kommune].[kommune].&amp;[Namsskogan]" c="Namsskogan"/>
              <i n="[T_kommune].[kommune].&amp;[Nannestad]" c="Nannestad"/>
              <i n="[T_kommune].[kommune].&amp;[Narvik]" c="Narvik"/>
              <i n="[T_kommune].[kommune].&amp;[Nes]" c="Nes"/>
              <i n="[T_kommune].[kommune].&amp;[Nesbyen]" c="Nesbyen"/>
              <i n="[T_kommune].[kommune].&amp;[Nesna]" c="Nesna"/>
              <i n="[T_kommune].[kommune].&amp;[Nesodden]" c="Nesodden"/>
              <i n="[T_kommune].[kommune].&amp;[Nesseby]" c="Nesseby"/>
              <i n="[T_kommune].[kommune].&amp;[Nissedal]" c="Nissedal"/>
              <i n="[T_kommune].[kommune].&amp;[Nittedal]" c="Nittedal"/>
              <i n="[T_kommune].[kommune].&amp;[Nome]" c="Nome"/>
              <i n="[T_kommune].[kommune].&amp;[Nord-Aurdal]" c="Nord-Aurdal"/>
              <i n="[T_kommune].[kommune].&amp;[Nord-Fron]" c="Nord-Fron"/>
              <i n="[T_kommune].[kommune].&amp;[Nord-Odal]" c="Nord-Odal"/>
              <i n="[T_kommune].[kommune].&amp;[Nordre Follo]" c="Nordre Follo"/>
              <i n="[T_kommune].[kommune].&amp;[Nordre Land]" c="Nordre Land"/>
              <i n="[T_kommune].[kommune].&amp;[Nordreisa]" c="Nordreisa"/>
              <i n="[T_kommune].[kommune].&amp;[Nore og Uvdal]" c="Nore og Uvdal"/>
              <i n="[T_kommune].[kommune].&amp;[Notodden]" c="Notodden"/>
              <i n="[T_kommune].[kommune].&amp;[Nærøysund]" c="Nærøysund"/>
              <i n="[T_kommune].[kommune].&amp;[Oppdal]" c="Oppdal"/>
              <i n="[T_kommune].[kommune].&amp;[Orkland]" c="Orkland"/>
              <i n="[T_kommune].[kommune].&amp;[Os]" c="Os"/>
              <i n="[T_kommune].[kommune].&amp;[Osen]" c="Osen"/>
              <i n="[T_kommune].[kommune].&amp;[Oslo]" c="Oslo"/>
              <i n="[T_kommune].[kommune].&amp;[Osterøy]" c="Osterøy"/>
              <i n="[T_kommune].[kommune].&amp;[Overhalla]" c="Overhalla"/>
              <i n="[T_kommune].[kommune].&amp;[Porsanger]" c="Porsanger"/>
              <i n="[T_kommune].[kommune].&amp;[Porsgrunn]" c="Porsgrunn"/>
              <i n="[T_kommune].[kommune].&amp;[Rakkestad]" c="Rakkestad"/>
              <i n="[T_kommune].[kommune].&amp;[Rana]" c="Rana"/>
              <i n="[T_kommune].[kommune].&amp;[Randaberg]" c="Randaberg"/>
              <i n="[T_kommune].[kommune].&amp;[Rauma]" c="Rauma"/>
              <i n="[T_kommune].[kommune].&amp;[Rendalen]" c="Rendalen"/>
              <i n="[T_kommune].[kommune].&amp;[Rennebu]" c="Rennebu"/>
              <i n="[T_kommune].[kommune].&amp;[Rindal]" c="Rindal"/>
              <i n="[T_kommune].[kommune].&amp;[Ringebu]" c="Ringebu"/>
              <i n="[T_kommune].[kommune].&amp;[Ringerike]" c="Ringerike"/>
              <i n="[T_kommune].[kommune].&amp;[Ringsaker]" c="Ringsaker"/>
              <i n="[T_kommune].[kommune].&amp;[Risør]" c="Risør"/>
              <i n="[T_kommune].[kommune].&amp;[Rollag]" c="Rollag"/>
              <i n="[T_kommune].[kommune].&amp;[Rælingen]" c="Rælingen"/>
              <i n="[T_kommune].[kommune].&amp;[Rødøy]" c="Rødøy"/>
              <i n="[T_kommune].[kommune].&amp;[Røros]" c="Røros"/>
              <i n="[T_kommune].[kommune].&amp;[Røst]" c="Røst"/>
              <i n="[T_kommune].[kommune].&amp;[Røyrvik]" c="Røyrvik"/>
              <i n="[T_kommune].[kommune].&amp;[Råde]" c="Råde"/>
              <i n="[T_kommune].[kommune].&amp;[Salangen]" c="Salangen"/>
              <i n="[T_kommune].[kommune].&amp;[Saltdal]" c="Saltdal"/>
              <i n="[T_kommune].[kommune].&amp;[Samnanger]" c="Samnanger"/>
              <i n="[T_kommune].[kommune].&amp;[Sande]" c="Sande"/>
              <i n="[T_kommune].[kommune].&amp;[Sandefjord]" c="Sandefjord"/>
              <i n="[T_kommune].[kommune].&amp;[Sandnes]" c="Sandnes"/>
              <i n="[T_kommune].[kommune].&amp;[Sarpsborg]" c="Sarpsborg"/>
              <i n="[T_kommune].[kommune].&amp;[Sauda]" c="Sauda"/>
              <i n="[T_kommune].[kommune].&amp;[Sel]" c="Sel"/>
              <i n="[T_kommune].[kommune].&amp;[Selbu]" c="Selbu"/>
              <i n="[T_kommune].[kommune].&amp;[Seljord]" c="Seljord"/>
              <i n="[T_kommune].[kommune].&amp;[Senja]" c="Senja"/>
              <i n="[T_kommune].[kommune].&amp;[Sigdal]" c="Sigdal"/>
              <i n="[T_kommune].[kommune].&amp;[Siljan]" c="Siljan"/>
              <i n="[T_kommune].[kommune].&amp;[Sirdal]" c="Sirdal"/>
              <i n="[T_kommune].[kommune].&amp;[Skaun]" c="Skaun"/>
              <i n="[T_kommune].[kommune].&amp;[Skien]" c="Skien"/>
              <i n="[T_kommune].[kommune].&amp;[Skiptvet]" c="Skiptvet"/>
              <i n="[T_kommune].[kommune].&amp;[Skjervøy]" c="Skjervøy"/>
              <i n="[T_kommune].[kommune].&amp;[Skjåk]" c="Skjåk"/>
              <i n="[T_kommune].[kommune].&amp;[Smøla]" c="Smøla"/>
              <i n="[T_kommune].[kommune].&amp;[Snåsa]" c="Snåsa"/>
              <i n="[T_kommune].[kommune].&amp;[Sogndal]" c="Sogndal"/>
              <i n="[T_kommune].[kommune].&amp;[Sokndal]" c="Sokndal"/>
              <i n="[T_kommune].[kommune].&amp;[Sola]" c="Sola"/>
              <i n="[T_kommune].[kommune].&amp;[Solund]" c="Solund"/>
              <i n="[T_kommune].[kommune].&amp;[Sortland]" c="Sortland"/>
              <i n="[T_kommune].[kommune].&amp;[Stad]" c="Stad"/>
              <i n="[T_kommune].[kommune].&amp;[Stange]" c="Stange"/>
              <i n="[T_kommune].[kommune].&amp;[Stavanger]" c="Stavanger"/>
              <i n="[T_kommune].[kommune].&amp;[Steigen]" c="Steigen"/>
              <i n="[T_kommune].[kommune].&amp;[Steinkjer]" c="Steinkjer"/>
              <i n="[T_kommune].[kommune].&amp;[Stjørdal]" c="Stjørdal"/>
              <i n="[T_kommune].[kommune].&amp;[Stord]" c="Stord"/>
              <i n="[T_kommune].[kommune].&amp;[Stor-Elvdal]" c="Stor-Elvdal"/>
              <i n="[T_kommune].[kommune].&amp;[Storfjord]" c="Storfjord"/>
              <i n="[T_kommune].[kommune].&amp;[Strand]" c="Strand"/>
              <i n="[T_kommune].[kommune].&amp;[Stranda]" c="Stranda"/>
              <i n="[T_kommune].[kommune].&amp;[Stryn]" c="Stryn"/>
              <i n="[T_kommune].[kommune].&amp;[Sula]" c="Sula"/>
              <i n="[T_kommune].[kommune].&amp;[Suldal]" c="Suldal"/>
              <i n="[T_kommune].[kommune].&amp;[Sunndal]" c="Sunndal"/>
              <i n="[T_kommune].[kommune].&amp;[Sunnfjord]" c="Sunnfjord"/>
              <i n="[T_kommune].[kommune].&amp;[Surnadal]" c="Surnadal"/>
              <i n="[T_kommune].[kommune].&amp;[Sveio]" c="Sveio"/>
              <i n="[T_kommune].[kommune].&amp;[Sykkylven]" c="Sykkylven"/>
              <i n="[T_kommune].[kommune].&amp;[Sømna]" c="Sømna"/>
              <i n="[T_kommune].[kommune].&amp;[Søndre Land]" c="Søndre Land"/>
              <i n="[T_kommune].[kommune].&amp;[Sør-Aurdal]" c="Sør-Aurdal"/>
              <i n="[T_kommune].[kommune].&amp;[Sørfold]" c="Sørfold"/>
              <i n="[T_kommune].[kommune].&amp;[Sør-Fron]" c="Sør-Fron"/>
              <i n="[T_kommune].[kommune].&amp;[Sør-Odal]" c="Sør-Odal"/>
              <i n="[T_kommune].[kommune].&amp;[Sørreisa]" c="Sørreisa"/>
              <i n="[T_kommune].[kommune].&amp;[Sør-Varanger]" c="Sør-Varanger"/>
              <i n="[T_kommune].[kommune].&amp;[Tana]" c="Tana"/>
              <i n="[T_kommune].[kommune].&amp;[Time]" c="Time"/>
              <i n="[T_kommune].[kommune].&amp;[Tingvoll]" c="Tingvoll"/>
              <i n="[T_kommune].[kommune].&amp;[Tinn]" c="Tinn"/>
              <i n="[T_kommune].[kommune].&amp;[Tjeldsund]" c="Tjeldsund"/>
              <i n="[T_kommune].[kommune].&amp;[Tokke]" c="Tokke"/>
              <i n="[T_kommune].[kommune].&amp;[Tolga]" c="Tolga"/>
              <i n="[T_kommune].[kommune].&amp;[Tromsø]" c="Tromsø"/>
              <i n="[T_kommune].[kommune].&amp;[Trondheim]" c="Trondheim"/>
              <i n="[T_kommune].[kommune].&amp;[Trysil]" c="Trysil"/>
              <i n="[T_kommune].[kommune].&amp;[Træna]" c="Træna"/>
              <i n="[T_kommune].[kommune].&amp;[Tvedestrand]" c="Tvedestrand"/>
              <i n="[T_kommune].[kommune].&amp;[Tydal]" c="Tydal"/>
              <i n="[T_kommune].[kommune].&amp;[Tynset]" c="Tynset"/>
              <i n="[T_kommune].[kommune].&amp;[Tysnes]" c="Tysnes"/>
              <i n="[T_kommune].[kommune].&amp;[Tysvær]" c="Tysvær"/>
              <i n="[T_kommune].[kommune].&amp;[Tønsberg]" c="Tønsberg"/>
              <i n="[T_kommune].[kommune].&amp;[Ullensaker]" c="Ullensaker"/>
              <i n="[T_kommune].[kommune].&amp;[Ullensvang]" c="Ullensvang"/>
              <i n="[T_kommune].[kommune].&amp;[Ulstein]" c="Ulstein"/>
              <i n="[T_kommune].[kommune].&amp;[Ulvik]" c="Ulvik"/>
              <i n="[T_kommune].[kommune].&amp;[Utsira]" c="Utsira"/>
              <i n="[T_kommune].[kommune].&amp;[Vadsø]" c="Vadsø"/>
              <i n="[T_kommune].[kommune].&amp;[Vaksdal]" c="Vaksdal"/>
              <i n="[T_kommune].[kommune].&amp;[Valle]" c="Valle"/>
              <i n="[T_kommune].[kommune].&amp;[Vang]" c="Vang"/>
              <i n="[T_kommune].[kommune].&amp;[Vanylven]" c="Vanylven"/>
              <i n="[T_kommune].[kommune].&amp;[Vardø]" c="Vardø"/>
              <i n="[T_kommune].[kommune].&amp;[Vefsn]" c="Vefsn"/>
              <i n="[T_kommune].[kommune].&amp;[Vega]" c="Vega"/>
              <i n="[T_kommune].[kommune].&amp;[Vegårshei]" c="Vegårshei"/>
              <i n="[T_kommune].[kommune].&amp;[Vennesla]" c="Vennesla"/>
              <i n="[T_kommune].[kommune].&amp;[Verdal]" c="Verdal"/>
              <i n="[T_kommune].[kommune].&amp;[Vestby]" c="Vestby"/>
              <i n="[T_kommune].[kommune].&amp;[Vestnes]" c="Vestnes"/>
              <i n="[T_kommune].[kommune].&amp;[Vestre Slidre]" c="Vestre Slidre"/>
              <i n="[T_kommune].[kommune].&amp;[Vestre Toten]" c="Vestre Toten"/>
              <i n="[T_kommune].[kommune].&amp;[Vestvågøy]" c="Vestvågøy"/>
              <i n="[T_kommune].[kommune].&amp;[Vevelstad]" c="Vevelstad"/>
              <i n="[T_kommune].[kommune].&amp;[Vik]" c="Vik"/>
              <i n="[T_kommune].[kommune].&amp;[Vindafjord]" c="Vindafjord"/>
              <i n="[T_kommune].[kommune].&amp;[Vinje]" c="Vinje"/>
              <i n="[T_kommune].[kommune].&amp;[Volda]" c="Volda"/>
              <i n="[T_kommune].[kommune].&amp;[Voss]" c="Voss"/>
              <i n="[T_kommune].[kommune].&amp;[Vågan]" c="Vågan"/>
              <i n="[T_kommune].[kommune].&amp;[Vågå]" c="Vågå"/>
              <i n="[T_kommune].[kommune].&amp;[Våler (Inn)]" c="Våler (Inn)"/>
              <i n="[T_kommune].[kommune].&amp;[Våler (Vik)]" c="Våler (Vik)"/>
              <i n="[T_kommune].[kommune].&amp;[Øksnes]" c="Øksnes"/>
              <i n="[T_kommune].[kommune].&amp;[Ørland]" c="Ørland"/>
              <i n="[T_kommune].[kommune].&amp;[Ørsta]" c="Ørsta"/>
              <i n="[T_kommune].[kommune].&amp;[Østre Toten]" c="Østre Toten"/>
              <i n="[T_kommune].[kommune].&amp;[Øvre Eiker]" c="Øvre Eiker"/>
              <i n="[T_kommune].[kommune].&amp;[Øyer]" c="Øyer"/>
              <i n="[T_kommune].[kommune].&amp;[Øygarden]" c="Øygarden"/>
              <i n="[T_kommune].[kommune].&amp;[Øystre Slidre]" c="Øystre Slidre"/>
              <i n="[T_kommune].[kommune].&amp;[Åfjord]" c="Åfjord"/>
              <i n="[T_kommune].[kommune].&amp;[Ål]" c="Ål"/>
              <i n="[T_kommune].[kommune].&amp;[Ålesund]" c="Ålesund"/>
              <i n="[T_kommune].[kommune].&amp;[Åmli]" c="Åmli"/>
              <i n="[T_kommune].[kommune].&amp;[Åmot]" c="Åmot"/>
              <i n="[T_kommune].[kommune].&amp;[Årdal]" c="Årdal"/>
              <i n="[T_kommune].[kommune].&amp;[Ås]" c="Ås"/>
              <i n="[T_kommune].[kommune].&amp;[Åseral]" c="Åseral"/>
              <i n="[T_kommune].[kommune].&amp;[Åsnes]" c="Åsnes"/>
              <i n="[T_kommune].[kommune].&amp;[Frogn]" c="Frogn" nd="1"/>
              <i n="[T_kommune].[kommune].&amp;[Hasvik]" c="Hasvik" nd="1"/>
              <i n="[T_kommune].[kommune].&amp;[Loppa]" c="Loppa" nd="1"/>
              <i n="[T_kommune].[kommune].&amp;[Moskenes]" c="Moskenes" nd="1"/>
            </range>
          </ranges>
        </level>
      </levels>
      <selections count="1">
        <selection n="[T_kommune].[kommune].[All]"/>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2" xr10:uid="{C3C0E5C5-924F-4F99-A552-8ED20C666F8C}" sourceName="[T_kjøttkoder].[hovedgrupper]">
  <pivotTables>
    <pivotTable tabId="7" name="Pivottabell15"/>
    <pivotTable tabId="7" name="Pivottabell17"/>
    <pivotTable tabId="7" name="Pivottabell8"/>
    <pivotTable tabId="7" name="Pivottabell10"/>
  </pivotTables>
  <data>
    <olap pivotCacheId="762238325">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566AB282-5FDF-498C-B0D4-75F439BC38BE}" sourceName="[T_kommune].[fylke]">
  <pivotTables>
    <pivotTable tabId="8" name="Pivottabell18"/>
    <pivotTable tabId="8" name="Pivottabell19"/>
    <pivotTable tabId="8" name="Pivottabell7"/>
    <pivotTable tabId="8" name="Pivottabell8"/>
    <pivotTable tabId="8" name="Pivottabell6"/>
  </pivotTables>
  <data>
    <olap pivotCacheId="128493437">
      <levels count="2">
        <level uniqueName="[T_kommune].[fylke].[(All)]" sourceCaption="(All)" count="0"/>
        <level uniqueName="[T_kommune].[fylke].[fylke]" sourceCaption="fylke" count="10">
          <ranges>
            <range startItem="0">
              <i n="[T_kommune].[fylke].&amp;[Agder]" c="Agder"/>
              <i n="[T_kommune].[fylke].&amp;[Innlandet]" c="Innlandet"/>
              <i n="[T_kommune].[fylke].&amp;[Møre og Romsdal]" c="Møre og Romsdal"/>
              <i n="[T_kommune].[fylke].&amp;[Nordland]" c="Nordland"/>
              <i n="[T_kommune].[fylke].&amp;[Rogaland]" c="Rogaland"/>
              <i n="[T_kommune].[fylke].&amp;[Troms og Finnmark]" c="Troms og Finnmark"/>
              <i n="[T_kommune].[fylke].&amp;[Trøndelag]" c="Trøndelag"/>
              <i n="[T_kommune].[fylke].&amp;[Vestfold og Telemark]" c="Vestfold og Telemark"/>
              <i n="[T_kommune].[fylke].&amp;[Vestland]" c="Vestland"/>
              <i n="[T_kommune].[fylke].&amp;[Viken]" c="Viken"/>
            </range>
          </ranges>
        </level>
      </levels>
      <selections count="1">
        <selection n="[T_kommune].[fylke].&amp;[Trøndelag]"/>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B68B2243-2FB4-4B28-96CA-743C9818AB6F}" sourceName="[T_kommune].[fylke]">
  <pivotTables>
    <pivotTable tabId="4" name="Pivottabell6"/>
    <pivotTable tabId="4" name="Pivottabell10"/>
  </pivotTables>
  <data>
    <olap pivotCacheId="1113237351">
      <levels count="2">
        <level uniqueName="[T_kommune].[fylke].[(All)]" sourceCaption="(All)" count="0"/>
        <level uniqueName="[T_kommune].[fylke].[fylke]" sourceCaption="fylke" count="10">
          <ranges>
            <range startItem="0">
              <i n="[T_kommune].[fylke].&amp;[Trøndelag]" c="Trøndelag"/>
              <i n="[T_kommune].[fylke].&amp;[Agder]" c="Agder" nd="1"/>
              <i n="[T_kommune].[fylke].&amp;[Innlandet]" c="Innlandet" nd="1"/>
              <i n="[T_kommune].[fylke].&amp;[Møre og Romsdal]" c="Møre og Romsdal" nd="1"/>
              <i n="[T_kommune].[fylke].&amp;[Nordland]" c="Nordland" nd="1"/>
              <i n="[T_kommune].[fylke].&amp;[Rogaland]" c="Rogaland" nd="1"/>
              <i n="[T_kommune].[fylke].&amp;[Troms og Finnmark]" c="Troms og Finnmark" nd="1"/>
              <i n="[T_kommune].[fylke].&amp;[Vestfold og Telemark]" c="Vestfold og Telemark" nd="1"/>
              <i n="[T_kommune].[fylke].&amp;[Vestland]" c="Vestland" nd="1"/>
              <i n="[T_kommune].[fylke].&amp;[Viken]" c="Viken" nd="1"/>
            </range>
          </ranges>
        </level>
      </levels>
      <selections count="1">
        <selection n="[T_kommune].[fylke].&amp;[Trøndelag]"/>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BF7CD311-ED40-4F92-A123-A548E02455DF}" sourceName="[T_kommune].[kommune]">
  <pivotTables>
    <pivotTable tabId="8" name="Pivottabell18"/>
    <pivotTable tabId="8" name="Pivottabell19"/>
    <pivotTable tabId="8" name="Pivottabell7"/>
    <pivotTable tabId="8" name="Pivottabell8"/>
    <pivotTable tabId="8" name="Pivottabell6"/>
  </pivotTables>
  <data>
    <olap pivotCacheId="128493437">
      <levels count="2">
        <level uniqueName="[T_kommune].[kommune].[(All)]" sourceCaption="(All)" count="0"/>
        <level uniqueName="[T_kommune].[kommune].[kommune]" sourceCaption="kommune" count="352">
          <ranges>
            <range startItem="0">
              <i n="[T_kommune].[kommune].&amp;[Flatanger]" c="Flatanger"/>
              <i n="[T_kommune].[kommune].&amp;[Frosta]" c="Frosta"/>
              <i n="[T_kommune].[kommune].&amp;[Frøya]" c="Frøya"/>
              <i n="[T_kommune].[kommune].&amp;[Grong]" c="Grong"/>
              <i n="[T_kommune].[kommune].&amp;[Heim]" c="Heim"/>
              <i n="[T_kommune].[kommune].&amp;[Hitra]" c="Hitra"/>
              <i n="[T_kommune].[kommune].&amp;[Holtålen]" c="Holtålen"/>
              <i n="[T_kommune].[kommune].&amp;[Høylandet]" c="Høylandet"/>
              <i n="[T_kommune].[kommune].&amp;[Inderøy]" c="Inderøy"/>
              <i n="[T_kommune].[kommune].&amp;[Indre Fosen]" c="Indre Fosen"/>
              <i n="[T_kommune].[kommune].&amp;[Leka]" c="Leka"/>
              <i n="[T_kommune].[kommune].&amp;[Levanger]" c="Levanger"/>
              <i n="[T_kommune].[kommune].&amp;[Lierne]" c="Lierne"/>
              <i n="[T_kommune].[kommune].&amp;[Malvik]" c="Malvik"/>
              <i n="[T_kommune].[kommune].&amp;[Melhus]" c="Melhus"/>
              <i n="[T_kommune].[kommune].&amp;[Meråker]" c="Meråker"/>
              <i n="[T_kommune].[kommune].&amp;[Midtre Gauldal]" c="Midtre Gauldal"/>
              <i n="[T_kommune].[kommune].&amp;[Namsos]" c="Namsos"/>
              <i n="[T_kommune].[kommune].&amp;[Namsskogan]" c="Namsskogan"/>
              <i n="[T_kommune].[kommune].&amp;[Nærøysund]" c="Nærøysund"/>
              <i n="[T_kommune].[kommune].&amp;[Oppdal]" c="Oppdal"/>
              <i n="[T_kommune].[kommune].&amp;[Orkland]" c="Orkland"/>
              <i n="[T_kommune].[kommune].&amp;[Osen]" c="Osen"/>
              <i n="[T_kommune].[kommune].&amp;[Overhalla]" c="Overhalla"/>
              <i n="[T_kommune].[kommune].&amp;[Rennebu]" c="Rennebu"/>
              <i n="[T_kommune].[kommune].&amp;[Rindal]" c="Rindal"/>
              <i n="[T_kommune].[kommune].&amp;[Røros]" c="Røros"/>
              <i n="[T_kommune].[kommune].&amp;[Røyrvik]" c="Røyrvik"/>
              <i n="[T_kommune].[kommune].&amp;[Selbu]" c="Selbu"/>
              <i n="[T_kommune].[kommune].&amp;[Skaun]" c="Skaun"/>
              <i n="[T_kommune].[kommune].&amp;[Snåsa]" c="Snåsa"/>
              <i n="[T_kommune].[kommune].&amp;[Steinkjer]" c="Steinkjer"/>
              <i n="[T_kommune].[kommune].&amp;[Stjørdal]" c="Stjørdal"/>
              <i n="[T_kommune].[kommune].&amp;[Trondheim]" c="Trondheim"/>
              <i n="[T_kommune].[kommune].&amp;[Tydal]" c="Tydal"/>
              <i n="[T_kommune].[kommune].&amp;[Verdal]" c="Verdal"/>
              <i n="[T_kommune].[kommune].&amp;[Ørland]" c="Ørland"/>
              <i n="[T_kommune].[kommune].&amp;[Åfjord]" c="Åfjord"/>
              <i n="[T_kommune].[kommune].&amp;[Alstahaug]" c="Alstahaug" nd="1"/>
              <i n="[T_kommune].[kommune].&amp;[Alta]" c="Alta" nd="1"/>
              <i n="[T_kommune].[kommune].&amp;[Alvdal]" c="Alvdal"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Dovre]" c="Dovre" nd="1"/>
              <i n="[T_kommune].[kommune].&amp;[Drammen]" c="Drammen" nd="1"/>
              <i n="[T_kommune].[kommune].&amp;[Drangedal]" c="Drangedal" nd="1"/>
              <i n="[T_kommune].[kommune].&amp;[Dyrøy]" c="Dyrøy" nd="1"/>
              <i n="[T_kommune].[kommune].&amp;[Dønna]" c="Dønna" nd="1"/>
              <i n="[T_kommune].[kommune].&amp;[Eidfjord]" c="Eidfjord" nd="1"/>
              <i n="[T_kommune].[kommune].&amp;[Eidskog]" c="Eidskog" nd="1"/>
              <i n="[T_kommune].[kommune].&amp;[Eidsvoll]" c="Eidsvoll" nd="1"/>
              <i n="[T_kommune].[kommune].&amp;[Eigersund]" c="Eigersund" nd="1"/>
              <i n="[T_kommune].[kommune].&amp;[Elverum]" c="Elverum" nd="1"/>
              <i n="[T_kommune].[kommune].&amp;[Enebakk]" c="Enebakk" nd="1"/>
              <i n="[T_kommune].[kommune].&amp;[Engerdal]" c="Engerdal" nd="1"/>
              <i n="[T_kommune].[kommune].&amp;[Etne]" c="Etne" nd="1"/>
              <i n="[T_kommune].[kommune].&amp;[Etnedal]" c="Etnedal"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ekkefjord]" c="Flekkefjord" nd="1"/>
              <i n="[T_kommune].[kommune].&amp;[Flesberg]" c="Flesberg" nd="1"/>
              <i n="[T_kommune].[kommune].&amp;[Flå]" c="Flå" nd="1"/>
              <i n="[T_kommune].[kommune].&amp;[Folldal]" c="Folldal" nd="1"/>
              <i n="[T_kommune].[kommune].&amp;[Fredrikstad]" c="Fredrikstad" nd="1"/>
              <i n="[T_kommune].[kommune].&amp;[Frogn]" c="Frogn" nd="1"/>
              <i n="[T_kommune].[kommune].&amp;[Froland]" c="Froland" nd="1"/>
              <i n="[T_kommune].[kommune].&amp;[Fyresdal]" c="Fyresdal" nd="1"/>
              <i n="[T_kommune].[kommune].&amp;[Færder]" c="Færder" nd="1"/>
              <i n="[T_kommune].[kommune].&amp;[Gamvik]" c="Gamvik" nd="1"/>
              <i n="[T_kommune].[kommune].&amp;[Gausdal]" c="Gausdal"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jøvik]" c="Gjøvik" nd="1"/>
              <i n="[T_kommune].[kommune].&amp;[Gloppen]" c="Gloppen" nd="1"/>
              <i n="[T_kommune].[kommune].&amp;[Gol]" c="Gol" nd="1"/>
              <i n="[T_kommune].[kommune].&amp;[Gran]" c="Gran" nd="1"/>
              <i n="[T_kommune].[kommune].&amp;[Grane]" c="Grane" nd="1"/>
              <i n="[T_kommune].[kommune].&amp;[Gratangen]" c="Gratangen" nd="1"/>
              <i n="[T_kommune].[kommune].&amp;[Grimstad]" c="Grimstad" nd="1"/>
              <i n="[T_kommune].[kommune].&amp;[Grue]" c="Grue" nd="1"/>
              <i n="[T_kommune].[kommune].&amp;[Gulen]" c="Gulen" nd="1"/>
              <i n="[T_kommune].[kommune].&amp;[Hadsel]" c="Hadsel" nd="1"/>
              <i n="[T_kommune].[kommune].&amp;[Halden]" c="Halden" nd="1"/>
              <i n="[T_kommune].[kommune].&amp;[Hamar]" c="Hamar" nd="1"/>
              <i n="[T_kommune].[kommune].&amp;[Hamarøy]" c="Hamarøy" nd="1"/>
              <i n="[T_kommune].[kommune].&amp;[Hammerfest]" c="Hammerfest" nd="1"/>
              <i n="[T_kommune].[kommune].&amp;[Hareid]" c="Hareid" nd="1"/>
              <i n="[T_kommune].[kommune].&amp;[Harstad]" c="Harstad" nd="1"/>
              <i n="[T_kommune].[kommune].&amp;[Hasvik]" c="Hasvik" nd="1"/>
              <i n="[T_kommune].[kommune].&amp;[Hattfjelldal]" c="Hattfjelldal" nd="1"/>
              <i n="[T_kommune].[kommune].&amp;[Haugesund]" c="Haugesund" nd="1"/>
              <i n="[T_kommune].[kommune].&amp;[Hemnes]" c="Hemnes" nd="1"/>
              <i n="[T_kommune].[kommune].&amp;[Hemsedal]" c="Hemsedal" nd="1"/>
              <i n="[T_kommune].[kommune].&amp;[Herøy]" c="Herøy" nd="1"/>
              <i n="[T_kommune].[kommune].&amp;[Hjartdal]" c="Hjartdal" nd="1"/>
              <i n="[T_kommune].[kommune].&amp;[Hjelmeland]" c="Hjelmeland" nd="1"/>
              <i n="[T_kommune].[kommune].&amp;[Hol]" c="Hol" nd="1"/>
              <i n="[T_kommune].[kommune].&amp;[Hole]" c="Hole" nd="1"/>
              <i n="[T_kommune].[kommune].&amp;[Holmestrand]" c="Holmestrand"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å]" c="Hå" nd="1"/>
              <i n="[T_kommune].[kommune].&amp;[Ibestad]" c="Ibestad"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ongsvinger]" c="Kongsvinger"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sja]" c="Lesja" nd="1"/>
              <i n="[T_kommune].[kommune].&amp;[Lier]" c="Lier" nd="1"/>
              <i n="[T_kommune].[kommune].&amp;[Lillehammer]" c="Lillehammer" nd="1"/>
              <i n="[T_kommune].[kommune].&amp;[Lillesand]" c="Lillesand" nd="1"/>
              <i n="[T_kommune].[kommune].&amp;[Lillestrøm]" c="Lillestrøm" nd="1"/>
              <i n="[T_kommune].[kommune].&amp;[Lindesnes]" c="Lindesnes" nd="1"/>
              <i n="[T_kommune].[kommune].&amp;[Lom]" c="Lom" nd="1"/>
              <i n="[T_kommune].[kommune].&amp;[Loppa]" c="Loppa"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Løten]" c="Løten" nd="1"/>
              <i n="[T_kommune].[kommune].&amp;[Marker]" c="Marker" nd="1"/>
              <i n="[T_kommune].[kommune].&amp;[Masfjorden]" c="Masfjorden" nd="1"/>
              <i n="[T_kommune].[kommune].&amp;[Meløy]" c="Meløy" nd="1"/>
              <i n="[T_kommune].[kommune].&amp;[Midt-Telemark]" c="Midt-Telemark" nd="1"/>
              <i n="[T_kommune].[kommune].&amp;[Modalen]" c="Modalen" nd="1"/>
              <i n="[T_kommune].[kommune].&amp;[Modum]" c="Modum" nd="1"/>
              <i n="[T_kommune].[kommune].&amp;[Molde]" c="Molde" nd="1"/>
              <i n="[T_kommune].[kommune].&amp;[Moskenes]" c="Moskenes" nd="1"/>
              <i n="[T_kommune].[kommune].&amp;[Moss]" c="Moss" nd="1"/>
              <i n="[T_kommune].[kommune].&amp;[Målselv]" c="Målselv" nd="1"/>
              <i n="[T_kommune].[kommune].&amp;[Måsøy]" c="Måsøy"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Aurdal]" c="Nord-Aurdal" nd="1"/>
              <i n="[T_kommune].[kommune].&amp;[Nord-Fron]" c="Nord-Fron" nd="1"/>
              <i n="[T_kommune].[kommune].&amp;[Nord-Odal]" c="Nord-Odal" nd="1"/>
              <i n="[T_kommune].[kommune].&amp;[Nordre Follo]" c="Nordre Follo" nd="1"/>
              <i n="[T_kommune].[kommune].&amp;[Nordre Land]" c="Nordre Land" nd="1"/>
              <i n="[T_kommune].[kommune].&amp;[Nordreisa]" c="Nordreisa" nd="1"/>
              <i n="[T_kommune].[kommune].&amp;[Nore og Uvdal]" c="Nore og Uvdal" nd="1"/>
              <i n="[T_kommune].[kommune].&amp;[Notodden]" c="Notodden" nd="1"/>
              <i n="[T_kommune].[kommune].&amp;[Os]" c="Os" nd="1"/>
              <i n="[T_kommune].[kommune].&amp;[Oslo]" c="Oslo" nd="1"/>
              <i n="[T_kommune].[kommune].&amp;[Osterøy]" c="Osterøy"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dalen]" c="Rendalen" nd="1"/>
              <i n="[T_kommune].[kommune].&amp;[Ringebu]" c="Ringebu" nd="1"/>
              <i n="[T_kommune].[kommune].&amp;[Ringerike]" c="Ringerike" nd="1"/>
              <i n="[T_kommune].[kommune].&amp;[Ringsaker]" c="Ringsaker" nd="1"/>
              <i n="[T_kommune].[kommune].&amp;[Risør]" c="Risør" nd="1"/>
              <i n="[T_kommune].[kommune].&amp;[Rollag]" c="Rollag" nd="1"/>
              <i n="[T_kommune].[kommune].&amp;[Rælingen]" c="Rælingen" nd="1"/>
              <i n="[T_kommune].[kommune].&amp;[Rødøy]" c="Rødøy" nd="1"/>
              <i n="[T_kommune].[kommune].&amp;[Røst]" c="Røst"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 c="Sel" nd="1"/>
              <i n="[T_kommune].[kommune].&amp;[Seljord]" c="Seljord" nd="1"/>
              <i n="[T_kommune].[kommune].&amp;[Senja]" c="Senja" nd="1"/>
              <i n="[T_kommune].[kommune].&amp;[Sigdal]" c="Sigdal" nd="1"/>
              <i n="[T_kommune].[kommune].&amp;[Siljan]" c="Siljan" nd="1"/>
              <i n="[T_kommune].[kommune].&amp;[Sirdal]" c="Sirdal" nd="1"/>
              <i n="[T_kommune].[kommune].&amp;[Skien]" c="Skien" nd="1"/>
              <i n="[T_kommune].[kommune].&amp;[Skiptvet]" c="Skiptvet" nd="1"/>
              <i n="[T_kommune].[kommune].&amp;[Skjervøy]" c="Skjervøy" nd="1"/>
              <i n="[T_kommune].[kommune].&amp;[Skjåk]" c="Skjåk" nd="1"/>
              <i n="[T_kommune].[kommune].&amp;[Smøla]" c="Smøla" nd="1"/>
              <i n="[T_kommune].[kommune].&amp;[Sogndal]" c="Sogndal" nd="1"/>
              <i n="[T_kommune].[kommune].&amp;[Sokndal]" c="Sokndal" nd="1"/>
              <i n="[T_kommune].[kommune].&amp;[Sola]" c="Sola" nd="1"/>
              <i n="[T_kommune].[kommune].&amp;[Solund]" c="Solund" nd="1"/>
              <i n="[T_kommune].[kommune].&amp;[Sortland]" c="Sortland" nd="1"/>
              <i n="[T_kommune].[kommune].&amp;[Stad]" c="Stad" nd="1"/>
              <i n="[T_kommune].[kommune].&amp;[Stange]" c="Stange" nd="1"/>
              <i n="[T_kommune].[kommune].&amp;[Stavanger]" c="Stavanger" nd="1"/>
              <i n="[T_kommune].[kommune].&amp;[Steigen]" c="Steigen" nd="1"/>
              <i n="[T_kommune].[kommune].&amp;[Stord]" c="Stord" nd="1"/>
              <i n="[T_kommune].[kommune].&amp;[Stor-Elvdal]" c="Stor-Elvdal"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ndre Land]" c="Søndre Land" nd="1"/>
              <i n="[T_kommune].[kommune].&amp;[Sør-Aurdal]" c="Sør-Aurdal" nd="1"/>
              <i n="[T_kommune].[kommune].&amp;[Sørfold]" c="Sørfold" nd="1"/>
              <i n="[T_kommune].[kommune].&amp;[Sør-Fron]" c="Sør-Fron" nd="1"/>
              <i n="[T_kommune].[kommune].&amp;[Sør-Odal]" c="Sør-Odal"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olga]" c="Tolga" nd="1"/>
              <i n="[T_kommune].[kommune].&amp;[Tromsø]" c="Tromsø" nd="1"/>
              <i n="[T_kommune].[kommune].&amp;[Trysil]" c="Trysil" nd="1"/>
              <i n="[T_kommune].[kommune].&amp;[Træna]" c="Træna" nd="1"/>
              <i n="[T_kommune].[kommune].&amp;[Tvedestrand]" c="Tvedestrand" nd="1"/>
              <i n="[T_kommune].[kommune].&amp;[Tynset]" c="Tynset"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g]" c="Vang"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stby]" c="Vestby" nd="1"/>
              <i n="[T_kommune].[kommune].&amp;[Vestnes]" c="Vestnes" nd="1"/>
              <i n="[T_kommune].[kommune].&amp;[Vestre Slidre]" c="Vestre Slidre" nd="1"/>
              <i n="[T_kommune].[kommune].&amp;[Vestre Toten]" c="Vestre Toten"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gå]" c="Vågå" nd="1"/>
              <i n="[T_kommune].[kommune].&amp;[Våler (Inn)]" c="Våler (Inn)" nd="1"/>
              <i n="[T_kommune].[kommune].&amp;[Våler (Vik)]" c="Våler (Vik)" nd="1"/>
              <i n="[T_kommune].[kommune].&amp;[Øksnes]" c="Øksnes" nd="1"/>
              <i n="[T_kommune].[kommune].&amp;[Ørsta]" c="Ørsta" nd="1"/>
              <i n="[T_kommune].[kommune].&amp;[Østre Toten]" c="Østre Toten" nd="1"/>
              <i n="[T_kommune].[kommune].&amp;[Øvre Eiker]" c="Øvre Eiker" nd="1"/>
              <i n="[T_kommune].[kommune].&amp;[Øyer]" c="Øyer" nd="1"/>
              <i n="[T_kommune].[kommune].&amp;[Øygarden]" c="Øygarden" nd="1"/>
              <i n="[T_kommune].[kommune].&amp;[Øystre Slidre]" c="Øystre Slidre" nd="1"/>
              <i n="[T_kommune].[kommune].&amp;[Ål]" c="Ål" nd="1"/>
              <i n="[T_kommune].[kommune].&amp;[Ålesund]" c="Ålesund" nd="1"/>
              <i n="[T_kommune].[kommune].&amp;[Åmli]" c="Åmli" nd="1"/>
              <i n="[T_kommune].[kommune].&amp;[Åmot]" c="Åmot" nd="1"/>
              <i n="[T_kommune].[kommune].&amp;[Årdal]" c="Årdal" nd="1"/>
              <i n="[T_kommune].[kommune].&amp;[Ås]" c="Ås" nd="1"/>
              <i n="[T_kommune].[kommune].&amp;[Åseral]" c="Åseral" nd="1"/>
              <i n="[T_kommune].[kommune].&amp;[Åsnes]" c="Åsnes" nd="1"/>
            </range>
          </ranges>
        </level>
      </levels>
      <selections count="1">
        <selection n="[T_kommune].[kommune].[All]"/>
      </selections>
    </olap>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3" xr10:uid="{9ED915A5-5D19-423B-99C3-375FF61263AE}" sourceName="[T_kjøttkoder].[hovedgrupper]">
  <pivotTables>
    <pivotTable tabId="8" name="Pivottabell18"/>
    <pivotTable tabId="8" name="Pivottabell19"/>
    <pivotTable tabId="8" name="Pivottabell7"/>
    <pivotTable tabId="8" name="Pivottabell8"/>
    <pivotTable tabId="8" name="Pivottabell6"/>
  </pivotTables>
  <data>
    <olap pivotCacheId="128493437">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E8B6DF40-7D64-429C-8B76-13A72BA52BC8}" sourceName="[T_kommune].[fylke]">
  <pivotTables>
    <pivotTable tabId="6" name="Pivottabell12"/>
    <pivotTable tabId="6" name="Pivottabell14"/>
    <pivotTable tabId="6" name="Pivottabell2"/>
    <pivotTable tabId="6" name="Pivottabell3"/>
    <pivotTable tabId="6" name="Pivottabell4"/>
    <pivotTable tabId="6" name="Pivottabell5"/>
    <pivotTable tabId="6" name="Pivottabell6"/>
    <pivotTable tabId="6" name="Pivottabell13"/>
    <pivotTable tabId="6" name="Pivottabell15"/>
  </pivotTables>
  <data>
    <olap pivotCacheId="1444711906">
      <levels count="2">
        <level uniqueName="[T_kommune].[fylke].[(All)]" sourceCaption="(All)" count="0"/>
        <level uniqueName="[T_kommune].[fylke].[fylke]" sourceCaption="fylke" count="10">
          <ranges>
            <range startItem="0">
              <i n="[T_kommune].[fylke].&amp;[Innlandet]" c="Innlandet"/>
              <i n="[T_kommune].[fylke].&amp;[Agder]" c="Agder" nd="1"/>
              <i n="[T_kommune].[fylke].&amp;[Møre og Romsdal]" c="Møre og Romsdal" nd="1"/>
              <i n="[T_kommune].[fylke].&amp;[Nordland]" c="Nordland" nd="1"/>
              <i n="[T_kommune].[fylke].&amp;[Rogaland]" c="Rogaland" nd="1"/>
              <i n="[T_kommune].[fylke].&amp;[Troms og Finnmark]" c="Troms og Finnmark" nd="1"/>
              <i n="[T_kommune].[fylke].&amp;[Trøndelag]" c="Trøndelag" nd="1"/>
              <i n="[T_kommune].[fylke].&amp;[Vestfold og Telemark]" c="Vestfold og Telemark" nd="1"/>
              <i n="[T_kommune].[fylke].&amp;[Vestland]" c="Vestland" nd="1"/>
              <i n="[T_kommune].[fylke].&amp;[Viken]" c="Viken" nd="1"/>
            </range>
          </ranges>
        </level>
      </levels>
      <selections count="1">
        <selection n="[T_kommune].[fylke].&amp;[Innlandet]"/>
      </selections>
    </olap>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383E93B-C1AD-46A2-8E1D-A24352EFAB1F}" sourceName="[T_kommune].[kommune]">
  <pivotTables>
    <pivotTable tabId="6" name="Pivottabell12"/>
    <pivotTable tabId="6" name="Pivottabell14"/>
    <pivotTable tabId="6" name="Pivottabell2"/>
    <pivotTable tabId="6" name="Pivottabell3"/>
    <pivotTable tabId="6" name="Pivottabell4"/>
    <pivotTable tabId="6" name="Pivottabell5"/>
    <pivotTable tabId="6" name="Pivottabell6"/>
    <pivotTable tabId="6" name="Pivottabell13"/>
    <pivotTable tabId="6" name="Pivottabell15"/>
  </pivotTables>
  <data>
    <olap pivotCacheId="1444711906">
      <levels count="2">
        <level uniqueName="[T_kommune].[kommune].[(All)]" sourceCaption="(All)" count="0"/>
        <level uniqueName="[T_kommune].[kommune].[kommune]" sourceCaption="kommune" count="352">
          <ranges>
            <range startItem="0">
              <i n="[T_kommune].[kommune].&amp;[Alvdal]" c="Alvdal"/>
              <i n="[T_kommune].[kommune].&amp;[Dovre]" c="Dovre"/>
              <i n="[T_kommune].[kommune].&amp;[Eidskog]" c="Eidskog"/>
              <i n="[T_kommune].[kommune].&amp;[Elverum]" c="Elverum"/>
              <i n="[T_kommune].[kommune].&amp;[Engerdal]" c="Engerdal"/>
              <i n="[T_kommune].[kommune].&amp;[Etnedal]" c="Etnedal"/>
              <i n="[T_kommune].[kommune].&amp;[Folldal]" c="Folldal"/>
              <i n="[T_kommune].[kommune].&amp;[Gausdal]" c="Gausdal"/>
              <i n="[T_kommune].[kommune].&amp;[Gjøvik]" c="Gjøvik"/>
              <i n="[T_kommune].[kommune].&amp;[Gran]" c="Gran"/>
              <i n="[T_kommune].[kommune].&amp;[Grue]" c="Grue"/>
              <i n="[T_kommune].[kommune].&amp;[Hamar]" c="Hamar"/>
              <i n="[T_kommune].[kommune].&amp;[Kongsvinger]" c="Kongsvinger"/>
              <i n="[T_kommune].[kommune].&amp;[Lesja]" c="Lesja"/>
              <i n="[T_kommune].[kommune].&amp;[Lillehammer]" c="Lillehammer"/>
              <i n="[T_kommune].[kommune].&amp;[Lom]" c="Lom"/>
              <i n="[T_kommune].[kommune].&amp;[Løten]" c="Løten"/>
              <i n="[T_kommune].[kommune].&amp;[Nord-Aurdal]" c="Nord-Aurdal"/>
              <i n="[T_kommune].[kommune].&amp;[Nord-Fron]" c="Nord-Fron"/>
              <i n="[T_kommune].[kommune].&amp;[Nord-Odal]" c="Nord-Odal"/>
              <i n="[T_kommune].[kommune].&amp;[Nordre Land]" c="Nordre Land"/>
              <i n="[T_kommune].[kommune].&amp;[Os]" c="Os"/>
              <i n="[T_kommune].[kommune].&amp;[Rendalen]" c="Rendalen"/>
              <i n="[T_kommune].[kommune].&amp;[Ringebu]" c="Ringebu"/>
              <i n="[T_kommune].[kommune].&amp;[Ringsaker]" c="Ringsaker"/>
              <i n="[T_kommune].[kommune].&amp;[Sel]" c="Sel"/>
              <i n="[T_kommune].[kommune].&amp;[Skjåk]" c="Skjåk"/>
              <i n="[T_kommune].[kommune].&amp;[Stange]" c="Stange"/>
              <i n="[T_kommune].[kommune].&amp;[Stor-Elvdal]" c="Stor-Elvdal"/>
              <i n="[T_kommune].[kommune].&amp;[Søndre Land]" c="Søndre Land"/>
              <i n="[T_kommune].[kommune].&amp;[Sør-Aurdal]" c="Sør-Aurdal"/>
              <i n="[T_kommune].[kommune].&amp;[Sør-Fron]" c="Sør-Fron"/>
              <i n="[T_kommune].[kommune].&amp;[Sør-Odal]" c="Sør-Odal"/>
              <i n="[T_kommune].[kommune].&amp;[Tolga]" c="Tolga"/>
              <i n="[T_kommune].[kommune].&amp;[Trysil]" c="Trysil"/>
              <i n="[T_kommune].[kommune].&amp;[Tynset]" c="Tynset"/>
              <i n="[T_kommune].[kommune].&amp;[Vang]" c="Vang"/>
              <i n="[T_kommune].[kommune].&amp;[Vestre Slidre]" c="Vestre Slidre"/>
              <i n="[T_kommune].[kommune].&amp;[Vestre Toten]" c="Vestre Toten"/>
              <i n="[T_kommune].[kommune].&amp;[Vågå]" c="Vågå"/>
              <i n="[T_kommune].[kommune].&amp;[Våler (Inn)]" c="Våler (Inn)"/>
              <i n="[T_kommune].[kommune].&amp;[Østre Toten]" c="Østre Toten"/>
              <i n="[T_kommune].[kommune].&amp;[Øyer]" c="Øyer"/>
              <i n="[T_kommune].[kommune].&amp;[Øystre Slidre]" c="Øystre Slidre"/>
              <i n="[T_kommune].[kommune].&amp;[Åmot]" c="Åmot"/>
              <i n="[T_kommune].[kommune].&amp;[Åsnes]" c="Åsnes"/>
              <i n="[T_kommune].[kommune].&amp;[Alstahaug]" c="Alstahaug" nd="1"/>
              <i n="[T_kommune].[kommune].&amp;[Alta]" c="Alta"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Drammen]" c="Drammen" nd="1"/>
              <i n="[T_kommune].[kommune].&amp;[Drangedal]" c="Drangedal" nd="1"/>
              <i n="[T_kommune].[kommune].&amp;[Dyrøy]" c="Dyrøy" nd="1"/>
              <i n="[T_kommune].[kommune].&amp;[Dønna]" c="Dønna" nd="1"/>
              <i n="[T_kommune].[kommune].&amp;[Eidfjord]" c="Eidfjord" nd="1"/>
              <i n="[T_kommune].[kommune].&amp;[Eidsvoll]" c="Eidsvoll" nd="1"/>
              <i n="[T_kommune].[kommune].&amp;[Eigersund]" c="Eigersund" nd="1"/>
              <i n="[T_kommune].[kommune].&amp;[Enebakk]" c="Enebakk" nd="1"/>
              <i n="[T_kommune].[kommune].&amp;[Etne]" c="Etne"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atanger]" c="Flatanger" nd="1"/>
              <i n="[T_kommune].[kommune].&amp;[Flekkefjord]" c="Flekkefjord" nd="1"/>
              <i n="[T_kommune].[kommune].&amp;[Flesberg]" c="Flesberg" nd="1"/>
              <i n="[T_kommune].[kommune].&amp;[Flå]" c="Flå" nd="1"/>
              <i n="[T_kommune].[kommune].&amp;[Fredrikstad]" c="Fredrikstad" nd="1"/>
              <i n="[T_kommune].[kommune].&amp;[Frogn]" c="Frogn" nd="1"/>
              <i n="[T_kommune].[kommune].&amp;[Froland]" c="Froland" nd="1"/>
              <i n="[T_kommune].[kommune].&amp;[Frosta]" c="Frosta" nd="1"/>
              <i n="[T_kommune].[kommune].&amp;[Frøya]" c="Frøya" nd="1"/>
              <i n="[T_kommune].[kommune].&amp;[Fyresdal]" c="Fyresdal" nd="1"/>
              <i n="[T_kommune].[kommune].&amp;[Færder]" c="Færder" nd="1"/>
              <i n="[T_kommune].[kommune].&amp;[Gamvik]" c="Gamvik"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loppen]" c="Gloppen" nd="1"/>
              <i n="[T_kommune].[kommune].&amp;[Gol]" c="Gol" nd="1"/>
              <i n="[T_kommune].[kommune].&amp;[Grane]" c="Grane" nd="1"/>
              <i n="[T_kommune].[kommune].&amp;[Gratangen]" c="Gratangen" nd="1"/>
              <i n="[T_kommune].[kommune].&amp;[Grimstad]" c="Grimstad" nd="1"/>
              <i n="[T_kommune].[kommune].&amp;[Grong]" c="Grong" nd="1"/>
              <i n="[T_kommune].[kommune].&amp;[Gulen]" c="Gulen" nd="1"/>
              <i n="[T_kommune].[kommune].&amp;[Hadsel]" c="Hadsel" nd="1"/>
              <i n="[T_kommune].[kommune].&amp;[Halden]" c="Halden" nd="1"/>
              <i n="[T_kommune].[kommune].&amp;[Hamarøy]" c="Hamarøy" nd="1"/>
              <i n="[T_kommune].[kommune].&amp;[Hammerfest]" c="Hammerfest" nd="1"/>
              <i n="[T_kommune].[kommune].&amp;[Hareid]" c="Hareid" nd="1"/>
              <i n="[T_kommune].[kommune].&amp;[Harstad]" c="Harstad" nd="1"/>
              <i n="[T_kommune].[kommune].&amp;[Hasvik]" c="Hasvik" nd="1"/>
              <i n="[T_kommune].[kommune].&amp;[Hattfjelldal]" c="Hattfjelldal" nd="1"/>
              <i n="[T_kommune].[kommune].&amp;[Haugesund]" c="Haugesund" nd="1"/>
              <i n="[T_kommune].[kommune].&amp;[Heim]" c="Heim" nd="1"/>
              <i n="[T_kommune].[kommune].&amp;[Hemnes]" c="Hemnes" nd="1"/>
              <i n="[T_kommune].[kommune].&amp;[Hemsedal]" c="Hemsedal" nd="1"/>
              <i n="[T_kommune].[kommune].&amp;[Herøy]" c="Herøy" nd="1"/>
              <i n="[T_kommune].[kommune].&amp;[Hitra]" c="Hitra" nd="1"/>
              <i n="[T_kommune].[kommune].&amp;[Hjartdal]" c="Hjartdal" nd="1"/>
              <i n="[T_kommune].[kommune].&amp;[Hjelmeland]" c="Hjelmeland" nd="1"/>
              <i n="[T_kommune].[kommune].&amp;[Hol]" c="Hol" nd="1"/>
              <i n="[T_kommune].[kommune].&amp;[Hole]" c="Hole" nd="1"/>
              <i n="[T_kommune].[kommune].&amp;[Holmestrand]" c="Holmestrand" nd="1"/>
              <i n="[T_kommune].[kommune].&amp;[Holtålen]" c="Holtålen"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øylandet]" c="Høylandet" nd="1"/>
              <i n="[T_kommune].[kommune].&amp;[Hå]" c="Hå" nd="1"/>
              <i n="[T_kommune].[kommune].&amp;[Ibestad]" c="Ibestad" nd="1"/>
              <i n="[T_kommune].[kommune].&amp;[Inderøy]" c="Inderøy" nd="1"/>
              <i n="[T_kommune].[kommune].&amp;[Indre Fosen]" c="Indre Fosen"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ka]" c="Leka" nd="1"/>
              <i n="[T_kommune].[kommune].&amp;[Levanger]" c="Levanger" nd="1"/>
              <i n="[T_kommune].[kommune].&amp;[Lier]" c="Lier" nd="1"/>
              <i n="[T_kommune].[kommune].&amp;[Lierne]" c="Lierne" nd="1"/>
              <i n="[T_kommune].[kommune].&amp;[Lillesand]" c="Lillesand" nd="1"/>
              <i n="[T_kommune].[kommune].&amp;[Lillestrøm]" c="Lillestrøm" nd="1"/>
              <i n="[T_kommune].[kommune].&amp;[Lindesnes]" c="Lindesnes" nd="1"/>
              <i n="[T_kommune].[kommune].&amp;[Loppa]" c="Loppa"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Malvik]" c="Malvik" nd="1"/>
              <i n="[T_kommune].[kommune].&amp;[Marker]" c="Marker" nd="1"/>
              <i n="[T_kommune].[kommune].&amp;[Masfjorden]" c="Masfjorden" nd="1"/>
              <i n="[T_kommune].[kommune].&amp;[Melhus]" c="Melhus" nd="1"/>
              <i n="[T_kommune].[kommune].&amp;[Meløy]" c="Meløy" nd="1"/>
              <i n="[T_kommune].[kommune].&amp;[Meråker]" c="Meråker" nd="1"/>
              <i n="[T_kommune].[kommune].&amp;[Midtre Gauldal]" c="Midtre Gauldal" nd="1"/>
              <i n="[T_kommune].[kommune].&amp;[Midt-Telemark]" c="Midt-Telemark" nd="1"/>
              <i n="[T_kommune].[kommune].&amp;[Modalen]" c="Modalen" nd="1"/>
              <i n="[T_kommune].[kommune].&amp;[Modum]" c="Modum" nd="1"/>
              <i n="[T_kommune].[kommune].&amp;[Molde]" c="Molde" nd="1"/>
              <i n="[T_kommune].[kommune].&amp;[Moskenes]" c="Moskenes" nd="1"/>
              <i n="[T_kommune].[kommune].&amp;[Moss]" c="Moss" nd="1"/>
              <i n="[T_kommune].[kommune].&amp;[Målselv]" c="Målselv" nd="1"/>
              <i n="[T_kommune].[kommune].&amp;[Måsøy]" c="Måsøy" nd="1"/>
              <i n="[T_kommune].[kommune].&amp;[Namsos]" c="Namsos" nd="1"/>
              <i n="[T_kommune].[kommune].&amp;[Namsskogan]" c="Namsskogan"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re Follo]" c="Nordre Follo" nd="1"/>
              <i n="[T_kommune].[kommune].&amp;[Nordreisa]" c="Nordreisa" nd="1"/>
              <i n="[T_kommune].[kommune].&amp;[Nore og Uvdal]" c="Nore og Uvdal" nd="1"/>
              <i n="[T_kommune].[kommune].&amp;[Notodden]" c="Notodden" nd="1"/>
              <i n="[T_kommune].[kommune].&amp;[Nærøysund]" c="Nærøysund" nd="1"/>
              <i n="[T_kommune].[kommune].&amp;[Oppdal]" c="Oppdal" nd="1"/>
              <i n="[T_kommune].[kommune].&amp;[Orkland]" c="Orkland" nd="1"/>
              <i n="[T_kommune].[kommune].&amp;[Osen]" c="Osen" nd="1"/>
              <i n="[T_kommune].[kommune].&amp;[Oslo]" c="Oslo" nd="1"/>
              <i n="[T_kommune].[kommune].&amp;[Osterøy]" c="Osterøy" nd="1"/>
              <i n="[T_kommune].[kommune].&amp;[Overhalla]" c="Overhalla"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nebu]" c="Rennebu" nd="1"/>
              <i n="[T_kommune].[kommune].&amp;[Rindal]" c="Rindal" nd="1"/>
              <i n="[T_kommune].[kommune].&amp;[Ringerike]" c="Ringerike" nd="1"/>
              <i n="[T_kommune].[kommune].&amp;[Risør]" c="Risør" nd="1"/>
              <i n="[T_kommune].[kommune].&amp;[Rollag]" c="Rollag" nd="1"/>
              <i n="[T_kommune].[kommune].&amp;[Rælingen]" c="Rælingen" nd="1"/>
              <i n="[T_kommune].[kommune].&amp;[Rødøy]" c="Rødøy" nd="1"/>
              <i n="[T_kommune].[kommune].&amp;[Røros]" c="Røros" nd="1"/>
              <i n="[T_kommune].[kommune].&amp;[Røst]" c="Røst" nd="1"/>
              <i n="[T_kommune].[kommune].&amp;[Røyrvik]" c="Røyrvik"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bu]" c="Selbu" nd="1"/>
              <i n="[T_kommune].[kommune].&amp;[Seljord]" c="Seljord" nd="1"/>
              <i n="[T_kommune].[kommune].&amp;[Senja]" c="Senja" nd="1"/>
              <i n="[T_kommune].[kommune].&amp;[Sigdal]" c="Sigdal" nd="1"/>
              <i n="[T_kommune].[kommune].&amp;[Siljan]" c="Siljan" nd="1"/>
              <i n="[T_kommune].[kommune].&amp;[Sirdal]" c="Sirdal" nd="1"/>
              <i n="[T_kommune].[kommune].&amp;[Skaun]" c="Skaun" nd="1"/>
              <i n="[T_kommune].[kommune].&amp;[Skien]" c="Skien" nd="1"/>
              <i n="[T_kommune].[kommune].&amp;[Skiptvet]" c="Skiptvet" nd="1"/>
              <i n="[T_kommune].[kommune].&amp;[Skjervøy]" c="Skjervøy" nd="1"/>
              <i n="[T_kommune].[kommune].&amp;[Smøla]" c="Smøla" nd="1"/>
              <i n="[T_kommune].[kommune].&amp;[Snåsa]" c="Snåsa" nd="1"/>
              <i n="[T_kommune].[kommune].&amp;[Sogndal]" c="Sogndal" nd="1"/>
              <i n="[T_kommune].[kommune].&amp;[Sokndal]" c="Sokndal" nd="1"/>
              <i n="[T_kommune].[kommune].&amp;[Sola]" c="Sola" nd="1"/>
              <i n="[T_kommune].[kommune].&amp;[Solund]" c="Solund" nd="1"/>
              <i n="[T_kommune].[kommune].&amp;[Sortland]" c="Sortland" nd="1"/>
              <i n="[T_kommune].[kommune].&amp;[Stad]" c="Stad" nd="1"/>
              <i n="[T_kommune].[kommune].&amp;[Stavanger]" c="Stavanger" nd="1"/>
              <i n="[T_kommune].[kommune].&amp;[Steigen]" c="Steigen" nd="1"/>
              <i n="[T_kommune].[kommune].&amp;[Steinkjer]" c="Steinkjer" nd="1"/>
              <i n="[T_kommune].[kommune].&amp;[Stjørdal]" c="Stjørdal" nd="1"/>
              <i n="[T_kommune].[kommune].&amp;[Stord]" c="Stord"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rfold]" c="Sørfold"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romsø]" c="Tromsø" nd="1"/>
              <i n="[T_kommune].[kommune].&amp;[Trondheim]" c="Trondheim" nd="1"/>
              <i n="[T_kommune].[kommune].&amp;[Træna]" c="Træna" nd="1"/>
              <i n="[T_kommune].[kommune].&amp;[Tvedestrand]" c="Tvedestrand" nd="1"/>
              <i n="[T_kommune].[kommune].&amp;[Tydal]" c="Tydal"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rdal]" c="Verdal" nd="1"/>
              <i n="[T_kommune].[kommune].&amp;[Vestby]" c="Vestby" nd="1"/>
              <i n="[T_kommune].[kommune].&amp;[Vestnes]" c="Vestnes"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ler (Vik)]" c="Våler (Vik)" nd="1"/>
              <i n="[T_kommune].[kommune].&amp;[Øksnes]" c="Øksnes" nd="1"/>
              <i n="[T_kommune].[kommune].&amp;[Ørland]" c="Ørland" nd="1"/>
              <i n="[T_kommune].[kommune].&amp;[Ørsta]" c="Ørsta" nd="1"/>
              <i n="[T_kommune].[kommune].&amp;[Øvre Eiker]" c="Øvre Eiker" nd="1"/>
              <i n="[T_kommune].[kommune].&amp;[Øygarden]" c="Øygarden" nd="1"/>
              <i n="[T_kommune].[kommune].&amp;[Åfjord]" c="Åfjord" nd="1"/>
              <i n="[T_kommune].[kommune].&amp;[Ål]" c="Ål" nd="1"/>
              <i n="[T_kommune].[kommune].&amp;[Ålesund]" c="Ålesund" nd="1"/>
              <i n="[T_kommune].[kommune].&amp;[Åmli]" c="Åmli" nd="1"/>
              <i n="[T_kommune].[kommune].&amp;[Årdal]" c="Årdal" nd="1"/>
              <i n="[T_kommune].[kommune].&amp;[Ås]" c="Ås" nd="1"/>
              <i n="[T_kommune].[kommune].&amp;[Åseral]" c="Åseral" nd="1"/>
            </range>
          </ranges>
        </level>
      </levels>
      <selections count="1">
        <selection n="[T_kommune].[kommune].&amp;[Os]"/>
      </selections>
    </olap>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 xr10:uid="{C5423D59-1C32-4DFB-97AC-D15E730E681A}" sourceName="[Kommunetall_CSV].[aar]">
  <pivotTables>
    <pivotTable tabId="6" name="Pivottabell12"/>
    <pivotTable tabId="6" name="Pivottabell14"/>
    <pivotTable tabId="6" name="Pivottabell2"/>
    <pivotTable tabId="6" name="Pivottabell3"/>
    <pivotTable tabId="6" name="Pivottabell4"/>
    <pivotTable tabId="6" name="Pivottabell5"/>
    <pivotTable tabId="6" name="Pivottabell6"/>
    <pivotTable tabId="6" name="Pivottabell7"/>
    <pivotTable tabId="6" name="Pivottabell13"/>
    <pivotTable tabId="6" name="Pivottabell15"/>
  </pivotTables>
  <data>
    <olap pivotCacheId="1444711906">
      <levels count="2">
        <level uniqueName="[Kommunetall_CSV].[aar].[(All)]" sourceCaption="(All)" count="0"/>
        <level uniqueName="[Kommunetall_CSV].[aar].[aar]" sourceCaption="aar" count="17">
          <ranges>
            <range startItem="0">
              <i n="[Kommunetall_CSV].[aar].&amp;[2005]" c="2005"/>
              <i n="[Kommunetall_CSV].[aar].&amp;[2006]" c="2006"/>
              <i n="[Kommunetall_CSV].[aar].&amp;[2007]" c="2007"/>
              <i n="[Kommunetall_CSV].[aar].&amp;[2008]" c="2008"/>
              <i n="[Kommunetall_CSV].[aar].&amp;[2009]" c="2009"/>
              <i n="[Kommunetall_CSV].[aar].&amp;[2010]" c="2010"/>
              <i n="[Kommunetall_CSV].[aar].&amp;[2011]" c="2011"/>
              <i n="[Kommunetall_CSV].[aar].&amp;[2012]" c="2012"/>
              <i n="[Kommunetall_CSV].[aar].&amp;[2013]" c="2013"/>
              <i n="[Kommunetall_CSV].[aar].&amp;[2014]" c="2014"/>
              <i n="[Kommunetall_CSV].[aar].&amp;[2015]" c="2015"/>
              <i n="[Kommunetall_CSV].[aar].&amp;[2016]" c="2016"/>
              <i n="[Kommunetall_CSV].[aar].&amp;[2017]" c="2017"/>
              <i n="[Kommunetall_CSV].[aar].&amp;[2018]" c="2018"/>
              <i n="[Kommunetall_CSV].[aar].&amp;[2019]" c="2019"/>
              <i n="[Kommunetall_CSV].[aar].&amp;[2020]" c="2020"/>
              <i n="[Kommunetall_CSV].[aar].&amp;[2021]" c="2021"/>
            </range>
          </ranges>
        </level>
      </levels>
      <selections count="2">
        <selection n="[Kommunetall_CSV].[aar].&amp;[2005]"/>
        <selection n="[Kommunetall_CSV].[aar].&amp;[2021]"/>
      </selections>
    </olap>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4" xr10:uid="{D37E4FCC-E7AF-4C15-B9D0-DDB413519D75}" sourceName="[T_kjøttkoder].[hovedgrupper]">
  <pivotTables>
    <pivotTable tabId="28" name="Pivottabell2"/>
    <pivotTable tabId="28" name="Pivottabell7"/>
    <pivotTable tabId="28" name="Pivottabell9"/>
    <pivotTable tabId="28" name="Pivottabell10"/>
  </pivotTables>
  <data>
    <olap pivotCacheId="1937778247">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AF0F61BC-FAB4-4B26-968B-52A70E81DBCE}" sourceName="[T_kommune].[fylke]">
  <pivotTables>
    <pivotTable tabId="31" name="Pivottabell1"/>
  </pivotTables>
  <data>
    <olap pivotCacheId="1113237351">
      <levels count="2">
        <level uniqueName="[T_kommune].[fylke].[(All)]" sourceCaption="(All)" count="0"/>
        <level uniqueName="[T_kommune].[fylke].[fylke]" sourceCaption="fylke" count="10">
          <ranges>
            <range startItem="0">
              <i n="[T_kommune].[fylke].&amp;[Agder]" c="Agder"/>
              <i n="[T_kommune].[fylke].&amp;[Innlandet]" c="Innlandet"/>
              <i n="[T_kommune].[fylke].&amp;[Møre og Romsdal]" c="Møre og Romsdal"/>
              <i n="[T_kommune].[fylke].&amp;[Nordland]" c="Nordland"/>
              <i n="[T_kommune].[fylke].&amp;[Rogaland]" c="Rogaland"/>
              <i n="[T_kommune].[fylke].&amp;[Troms og Finnmark]" c="Troms og Finnmark"/>
              <i n="[T_kommune].[fylke].&amp;[Trøndelag]" c="Trøndelag"/>
              <i n="[T_kommune].[fylke].&amp;[Vestfold og Telemark]" c="Vestfold og Telemark"/>
              <i n="[T_kommune].[fylke].&amp;[Vestland]" c="Vestland"/>
              <i n="[T_kommune].[fylke].&amp;[Viken]" c="Viken"/>
            </range>
          </ranges>
        </level>
      </levels>
      <selections count="1">
        <selection n="[T_kommune].[fylke].&amp;[Trøndelag]"/>
      </selections>
    </olap>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 xr10:uid="{74066138-4B0F-4552-8812-7228F9C5998E}" sourceName="[T_kjøttkoder].[hovedgrupper]">
  <pivotTables>
    <pivotTable tabId="31" name="Pivottabell1"/>
  </pivotTables>
  <data>
    <olap pivotCacheId="1113237351">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mp;[gris]"/>
      </selections>
    </olap>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5" xr10:uid="{0464400A-4872-43EC-BA63-BC48CF2F6834}" sourceName="[T_kommune].[fylke]">
  <pivotTables>
    <pivotTable tabId="33" name="Pivottabell1"/>
  </pivotTables>
  <data>
    <olap pivotCacheId="1113237351">
      <levels count="2">
        <level uniqueName="[T_kommune].[fylke].[(All)]" sourceCaption="(All)" count="0"/>
        <level uniqueName="[T_kommune].[fylke].[fylke]" sourceCaption="fylke" count="10">
          <ranges>
            <range startItem="0">
              <i n="[T_kommune].[fylke].&amp;[Innlandet]" c="Innlandet"/>
              <i n="[T_kommune].[fylke].&amp;[Agder]" c="Agder" nd="1"/>
              <i n="[T_kommune].[fylke].&amp;[Møre og Romsdal]" c="Møre og Romsdal" nd="1"/>
              <i n="[T_kommune].[fylke].&amp;[Nordland]" c="Nordland" nd="1"/>
              <i n="[T_kommune].[fylke].&amp;[Rogaland]" c="Rogaland" nd="1"/>
              <i n="[T_kommune].[fylke].&amp;[Troms og Finnmark]" c="Troms og Finnmark" nd="1"/>
              <i n="[T_kommune].[fylke].&amp;[Trøndelag]" c="Trøndelag" nd="1"/>
              <i n="[T_kommune].[fylke].&amp;[Vestfold og Telemark]" c="Vestfold og Telemark" nd="1"/>
              <i n="[T_kommune].[fylke].&amp;[Vestland]" c="Vestland" nd="1"/>
              <i n="[T_kommune].[fylke].&amp;[Viken]" c="Viken" nd="1"/>
            </range>
          </ranges>
        </level>
      </levels>
      <selections count="1">
        <selection n="[T_kommune].[fylke].&amp;[Innlandet]"/>
      </selections>
    </olap>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3" xr10:uid="{2CD5FAA6-5396-4439-9792-B1A4A805D9C2}" sourceName="[T_kommune].[kommune]">
  <pivotTables>
    <pivotTable tabId="33" name="Pivottabell1"/>
  </pivotTables>
  <data>
    <olap pivotCacheId="1113237351">
      <levels count="2">
        <level uniqueName="[T_kommune].[kommune].[(All)]" sourceCaption="(All)" count="0"/>
        <level uniqueName="[T_kommune].[kommune].[kommune]" sourceCaption="kommune" count="352">
          <ranges>
            <range startItem="0">
              <i n="[T_kommune].[kommune].&amp;[Alvdal]" c="Alvdal"/>
              <i n="[T_kommune].[kommune].&amp;[Dovre]" c="Dovre"/>
              <i n="[T_kommune].[kommune].&amp;[Eidskog]" c="Eidskog"/>
              <i n="[T_kommune].[kommune].&amp;[Elverum]" c="Elverum"/>
              <i n="[T_kommune].[kommune].&amp;[Engerdal]" c="Engerdal"/>
              <i n="[T_kommune].[kommune].&amp;[Etnedal]" c="Etnedal"/>
              <i n="[T_kommune].[kommune].&amp;[Folldal]" c="Folldal"/>
              <i n="[T_kommune].[kommune].&amp;[Gausdal]" c="Gausdal"/>
              <i n="[T_kommune].[kommune].&amp;[Gjøvik]" c="Gjøvik"/>
              <i n="[T_kommune].[kommune].&amp;[Gran]" c="Gran"/>
              <i n="[T_kommune].[kommune].&amp;[Grue]" c="Grue"/>
              <i n="[T_kommune].[kommune].&amp;[Hamar]" c="Hamar"/>
              <i n="[T_kommune].[kommune].&amp;[Kongsvinger]" c="Kongsvinger"/>
              <i n="[T_kommune].[kommune].&amp;[Lesja]" c="Lesja"/>
              <i n="[T_kommune].[kommune].&amp;[Lillehammer]" c="Lillehammer"/>
              <i n="[T_kommune].[kommune].&amp;[Lom]" c="Lom"/>
              <i n="[T_kommune].[kommune].&amp;[Løten]" c="Løten"/>
              <i n="[T_kommune].[kommune].&amp;[Nord-Aurdal]" c="Nord-Aurdal"/>
              <i n="[T_kommune].[kommune].&amp;[Nord-Fron]" c="Nord-Fron"/>
              <i n="[T_kommune].[kommune].&amp;[Nord-Odal]" c="Nord-Odal"/>
              <i n="[T_kommune].[kommune].&amp;[Nordre Land]" c="Nordre Land"/>
              <i n="[T_kommune].[kommune].&amp;[Os]" c="Os"/>
              <i n="[T_kommune].[kommune].&amp;[Rendalen]" c="Rendalen"/>
              <i n="[T_kommune].[kommune].&amp;[Ringebu]" c="Ringebu"/>
              <i n="[T_kommune].[kommune].&amp;[Ringsaker]" c="Ringsaker"/>
              <i n="[T_kommune].[kommune].&amp;[Sel]" c="Sel"/>
              <i n="[T_kommune].[kommune].&amp;[Skjåk]" c="Skjåk"/>
              <i n="[T_kommune].[kommune].&amp;[Stange]" c="Stange"/>
              <i n="[T_kommune].[kommune].&amp;[Stor-Elvdal]" c="Stor-Elvdal"/>
              <i n="[T_kommune].[kommune].&amp;[Søndre Land]" c="Søndre Land"/>
              <i n="[T_kommune].[kommune].&amp;[Sør-Aurdal]" c="Sør-Aurdal"/>
              <i n="[T_kommune].[kommune].&amp;[Sør-Fron]" c="Sør-Fron"/>
              <i n="[T_kommune].[kommune].&amp;[Sør-Odal]" c="Sør-Odal"/>
              <i n="[T_kommune].[kommune].&amp;[Tolga]" c="Tolga"/>
              <i n="[T_kommune].[kommune].&amp;[Trysil]" c="Trysil"/>
              <i n="[T_kommune].[kommune].&amp;[Tynset]" c="Tynset"/>
              <i n="[T_kommune].[kommune].&amp;[Vang]" c="Vang"/>
              <i n="[T_kommune].[kommune].&amp;[Vestre Slidre]" c="Vestre Slidre"/>
              <i n="[T_kommune].[kommune].&amp;[Vestre Toten]" c="Vestre Toten"/>
              <i n="[T_kommune].[kommune].&amp;[Vågå]" c="Vågå"/>
              <i n="[T_kommune].[kommune].&amp;[Våler (Inn)]" c="Våler (Inn)"/>
              <i n="[T_kommune].[kommune].&amp;[Østre Toten]" c="Østre Toten"/>
              <i n="[T_kommune].[kommune].&amp;[Øyer]" c="Øyer"/>
              <i n="[T_kommune].[kommune].&amp;[Øystre Slidre]" c="Øystre Slidre"/>
              <i n="[T_kommune].[kommune].&amp;[Åmot]" c="Åmot"/>
              <i n="[T_kommune].[kommune].&amp;[Åsnes]" c="Åsnes"/>
              <i n="[T_kommune].[kommune].&amp;[Alstahaug]" c="Alstahaug" nd="1"/>
              <i n="[T_kommune].[kommune].&amp;[Alta]" c="Alta"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Drammen]" c="Drammen" nd="1"/>
              <i n="[T_kommune].[kommune].&amp;[Drangedal]" c="Drangedal" nd="1"/>
              <i n="[T_kommune].[kommune].&amp;[Dyrøy]" c="Dyrøy" nd="1"/>
              <i n="[T_kommune].[kommune].&amp;[Dønna]" c="Dønna" nd="1"/>
              <i n="[T_kommune].[kommune].&amp;[Eidfjord]" c="Eidfjord" nd="1"/>
              <i n="[T_kommune].[kommune].&amp;[Eidsvoll]" c="Eidsvoll" nd="1"/>
              <i n="[T_kommune].[kommune].&amp;[Eigersund]" c="Eigersund" nd="1"/>
              <i n="[T_kommune].[kommune].&amp;[Enebakk]" c="Enebakk" nd="1"/>
              <i n="[T_kommune].[kommune].&amp;[Etne]" c="Etne"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atanger]" c="Flatanger" nd="1"/>
              <i n="[T_kommune].[kommune].&amp;[Flekkefjord]" c="Flekkefjord" nd="1"/>
              <i n="[T_kommune].[kommune].&amp;[Flesberg]" c="Flesberg" nd="1"/>
              <i n="[T_kommune].[kommune].&amp;[Flå]" c="Flå" nd="1"/>
              <i n="[T_kommune].[kommune].&amp;[Fredrikstad]" c="Fredrikstad" nd="1"/>
              <i n="[T_kommune].[kommune].&amp;[Frogn]" c="Frogn" nd="1"/>
              <i n="[T_kommune].[kommune].&amp;[Froland]" c="Froland" nd="1"/>
              <i n="[T_kommune].[kommune].&amp;[Frosta]" c="Frosta" nd="1"/>
              <i n="[T_kommune].[kommune].&amp;[Frøya]" c="Frøya" nd="1"/>
              <i n="[T_kommune].[kommune].&amp;[Fyresdal]" c="Fyresdal" nd="1"/>
              <i n="[T_kommune].[kommune].&amp;[Færder]" c="Færder" nd="1"/>
              <i n="[T_kommune].[kommune].&amp;[Gamvik]" c="Gamvik"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loppen]" c="Gloppen" nd="1"/>
              <i n="[T_kommune].[kommune].&amp;[Gol]" c="Gol" nd="1"/>
              <i n="[T_kommune].[kommune].&amp;[Grane]" c="Grane" nd="1"/>
              <i n="[T_kommune].[kommune].&amp;[Gratangen]" c="Gratangen" nd="1"/>
              <i n="[T_kommune].[kommune].&amp;[Grimstad]" c="Grimstad" nd="1"/>
              <i n="[T_kommune].[kommune].&amp;[Grong]" c="Grong" nd="1"/>
              <i n="[T_kommune].[kommune].&amp;[Gulen]" c="Gulen" nd="1"/>
              <i n="[T_kommune].[kommune].&amp;[Hadsel]" c="Hadsel" nd="1"/>
              <i n="[T_kommune].[kommune].&amp;[Halden]" c="Halden" nd="1"/>
              <i n="[T_kommune].[kommune].&amp;[Hamarøy]" c="Hamarøy" nd="1"/>
              <i n="[T_kommune].[kommune].&amp;[Hammerfest]" c="Hammerfest" nd="1"/>
              <i n="[T_kommune].[kommune].&amp;[Hareid]" c="Hareid" nd="1"/>
              <i n="[T_kommune].[kommune].&amp;[Harstad]" c="Harstad" nd="1"/>
              <i n="[T_kommune].[kommune].&amp;[Hasvik]" c="Hasvik" nd="1"/>
              <i n="[T_kommune].[kommune].&amp;[Hattfjelldal]" c="Hattfjelldal" nd="1"/>
              <i n="[T_kommune].[kommune].&amp;[Haugesund]" c="Haugesund" nd="1"/>
              <i n="[T_kommune].[kommune].&amp;[Heim]" c="Heim" nd="1"/>
              <i n="[T_kommune].[kommune].&amp;[Hemnes]" c="Hemnes" nd="1"/>
              <i n="[T_kommune].[kommune].&amp;[Hemsedal]" c="Hemsedal" nd="1"/>
              <i n="[T_kommune].[kommune].&amp;[Herøy]" c="Herøy" nd="1"/>
              <i n="[T_kommune].[kommune].&amp;[Hitra]" c="Hitra" nd="1"/>
              <i n="[T_kommune].[kommune].&amp;[Hjartdal]" c="Hjartdal" nd="1"/>
              <i n="[T_kommune].[kommune].&amp;[Hjelmeland]" c="Hjelmeland" nd="1"/>
              <i n="[T_kommune].[kommune].&amp;[Hol]" c="Hol" nd="1"/>
              <i n="[T_kommune].[kommune].&amp;[Hole]" c="Hole" nd="1"/>
              <i n="[T_kommune].[kommune].&amp;[Holmestrand]" c="Holmestrand" nd="1"/>
              <i n="[T_kommune].[kommune].&amp;[Holtålen]" c="Holtålen"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øylandet]" c="Høylandet" nd="1"/>
              <i n="[T_kommune].[kommune].&amp;[Hå]" c="Hå" nd="1"/>
              <i n="[T_kommune].[kommune].&amp;[Ibestad]" c="Ibestad" nd="1"/>
              <i n="[T_kommune].[kommune].&amp;[Inderøy]" c="Inderøy" nd="1"/>
              <i n="[T_kommune].[kommune].&amp;[Indre Fosen]" c="Indre Fosen"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ka]" c="Leka" nd="1"/>
              <i n="[T_kommune].[kommune].&amp;[Levanger]" c="Levanger" nd="1"/>
              <i n="[T_kommune].[kommune].&amp;[Lier]" c="Lier" nd="1"/>
              <i n="[T_kommune].[kommune].&amp;[Lierne]" c="Lierne" nd="1"/>
              <i n="[T_kommune].[kommune].&amp;[Lillesand]" c="Lillesand" nd="1"/>
              <i n="[T_kommune].[kommune].&amp;[Lillestrøm]" c="Lillestrøm" nd="1"/>
              <i n="[T_kommune].[kommune].&amp;[Lindesnes]" c="Lindesnes" nd="1"/>
              <i n="[T_kommune].[kommune].&amp;[Loppa]" c="Loppa"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Malvik]" c="Malvik" nd="1"/>
              <i n="[T_kommune].[kommune].&amp;[Marker]" c="Marker" nd="1"/>
              <i n="[T_kommune].[kommune].&amp;[Masfjorden]" c="Masfjorden" nd="1"/>
              <i n="[T_kommune].[kommune].&amp;[Melhus]" c="Melhus" nd="1"/>
              <i n="[T_kommune].[kommune].&amp;[Meløy]" c="Meløy" nd="1"/>
              <i n="[T_kommune].[kommune].&amp;[Meråker]" c="Meråker" nd="1"/>
              <i n="[T_kommune].[kommune].&amp;[Midtre Gauldal]" c="Midtre Gauldal" nd="1"/>
              <i n="[T_kommune].[kommune].&amp;[Midt-Telemark]" c="Midt-Telemark" nd="1"/>
              <i n="[T_kommune].[kommune].&amp;[Modalen]" c="Modalen" nd="1"/>
              <i n="[T_kommune].[kommune].&amp;[Modum]" c="Modum" nd="1"/>
              <i n="[T_kommune].[kommune].&amp;[Molde]" c="Molde" nd="1"/>
              <i n="[T_kommune].[kommune].&amp;[Moskenes]" c="Moskenes" nd="1"/>
              <i n="[T_kommune].[kommune].&amp;[Moss]" c="Moss" nd="1"/>
              <i n="[T_kommune].[kommune].&amp;[Målselv]" c="Målselv" nd="1"/>
              <i n="[T_kommune].[kommune].&amp;[Måsøy]" c="Måsøy" nd="1"/>
              <i n="[T_kommune].[kommune].&amp;[Namsos]" c="Namsos" nd="1"/>
              <i n="[T_kommune].[kommune].&amp;[Namsskogan]" c="Namsskogan"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re Follo]" c="Nordre Follo" nd="1"/>
              <i n="[T_kommune].[kommune].&amp;[Nordreisa]" c="Nordreisa" nd="1"/>
              <i n="[T_kommune].[kommune].&amp;[Nore og Uvdal]" c="Nore og Uvdal" nd="1"/>
              <i n="[T_kommune].[kommune].&amp;[Notodden]" c="Notodden" nd="1"/>
              <i n="[T_kommune].[kommune].&amp;[Nærøysund]" c="Nærøysund" nd="1"/>
              <i n="[T_kommune].[kommune].&amp;[Oppdal]" c="Oppdal" nd="1"/>
              <i n="[T_kommune].[kommune].&amp;[Orkland]" c="Orkland" nd="1"/>
              <i n="[T_kommune].[kommune].&amp;[Osen]" c="Osen" nd="1"/>
              <i n="[T_kommune].[kommune].&amp;[Oslo]" c="Oslo" nd="1"/>
              <i n="[T_kommune].[kommune].&amp;[Osterøy]" c="Osterøy" nd="1"/>
              <i n="[T_kommune].[kommune].&amp;[Overhalla]" c="Overhalla"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nebu]" c="Rennebu" nd="1"/>
              <i n="[T_kommune].[kommune].&amp;[Rindal]" c="Rindal" nd="1"/>
              <i n="[T_kommune].[kommune].&amp;[Ringerike]" c="Ringerike" nd="1"/>
              <i n="[T_kommune].[kommune].&amp;[Risør]" c="Risør" nd="1"/>
              <i n="[T_kommune].[kommune].&amp;[Rollag]" c="Rollag" nd="1"/>
              <i n="[T_kommune].[kommune].&amp;[Rælingen]" c="Rælingen" nd="1"/>
              <i n="[T_kommune].[kommune].&amp;[Rødøy]" c="Rødøy" nd="1"/>
              <i n="[T_kommune].[kommune].&amp;[Røros]" c="Røros" nd="1"/>
              <i n="[T_kommune].[kommune].&amp;[Røst]" c="Røst" nd="1"/>
              <i n="[T_kommune].[kommune].&amp;[Røyrvik]" c="Røyrvik"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bu]" c="Selbu" nd="1"/>
              <i n="[T_kommune].[kommune].&amp;[Seljord]" c="Seljord" nd="1"/>
              <i n="[T_kommune].[kommune].&amp;[Senja]" c="Senja" nd="1"/>
              <i n="[T_kommune].[kommune].&amp;[Sigdal]" c="Sigdal" nd="1"/>
              <i n="[T_kommune].[kommune].&amp;[Siljan]" c="Siljan" nd="1"/>
              <i n="[T_kommune].[kommune].&amp;[Sirdal]" c="Sirdal" nd="1"/>
              <i n="[T_kommune].[kommune].&amp;[Skaun]" c="Skaun" nd="1"/>
              <i n="[T_kommune].[kommune].&amp;[Skien]" c="Skien" nd="1"/>
              <i n="[T_kommune].[kommune].&amp;[Skiptvet]" c="Skiptvet" nd="1"/>
              <i n="[T_kommune].[kommune].&amp;[Skjervøy]" c="Skjervøy" nd="1"/>
              <i n="[T_kommune].[kommune].&amp;[Smøla]" c="Smøla" nd="1"/>
              <i n="[T_kommune].[kommune].&amp;[Snåsa]" c="Snåsa" nd="1"/>
              <i n="[T_kommune].[kommune].&amp;[Sogndal]" c="Sogndal" nd="1"/>
              <i n="[T_kommune].[kommune].&amp;[Sokndal]" c="Sokndal" nd="1"/>
              <i n="[T_kommune].[kommune].&amp;[Sola]" c="Sola" nd="1"/>
              <i n="[T_kommune].[kommune].&amp;[Solund]" c="Solund" nd="1"/>
              <i n="[T_kommune].[kommune].&amp;[Sortland]" c="Sortland" nd="1"/>
              <i n="[T_kommune].[kommune].&amp;[Stad]" c="Stad" nd="1"/>
              <i n="[T_kommune].[kommune].&amp;[Stavanger]" c="Stavanger" nd="1"/>
              <i n="[T_kommune].[kommune].&amp;[Steigen]" c="Steigen" nd="1"/>
              <i n="[T_kommune].[kommune].&amp;[Steinkjer]" c="Steinkjer" nd="1"/>
              <i n="[T_kommune].[kommune].&amp;[Stjørdal]" c="Stjørdal" nd="1"/>
              <i n="[T_kommune].[kommune].&amp;[Stord]" c="Stord"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rfold]" c="Sørfold"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romsø]" c="Tromsø" nd="1"/>
              <i n="[T_kommune].[kommune].&amp;[Trondheim]" c="Trondheim" nd="1"/>
              <i n="[T_kommune].[kommune].&amp;[Træna]" c="Træna" nd="1"/>
              <i n="[T_kommune].[kommune].&amp;[Tvedestrand]" c="Tvedestrand" nd="1"/>
              <i n="[T_kommune].[kommune].&amp;[Tydal]" c="Tydal"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rdal]" c="Verdal" nd="1"/>
              <i n="[T_kommune].[kommune].&amp;[Vestby]" c="Vestby" nd="1"/>
              <i n="[T_kommune].[kommune].&amp;[Vestnes]" c="Vestnes"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ler (Vik)]" c="Våler (Vik)" nd="1"/>
              <i n="[T_kommune].[kommune].&amp;[Øksnes]" c="Øksnes" nd="1"/>
              <i n="[T_kommune].[kommune].&amp;[Ørland]" c="Ørland" nd="1"/>
              <i n="[T_kommune].[kommune].&amp;[Ørsta]" c="Ørsta" nd="1"/>
              <i n="[T_kommune].[kommune].&amp;[Øvre Eiker]" c="Øvre Eiker" nd="1"/>
              <i n="[T_kommune].[kommune].&amp;[Øygarden]" c="Øygarden" nd="1"/>
              <i n="[T_kommune].[kommune].&amp;[Åfjord]" c="Åfjord" nd="1"/>
              <i n="[T_kommune].[kommune].&amp;[Ål]" c="Ål" nd="1"/>
              <i n="[T_kommune].[kommune].&amp;[Ålesund]" c="Ålesund" nd="1"/>
              <i n="[T_kommune].[kommune].&amp;[Åmli]" c="Åmli" nd="1"/>
              <i n="[T_kommune].[kommune].&amp;[Årdal]" c="Årdal" nd="1"/>
              <i n="[T_kommune].[kommune].&amp;[Ås]" c="Ås" nd="1"/>
              <i n="[T_kommune].[kommune].&amp;[Åseral]" c="Åseral" nd="1"/>
            </range>
          </ranges>
        </level>
      </levels>
      <selections count="1">
        <selection n="[T_kommune].[kommune].&amp;[Alvda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4" xr10:uid="{F13C10F1-100A-4223-B322-3E4CE977523B}" sourceName="[T_kommune].[kommune]">
  <pivotTables>
    <pivotTable tabId="4" name="Pivottabell6"/>
    <pivotTable tabId="4" name="Pivottabell10"/>
  </pivotTables>
  <data>
    <olap pivotCacheId="1113237351">
      <levels count="2">
        <level uniqueName="[T_kommune].[kommune].[(All)]" sourceCaption="(All)" count="0"/>
        <level uniqueName="[T_kommune].[kommune].[kommune]" sourceCaption="kommune" count="352">
          <ranges>
            <range startItem="0">
              <i n="[T_kommune].[kommune].&amp;[Flatanger]" c="Flatanger"/>
              <i n="[T_kommune].[kommune].&amp;[Frosta]" c="Frosta"/>
              <i n="[T_kommune].[kommune].&amp;[Frøya]" c="Frøya"/>
              <i n="[T_kommune].[kommune].&amp;[Grong]" c="Grong"/>
              <i n="[T_kommune].[kommune].&amp;[Heim]" c="Heim"/>
              <i n="[T_kommune].[kommune].&amp;[Hitra]" c="Hitra"/>
              <i n="[T_kommune].[kommune].&amp;[Holtålen]" c="Holtålen"/>
              <i n="[T_kommune].[kommune].&amp;[Høylandet]" c="Høylandet"/>
              <i n="[T_kommune].[kommune].&amp;[Inderøy]" c="Inderøy"/>
              <i n="[T_kommune].[kommune].&amp;[Indre Fosen]" c="Indre Fosen"/>
              <i n="[T_kommune].[kommune].&amp;[Leka]" c="Leka"/>
              <i n="[T_kommune].[kommune].&amp;[Levanger]" c="Levanger"/>
              <i n="[T_kommune].[kommune].&amp;[Lierne]" c="Lierne"/>
              <i n="[T_kommune].[kommune].&amp;[Malvik]" c="Malvik"/>
              <i n="[T_kommune].[kommune].&amp;[Melhus]" c="Melhus"/>
              <i n="[T_kommune].[kommune].&amp;[Meråker]" c="Meråker"/>
              <i n="[T_kommune].[kommune].&amp;[Midtre Gauldal]" c="Midtre Gauldal"/>
              <i n="[T_kommune].[kommune].&amp;[Namsos]" c="Namsos"/>
              <i n="[T_kommune].[kommune].&amp;[Namsskogan]" c="Namsskogan"/>
              <i n="[T_kommune].[kommune].&amp;[Nærøysund]" c="Nærøysund"/>
              <i n="[T_kommune].[kommune].&amp;[Oppdal]" c="Oppdal"/>
              <i n="[T_kommune].[kommune].&amp;[Orkland]" c="Orkland"/>
              <i n="[T_kommune].[kommune].&amp;[Osen]" c="Osen"/>
              <i n="[T_kommune].[kommune].&amp;[Overhalla]" c="Overhalla"/>
              <i n="[T_kommune].[kommune].&amp;[Rennebu]" c="Rennebu"/>
              <i n="[T_kommune].[kommune].&amp;[Rindal]" c="Rindal"/>
              <i n="[T_kommune].[kommune].&amp;[Røros]" c="Røros"/>
              <i n="[T_kommune].[kommune].&amp;[Røyrvik]" c="Røyrvik"/>
              <i n="[T_kommune].[kommune].&amp;[Selbu]" c="Selbu"/>
              <i n="[T_kommune].[kommune].&amp;[Skaun]" c="Skaun"/>
              <i n="[T_kommune].[kommune].&amp;[Snåsa]" c="Snåsa"/>
              <i n="[T_kommune].[kommune].&amp;[Steinkjer]" c="Steinkjer"/>
              <i n="[T_kommune].[kommune].&amp;[Stjørdal]" c="Stjørdal"/>
              <i n="[T_kommune].[kommune].&amp;[Trondheim]" c="Trondheim"/>
              <i n="[T_kommune].[kommune].&amp;[Tydal]" c="Tydal"/>
              <i n="[T_kommune].[kommune].&amp;[Verdal]" c="Verdal"/>
              <i n="[T_kommune].[kommune].&amp;[Ørland]" c="Ørland"/>
              <i n="[T_kommune].[kommune].&amp;[Åfjord]" c="Åfjord"/>
              <i n="[T_kommune].[kommune].&amp;[Alstahaug]" c="Alstahaug" nd="1"/>
              <i n="[T_kommune].[kommune].&amp;[Alta]" c="Alta" nd="1"/>
              <i n="[T_kommune].[kommune].&amp;[Alvdal]" c="Alvdal"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Dovre]" c="Dovre" nd="1"/>
              <i n="[T_kommune].[kommune].&amp;[Drammen]" c="Drammen" nd="1"/>
              <i n="[T_kommune].[kommune].&amp;[Drangedal]" c="Drangedal" nd="1"/>
              <i n="[T_kommune].[kommune].&amp;[Dyrøy]" c="Dyrøy" nd="1"/>
              <i n="[T_kommune].[kommune].&amp;[Dønna]" c="Dønna" nd="1"/>
              <i n="[T_kommune].[kommune].&amp;[Eidfjord]" c="Eidfjord" nd="1"/>
              <i n="[T_kommune].[kommune].&amp;[Eidskog]" c="Eidskog" nd="1"/>
              <i n="[T_kommune].[kommune].&amp;[Eidsvoll]" c="Eidsvoll" nd="1"/>
              <i n="[T_kommune].[kommune].&amp;[Eigersund]" c="Eigersund" nd="1"/>
              <i n="[T_kommune].[kommune].&amp;[Elverum]" c="Elverum" nd="1"/>
              <i n="[T_kommune].[kommune].&amp;[Enebakk]" c="Enebakk" nd="1"/>
              <i n="[T_kommune].[kommune].&amp;[Engerdal]" c="Engerdal" nd="1"/>
              <i n="[T_kommune].[kommune].&amp;[Etne]" c="Etne" nd="1"/>
              <i n="[T_kommune].[kommune].&amp;[Etnedal]" c="Etnedal"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ekkefjord]" c="Flekkefjord" nd="1"/>
              <i n="[T_kommune].[kommune].&amp;[Flesberg]" c="Flesberg" nd="1"/>
              <i n="[T_kommune].[kommune].&amp;[Flå]" c="Flå" nd="1"/>
              <i n="[T_kommune].[kommune].&amp;[Folldal]" c="Folldal" nd="1"/>
              <i n="[T_kommune].[kommune].&amp;[Fredrikstad]" c="Fredrikstad" nd="1"/>
              <i n="[T_kommune].[kommune].&amp;[Frogn]" c="Frogn" nd="1"/>
              <i n="[T_kommune].[kommune].&amp;[Froland]" c="Froland" nd="1"/>
              <i n="[T_kommune].[kommune].&amp;[Fyresdal]" c="Fyresdal" nd="1"/>
              <i n="[T_kommune].[kommune].&amp;[Færder]" c="Færder" nd="1"/>
              <i n="[T_kommune].[kommune].&amp;[Gamvik]" c="Gamvik" nd="1"/>
              <i n="[T_kommune].[kommune].&amp;[Gausdal]" c="Gausdal"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jøvik]" c="Gjøvik" nd="1"/>
              <i n="[T_kommune].[kommune].&amp;[Gloppen]" c="Gloppen" nd="1"/>
              <i n="[T_kommune].[kommune].&amp;[Gol]" c="Gol" nd="1"/>
              <i n="[T_kommune].[kommune].&amp;[Gran]" c="Gran" nd="1"/>
              <i n="[T_kommune].[kommune].&amp;[Grane]" c="Grane" nd="1"/>
              <i n="[T_kommune].[kommune].&amp;[Gratangen]" c="Gratangen" nd="1"/>
              <i n="[T_kommune].[kommune].&amp;[Grimstad]" c="Grimstad" nd="1"/>
              <i n="[T_kommune].[kommune].&amp;[Grue]" c="Grue" nd="1"/>
              <i n="[T_kommune].[kommune].&amp;[Gulen]" c="Gulen" nd="1"/>
              <i n="[T_kommune].[kommune].&amp;[Hadsel]" c="Hadsel" nd="1"/>
              <i n="[T_kommune].[kommune].&amp;[Halden]" c="Halden" nd="1"/>
              <i n="[T_kommune].[kommune].&amp;[Hamar]" c="Hamar" nd="1"/>
              <i n="[T_kommune].[kommune].&amp;[Hamarøy]" c="Hamarøy" nd="1"/>
              <i n="[T_kommune].[kommune].&amp;[Hammerfest]" c="Hammerfest" nd="1"/>
              <i n="[T_kommune].[kommune].&amp;[Hareid]" c="Hareid" nd="1"/>
              <i n="[T_kommune].[kommune].&amp;[Harstad]" c="Harstad" nd="1"/>
              <i n="[T_kommune].[kommune].&amp;[Hasvik]" c="Hasvik" nd="1"/>
              <i n="[T_kommune].[kommune].&amp;[Hattfjelldal]" c="Hattfjelldal" nd="1"/>
              <i n="[T_kommune].[kommune].&amp;[Haugesund]" c="Haugesund" nd="1"/>
              <i n="[T_kommune].[kommune].&amp;[Hemnes]" c="Hemnes" nd="1"/>
              <i n="[T_kommune].[kommune].&amp;[Hemsedal]" c="Hemsedal" nd="1"/>
              <i n="[T_kommune].[kommune].&amp;[Herøy]" c="Herøy" nd="1"/>
              <i n="[T_kommune].[kommune].&amp;[Hjartdal]" c="Hjartdal" nd="1"/>
              <i n="[T_kommune].[kommune].&amp;[Hjelmeland]" c="Hjelmeland" nd="1"/>
              <i n="[T_kommune].[kommune].&amp;[Hol]" c="Hol" nd="1"/>
              <i n="[T_kommune].[kommune].&amp;[Hole]" c="Hole" nd="1"/>
              <i n="[T_kommune].[kommune].&amp;[Holmestrand]" c="Holmestrand"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å]" c="Hå" nd="1"/>
              <i n="[T_kommune].[kommune].&amp;[Ibestad]" c="Ibestad"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ongsvinger]" c="Kongsvinger"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sja]" c="Lesja" nd="1"/>
              <i n="[T_kommune].[kommune].&amp;[Lier]" c="Lier" nd="1"/>
              <i n="[T_kommune].[kommune].&amp;[Lillehammer]" c="Lillehammer" nd="1"/>
              <i n="[T_kommune].[kommune].&amp;[Lillesand]" c="Lillesand" nd="1"/>
              <i n="[T_kommune].[kommune].&amp;[Lillestrøm]" c="Lillestrøm" nd="1"/>
              <i n="[T_kommune].[kommune].&amp;[Lindesnes]" c="Lindesnes" nd="1"/>
              <i n="[T_kommune].[kommune].&amp;[Lom]" c="Lom" nd="1"/>
              <i n="[T_kommune].[kommune].&amp;[Loppa]" c="Loppa"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Løten]" c="Løten" nd="1"/>
              <i n="[T_kommune].[kommune].&amp;[Marker]" c="Marker" nd="1"/>
              <i n="[T_kommune].[kommune].&amp;[Masfjorden]" c="Masfjorden" nd="1"/>
              <i n="[T_kommune].[kommune].&amp;[Meløy]" c="Meløy" nd="1"/>
              <i n="[T_kommune].[kommune].&amp;[Midt-Telemark]" c="Midt-Telemark" nd="1"/>
              <i n="[T_kommune].[kommune].&amp;[Modalen]" c="Modalen" nd="1"/>
              <i n="[T_kommune].[kommune].&amp;[Modum]" c="Modum" nd="1"/>
              <i n="[T_kommune].[kommune].&amp;[Molde]" c="Molde" nd="1"/>
              <i n="[T_kommune].[kommune].&amp;[Moskenes]" c="Moskenes" nd="1"/>
              <i n="[T_kommune].[kommune].&amp;[Moss]" c="Moss" nd="1"/>
              <i n="[T_kommune].[kommune].&amp;[Målselv]" c="Målselv" nd="1"/>
              <i n="[T_kommune].[kommune].&amp;[Måsøy]" c="Måsøy"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Aurdal]" c="Nord-Aurdal" nd="1"/>
              <i n="[T_kommune].[kommune].&amp;[Nord-Fron]" c="Nord-Fron" nd="1"/>
              <i n="[T_kommune].[kommune].&amp;[Nord-Odal]" c="Nord-Odal" nd="1"/>
              <i n="[T_kommune].[kommune].&amp;[Nordre Follo]" c="Nordre Follo" nd="1"/>
              <i n="[T_kommune].[kommune].&amp;[Nordre Land]" c="Nordre Land" nd="1"/>
              <i n="[T_kommune].[kommune].&amp;[Nordreisa]" c="Nordreisa" nd="1"/>
              <i n="[T_kommune].[kommune].&amp;[Nore og Uvdal]" c="Nore og Uvdal" nd="1"/>
              <i n="[T_kommune].[kommune].&amp;[Notodden]" c="Notodden" nd="1"/>
              <i n="[T_kommune].[kommune].&amp;[Os]" c="Os" nd="1"/>
              <i n="[T_kommune].[kommune].&amp;[Oslo]" c="Oslo" nd="1"/>
              <i n="[T_kommune].[kommune].&amp;[Osterøy]" c="Osterøy"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dalen]" c="Rendalen" nd="1"/>
              <i n="[T_kommune].[kommune].&amp;[Ringebu]" c="Ringebu" nd="1"/>
              <i n="[T_kommune].[kommune].&amp;[Ringerike]" c="Ringerike" nd="1"/>
              <i n="[T_kommune].[kommune].&amp;[Ringsaker]" c="Ringsaker" nd="1"/>
              <i n="[T_kommune].[kommune].&amp;[Risør]" c="Risør" nd="1"/>
              <i n="[T_kommune].[kommune].&amp;[Rollag]" c="Rollag" nd="1"/>
              <i n="[T_kommune].[kommune].&amp;[Rælingen]" c="Rælingen" nd="1"/>
              <i n="[T_kommune].[kommune].&amp;[Rødøy]" c="Rødøy" nd="1"/>
              <i n="[T_kommune].[kommune].&amp;[Røst]" c="Røst"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 c="Sel" nd="1"/>
              <i n="[T_kommune].[kommune].&amp;[Seljord]" c="Seljord" nd="1"/>
              <i n="[T_kommune].[kommune].&amp;[Senja]" c="Senja" nd="1"/>
              <i n="[T_kommune].[kommune].&amp;[Sigdal]" c="Sigdal" nd="1"/>
              <i n="[T_kommune].[kommune].&amp;[Siljan]" c="Siljan" nd="1"/>
              <i n="[T_kommune].[kommune].&amp;[Sirdal]" c="Sirdal" nd="1"/>
              <i n="[T_kommune].[kommune].&amp;[Skien]" c="Skien" nd="1"/>
              <i n="[T_kommune].[kommune].&amp;[Skiptvet]" c="Skiptvet" nd="1"/>
              <i n="[T_kommune].[kommune].&amp;[Skjervøy]" c="Skjervøy" nd="1"/>
              <i n="[T_kommune].[kommune].&amp;[Skjåk]" c="Skjåk" nd="1"/>
              <i n="[T_kommune].[kommune].&amp;[Smøla]" c="Smøla" nd="1"/>
              <i n="[T_kommune].[kommune].&amp;[Sogndal]" c="Sogndal" nd="1"/>
              <i n="[T_kommune].[kommune].&amp;[Sokndal]" c="Sokndal" nd="1"/>
              <i n="[T_kommune].[kommune].&amp;[Sola]" c="Sola" nd="1"/>
              <i n="[T_kommune].[kommune].&amp;[Solund]" c="Solund" nd="1"/>
              <i n="[T_kommune].[kommune].&amp;[Sortland]" c="Sortland" nd="1"/>
              <i n="[T_kommune].[kommune].&amp;[Stad]" c="Stad" nd="1"/>
              <i n="[T_kommune].[kommune].&amp;[Stange]" c="Stange" nd="1"/>
              <i n="[T_kommune].[kommune].&amp;[Stavanger]" c="Stavanger" nd="1"/>
              <i n="[T_kommune].[kommune].&amp;[Steigen]" c="Steigen" nd="1"/>
              <i n="[T_kommune].[kommune].&amp;[Stord]" c="Stord" nd="1"/>
              <i n="[T_kommune].[kommune].&amp;[Stor-Elvdal]" c="Stor-Elvdal"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ndre Land]" c="Søndre Land" nd="1"/>
              <i n="[T_kommune].[kommune].&amp;[Sør-Aurdal]" c="Sør-Aurdal" nd="1"/>
              <i n="[T_kommune].[kommune].&amp;[Sørfold]" c="Sørfold" nd="1"/>
              <i n="[T_kommune].[kommune].&amp;[Sør-Fron]" c="Sør-Fron" nd="1"/>
              <i n="[T_kommune].[kommune].&amp;[Sør-Odal]" c="Sør-Odal"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olga]" c="Tolga" nd="1"/>
              <i n="[T_kommune].[kommune].&amp;[Tromsø]" c="Tromsø" nd="1"/>
              <i n="[T_kommune].[kommune].&amp;[Trysil]" c="Trysil" nd="1"/>
              <i n="[T_kommune].[kommune].&amp;[Træna]" c="Træna" nd="1"/>
              <i n="[T_kommune].[kommune].&amp;[Tvedestrand]" c="Tvedestrand" nd="1"/>
              <i n="[T_kommune].[kommune].&amp;[Tynset]" c="Tynset"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g]" c="Vang"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stby]" c="Vestby" nd="1"/>
              <i n="[T_kommune].[kommune].&amp;[Vestnes]" c="Vestnes" nd="1"/>
              <i n="[T_kommune].[kommune].&amp;[Vestre Slidre]" c="Vestre Slidre" nd="1"/>
              <i n="[T_kommune].[kommune].&amp;[Vestre Toten]" c="Vestre Toten"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gå]" c="Vågå" nd="1"/>
              <i n="[T_kommune].[kommune].&amp;[Våler (Inn)]" c="Våler (Inn)" nd="1"/>
              <i n="[T_kommune].[kommune].&amp;[Våler (Vik)]" c="Våler (Vik)" nd="1"/>
              <i n="[T_kommune].[kommune].&amp;[Øksnes]" c="Øksnes" nd="1"/>
              <i n="[T_kommune].[kommune].&amp;[Ørsta]" c="Ørsta" nd="1"/>
              <i n="[T_kommune].[kommune].&amp;[Østre Toten]" c="Østre Toten" nd="1"/>
              <i n="[T_kommune].[kommune].&amp;[Øvre Eiker]" c="Øvre Eiker" nd="1"/>
              <i n="[T_kommune].[kommune].&amp;[Øyer]" c="Øyer" nd="1"/>
              <i n="[T_kommune].[kommune].&amp;[Øygarden]" c="Øygarden" nd="1"/>
              <i n="[T_kommune].[kommune].&amp;[Øystre Slidre]" c="Øystre Slidre" nd="1"/>
              <i n="[T_kommune].[kommune].&amp;[Ål]" c="Ål" nd="1"/>
              <i n="[T_kommune].[kommune].&amp;[Ålesund]" c="Ålesund" nd="1"/>
              <i n="[T_kommune].[kommune].&amp;[Åmli]" c="Åmli" nd="1"/>
              <i n="[T_kommune].[kommune].&amp;[Åmot]" c="Åmot" nd="1"/>
              <i n="[T_kommune].[kommune].&amp;[Årdal]" c="Årdal" nd="1"/>
              <i n="[T_kommune].[kommune].&amp;[Ås]" c="Ås" nd="1"/>
              <i n="[T_kommune].[kommune].&amp;[Åseral]" c="Åseral" nd="1"/>
              <i n="[T_kommune].[kommune].&amp;[Åsnes]" c="Åsnes" nd="1"/>
            </range>
          </ranges>
        </level>
      </levels>
      <selections count="1">
        <selection n="[T_kommune].[kommune].&amp;[Oppda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5" xr10:uid="{92F95D73-0441-4800-B262-6B449D42C9B7}" sourceName="[T_kommune].[kommune]">
  <pivotTables>
    <pivotTable tabId="4" name="Pivottabell5"/>
    <pivotTable tabId="4" name="Pivottabell9"/>
  </pivotTables>
  <data>
    <olap pivotCacheId="1113237351">
      <levels count="2">
        <level uniqueName="[T_kommune].[kommune].[(All)]" sourceCaption="(All)" count="0"/>
        <level uniqueName="[T_kommune].[kommune].[kommune]" sourceCaption="kommune" count="352">
          <ranges>
            <range startItem="0">
              <i n="[T_kommune].[kommune].&amp;[Flatanger]" c="Flatanger"/>
              <i n="[T_kommune].[kommune].&amp;[Frosta]" c="Frosta"/>
              <i n="[T_kommune].[kommune].&amp;[Frøya]" c="Frøya"/>
              <i n="[T_kommune].[kommune].&amp;[Grong]" c="Grong"/>
              <i n="[T_kommune].[kommune].&amp;[Heim]" c="Heim"/>
              <i n="[T_kommune].[kommune].&amp;[Hitra]" c="Hitra"/>
              <i n="[T_kommune].[kommune].&amp;[Holtålen]" c="Holtålen"/>
              <i n="[T_kommune].[kommune].&amp;[Høylandet]" c="Høylandet"/>
              <i n="[T_kommune].[kommune].&amp;[Inderøy]" c="Inderøy"/>
              <i n="[T_kommune].[kommune].&amp;[Indre Fosen]" c="Indre Fosen"/>
              <i n="[T_kommune].[kommune].&amp;[Leka]" c="Leka"/>
              <i n="[T_kommune].[kommune].&amp;[Levanger]" c="Levanger"/>
              <i n="[T_kommune].[kommune].&amp;[Lierne]" c="Lierne"/>
              <i n="[T_kommune].[kommune].&amp;[Malvik]" c="Malvik"/>
              <i n="[T_kommune].[kommune].&amp;[Melhus]" c="Melhus"/>
              <i n="[T_kommune].[kommune].&amp;[Meråker]" c="Meråker"/>
              <i n="[T_kommune].[kommune].&amp;[Midtre Gauldal]" c="Midtre Gauldal"/>
              <i n="[T_kommune].[kommune].&amp;[Namsos]" c="Namsos"/>
              <i n="[T_kommune].[kommune].&amp;[Namsskogan]" c="Namsskogan"/>
              <i n="[T_kommune].[kommune].&amp;[Nærøysund]" c="Nærøysund"/>
              <i n="[T_kommune].[kommune].&amp;[Oppdal]" c="Oppdal"/>
              <i n="[T_kommune].[kommune].&amp;[Orkland]" c="Orkland"/>
              <i n="[T_kommune].[kommune].&amp;[Osen]" c="Osen"/>
              <i n="[T_kommune].[kommune].&amp;[Overhalla]" c="Overhalla"/>
              <i n="[T_kommune].[kommune].&amp;[Rennebu]" c="Rennebu"/>
              <i n="[T_kommune].[kommune].&amp;[Rindal]" c="Rindal"/>
              <i n="[T_kommune].[kommune].&amp;[Røros]" c="Røros"/>
              <i n="[T_kommune].[kommune].&amp;[Røyrvik]" c="Røyrvik"/>
              <i n="[T_kommune].[kommune].&amp;[Selbu]" c="Selbu"/>
              <i n="[T_kommune].[kommune].&amp;[Skaun]" c="Skaun"/>
              <i n="[T_kommune].[kommune].&amp;[Snåsa]" c="Snåsa"/>
              <i n="[T_kommune].[kommune].&amp;[Steinkjer]" c="Steinkjer"/>
              <i n="[T_kommune].[kommune].&amp;[Stjørdal]" c="Stjørdal"/>
              <i n="[T_kommune].[kommune].&amp;[Trondheim]" c="Trondheim"/>
              <i n="[T_kommune].[kommune].&amp;[Tydal]" c="Tydal"/>
              <i n="[T_kommune].[kommune].&amp;[Verdal]" c="Verdal"/>
              <i n="[T_kommune].[kommune].&amp;[Ørland]" c="Ørland"/>
              <i n="[T_kommune].[kommune].&amp;[Åfjord]" c="Åfjord"/>
              <i n="[T_kommune].[kommune].&amp;[Alstahaug]" c="Alstahaug" nd="1"/>
              <i n="[T_kommune].[kommune].&amp;[Alta]" c="Alta" nd="1"/>
              <i n="[T_kommune].[kommune].&amp;[Alvdal]" c="Alvdal" nd="1"/>
              <i n="[T_kommune].[kommune].&amp;[Alver]" c="Alver" nd="1"/>
              <i n="[T_kommune].[kommune].&amp;[Andøy]" c="Andøy" nd="1"/>
              <i n="[T_kommune].[kommune].&amp;[Aremark]" c="Aremark" nd="1"/>
              <i n="[T_kommune].[kommune].&amp;[Arendal]" c="Arendal" nd="1"/>
              <i n="[T_kommune].[kommune].&amp;[Asker]" c="Asker" nd="1"/>
              <i n="[T_kommune].[kommune].&amp;[Askvoll]" c="Askvoll" nd="1"/>
              <i n="[T_kommune].[kommune].&amp;[Askøy]" c="Askøy" nd="1"/>
              <i n="[T_kommune].[kommune].&amp;[Aukra]" c="Aukra" nd="1"/>
              <i n="[T_kommune].[kommune].&amp;[Aure]" c="Aure" nd="1"/>
              <i n="[T_kommune].[kommune].&amp;[Aurland]" c="Aurland" nd="1"/>
              <i n="[T_kommune].[kommune].&amp;[Aurskog-Høland]" c="Aurskog-Høland" nd="1"/>
              <i n="[T_kommune].[kommune].&amp;[Austevoll]" c="Austevoll" nd="1"/>
              <i n="[T_kommune].[kommune].&amp;[Austrheim]" c="Austrheim" nd="1"/>
              <i n="[T_kommune].[kommune].&amp;[Averøy]" c="Averøy" nd="1"/>
              <i n="[T_kommune].[kommune].&amp;[Balsfjord]" c="Balsfjord" nd="1"/>
              <i n="[T_kommune].[kommune].&amp;[Bamble]" c="Bamble" nd="1"/>
              <i n="[T_kommune].[kommune].&amp;[Bardu]" c="Bardu" nd="1"/>
              <i n="[T_kommune].[kommune].&amp;[Beiarn]" c="Beiarn" nd="1"/>
              <i n="[T_kommune].[kommune].&amp;[Bergen]" c="Bergen" nd="1"/>
              <i n="[T_kommune].[kommune].&amp;[Berlevåg]" c="Berlevåg" nd="1"/>
              <i n="[T_kommune].[kommune].&amp;[Bindal]" c="Bindal" nd="1"/>
              <i n="[T_kommune].[kommune].&amp;[Birkenes]" c="Birkenes" nd="1"/>
              <i n="[T_kommune].[kommune].&amp;[Bjerkreim]" c="Bjerkreim" nd="1"/>
              <i n="[T_kommune].[kommune].&amp;[Bjørnafjorden]" c="Bjørnafjorden" nd="1"/>
              <i n="[T_kommune].[kommune].&amp;[Bodø]" c="Bodø" nd="1"/>
              <i n="[T_kommune].[kommune].&amp;[Bokn]" c="Bokn" nd="1"/>
              <i n="[T_kommune].[kommune].&amp;[Bremanger]" c="Bremanger" nd="1"/>
              <i n="[T_kommune].[kommune].&amp;[Brønnøy]" c="Brønnøy" nd="1"/>
              <i n="[T_kommune].[kommune].&amp;[Bygland]" c="Bygland" nd="1"/>
              <i n="[T_kommune].[kommune].&amp;[Bykle]" c="Bykle" nd="1"/>
              <i n="[T_kommune].[kommune].&amp;[Bærum]" c="Bærum" nd="1"/>
              <i n="[T_kommune].[kommune].&amp;[Bø]" c="Bø" nd="1"/>
              <i n="[T_kommune].[kommune].&amp;[Bømlo]" c="Bømlo" nd="1"/>
              <i n="[T_kommune].[kommune].&amp;[Dovre]" c="Dovre" nd="1"/>
              <i n="[T_kommune].[kommune].&amp;[Drammen]" c="Drammen" nd="1"/>
              <i n="[T_kommune].[kommune].&amp;[Drangedal]" c="Drangedal" nd="1"/>
              <i n="[T_kommune].[kommune].&amp;[Dyrøy]" c="Dyrøy" nd="1"/>
              <i n="[T_kommune].[kommune].&amp;[Dønna]" c="Dønna" nd="1"/>
              <i n="[T_kommune].[kommune].&amp;[Eidfjord]" c="Eidfjord" nd="1"/>
              <i n="[T_kommune].[kommune].&amp;[Eidskog]" c="Eidskog" nd="1"/>
              <i n="[T_kommune].[kommune].&amp;[Eidsvoll]" c="Eidsvoll" nd="1"/>
              <i n="[T_kommune].[kommune].&amp;[Eigersund]" c="Eigersund" nd="1"/>
              <i n="[T_kommune].[kommune].&amp;[Elverum]" c="Elverum" nd="1"/>
              <i n="[T_kommune].[kommune].&amp;[Enebakk]" c="Enebakk" nd="1"/>
              <i n="[T_kommune].[kommune].&amp;[Engerdal]" c="Engerdal" nd="1"/>
              <i n="[T_kommune].[kommune].&amp;[Etne]" c="Etne" nd="1"/>
              <i n="[T_kommune].[kommune].&amp;[Etnedal]" c="Etnedal" nd="1"/>
              <i n="[T_kommune].[kommune].&amp;[Evenes]" c="Evenes" nd="1"/>
              <i n="[T_kommune].[kommune].&amp;[Evje og Hornnes]" c="Evje og Hornnes" nd="1"/>
              <i n="[T_kommune].[kommune].&amp;[Farsund]" c="Farsund" nd="1"/>
              <i n="[T_kommune].[kommune].&amp;[Fauske]" c="Fauske" nd="1"/>
              <i n="[T_kommune].[kommune].&amp;[Fedje]" c="Fedje" nd="1"/>
              <i n="[T_kommune].[kommune].&amp;[Fitjar]" c="Fitjar" nd="1"/>
              <i n="[T_kommune].[kommune].&amp;[Fjaler]" c="Fjaler" nd="1"/>
              <i n="[T_kommune].[kommune].&amp;[Fjord]" c="Fjord" nd="1"/>
              <i n="[T_kommune].[kommune].&amp;[Flakstad]" c="Flakstad" nd="1"/>
              <i n="[T_kommune].[kommune].&amp;[Flekkefjord]" c="Flekkefjord" nd="1"/>
              <i n="[T_kommune].[kommune].&amp;[Flesberg]" c="Flesberg" nd="1"/>
              <i n="[T_kommune].[kommune].&amp;[Flå]" c="Flå" nd="1"/>
              <i n="[T_kommune].[kommune].&amp;[Folldal]" c="Folldal" nd="1"/>
              <i n="[T_kommune].[kommune].&amp;[Fredrikstad]" c="Fredrikstad" nd="1"/>
              <i n="[T_kommune].[kommune].&amp;[Frogn]" c="Frogn" nd="1"/>
              <i n="[T_kommune].[kommune].&amp;[Froland]" c="Froland" nd="1"/>
              <i n="[T_kommune].[kommune].&amp;[Fyresdal]" c="Fyresdal" nd="1"/>
              <i n="[T_kommune].[kommune].&amp;[Færder]" c="Færder" nd="1"/>
              <i n="[T_kommune].[kommune].&amp;[Gamvik]" c="Gamvik" nd="1"/>
              <i n="[T_kommune].[kommune].&amp;[Gausdal]" c="Gausdal" nd="1"/>
              <i n="[T_kommune].[kommune].&amp;[Gildeskål]" c="Gildeskål" nd="1"/>
              <i n="[T_kommune].[kommune].&amp;[Giske]" c="Giske" nd="1"/>
              <i n="[T_kommune].[kommune].&amp;[Gjemnes]" c="Gjemnes" nd="1"/>
              <i n="[T_kommune].[kommune].&amp;[Gjerdrum]" c="Gjerdrum" nd="1"/>
              <i n="[T_kommune].[kommune].&amp;[Gjerstad]" c="Gjerstad" nd="1"/>
              <i n="[T_kommune].[kommune].&amp;[Gjesdal]" c="Gjesdal" nd="1"/>
              <i n="[T_kommune].[kommune].&amp;[Gjøvik]" c="Gjøvik" nd="1"/>
              <i n="[T_kommune].[kommune].&amp;[Gloppen]" c="Gloppen" nd="1"/>
              <i n="[T_kommune].[kommune].&amp;[Gol]" c="Gol" nd="1"/>
              <i n="[T_kommune].[kommune].&amp;[Gran]" c="Gran" nd="1"/>
              <i n="[T_kommune].[kommune].&amp;[Grane]" c="Grane" nd="1"/>
              <i n="[T_kommune].[kommune].&amp;[Gratangen]" c="Gratangen" nd="1"/>
              <i n="[T_kommune].[kommune].&amp;[Grimstad]" c="Grimstad" nd="1"/>
              <i n="[T_kommune].[kommune].&amp;[Grue]" c="Grue" nd="1"/>
              <i n="[T_kommune].[kommune].&amp;[Gulen]" c="Gulen" nd="1"/>
              <i n="[T_kommune].[kommune].&amp;[Hadsel]" c="Hadsel" nd="1"/>
              <i n="[T_kommune].[kommune].&amp;[Halden]" c="Halden" nd="1"/>
              <i n="[T_kommune].[kommune].&amp;[Hamar]" c="Hamar" nd="1"/>
              <i n="[T_kommune].[kommune].&amp;[Hamarøy]" c="Hamarøy" nd="1"/>
              <i n="[T_kommune].[kommune].&amp;[Hammerfest]" c="Hammerfest" nd="1"/>
              <i n="[T_kommune].[kommune].&amp;[Hareid]" c="Hareid" nd="1"/>
              <i n="[T_kommune].[kommune].&amp;[Harstad]" c="Harstad" nd="1"/>
              <i n="[T_kommune].[kommune].&amp;[Hasvik]" c="Hasvik" nd="1"/>
              <i n="[T_kommune].[kommune].&amp;[Hattfjelldal]" c="Hattfjelldal" nd="1"/>
              <i n="[T_kommune].[kommune].&amp;[Haugesund]" c="Haugesund" nd="1"/>
              <i n="[T_kommune].[kommune].&amp;[Hemnes]" c="Hemnes" nd="1"/>
              <i n="[T_kommune].[kommune].&amp;[Hemsedal]" c="Hemsedal" nd="1"/>
              <i n="[T_kommune].[kommune].&amp;[Herøy]" c="Herøy" nd="1"/>
              <i n="[T_kommune].[kommune].&amp;[Hjartdal]" c="Hjartdal" nd="1"/>
              <i n="[T_kommune].[kommune].&amp;[Hjelmeland]" c="Hjelmeland" nd="1"/>
              <i n="[T_kommune].[kommune].&amp;[Hol]" c="Hol" nd="1"/>
              <i n="[T_kommune].[kommune].&amp;[Hole]" c="Hole" nd="1"/>
              <i n="[T_kommune].[kommune].&amp;[Holmestrand]" c="Holmestrand" nd="1"/>
              <i n="[T_kommune].[kommune].&amp;[Horten]" c="Horten" nd="1"/>
              <i n="[T_kommune].[kommune].&amp;[Hurdal]" c="Hurdal" nd="1"/>
              <i n="[T_kommune].[kommune].&amp;[Hustadvika]" c="Hustadvika" nd="1"/>
              <i n="[T_kommune].[kommune].&amp;[Hvaler]" c="Hvaler" nd="1"/>
              <i n="[T_kommune].[kommune].&amp;[Hyllestad]" c="Hyllestad" nd="1"/>
              <i n="[T_kommune].[kommune].&amp;[Hægebostad]" c="Hægebostad" nd="1"/>
              <i n="[T_kommune].[kommune].&amp;[Høyanger]" c="Høyanger" nd="1"/>
              <i n="[T_kommune].[kommune].&amp;[Hå]" c="Hå" nd="1"/>
              <i n="[T_kommune].[kommune].&amp;[Ibestad]" c="Ibestad" nd="1"/>
              <i n="[T_kommune].[kommune].&amp;[Indre Østfold]" c="Indre Østfold" nd="1"/>
              <i n="[T_kommune].[kommune].&amp;[Iveland]" c="Iveland" nd="1"/>
              <i n="[T_kommune].[kommune].&amp;[Jevnaker]" c="Jevnaker" nd="1"/>
              <i n="[T_kommune].[kommune].&amp;[Karasjok]" c="Karasjok" nd="1"/>
              <i n="[T_kommune].[kommune].&amp;[Karlsøy]" c="Karlsøy" nd="1"/>
              <i n="[T_kommune].[kommune].&amp;[Karmøy]" c="Karmøy" nd="1"/>
              <i n="[T_kommune].[kommune].&amp;[Kautokeino]" c="Kautokeino" nd="1"/>
              <i n="[T_kommune].[kommune].&amp;[Kinn]" c="Kinn" nd="1"/>
              <i n="[T_kommune].[kommune].&amp;[Klepp]" c="Klepp" nd="1"/>
              <i n="[T_kommune].[kommune].&amp;[Kongsberg]" c="Kongsberg" nd="1"/>
              <i n="[T_kommune].[kommune].&amp;[Kongsvinger]" c="Kongsvinger" nd="1"/>
              <i n="[T_kommune].[kommune].&amp;[Kragerø]" c="Kragerø" nd="1"/>
              <i n="[T_kommune].[kommune].&amp;[Kristiansand]" c="Kristiansand" nd="1"/>
              <i n="[T_kommune].[kommune].&amp;[Kristiansund]" c="Kristiansund" nd="1"/>
              <i n="[T_kommune].[kommune].&amp;[Krødsherad]" c="Krødsherad" nd="1"/>
              <i n="[T_kommune].[kommune].&amp;[Kvam]" c="Kvam" nd="1"/>
              <i n="[T_kommune].[kommune].&amp;[Kvinesdal]" c="Kvinesdal" nd="1"/>
              <i n="[T_kommune].[kommune].&amp;[Kvinnherad]" c="Kvinnherad" nd="1"/>
              <i n="[T_kommune].[kommune].&amp;[Kviteseid]" c="Kviteseid" nd="1"/>
              <i n="[T_kommune].[kommune].&amp;[Kvitsøy]" c="Kvitsøy" nd="1"/>
              <i n="[T_kommune].[kommune].&amp;[Kvæfjord]" c="Kvæfjord" nd="1"/>
              <i n="[T_kommune].[kommune].&amp;[Kvænangen]" c="Kvænangen" nd="1"/>
              <i n="[T_kommune].[kommune].&amp;[Kåfjord]" c="Kåfjord" nd="1"/>
              <i n="[T_kommune].[kommune].&amp;[Larvik]" c="Larvik" nd="1"/>
              <i n="[T_kommune].[kommune].&amp;[Lavangen]" c="Lavangen" nd="1"/>
              <i n="[T_kommune].[kommune].&amp;[Lebesby]" c="Lebesby" nd="1"/>
              <i n="[T_kommune].[kommune].&amp;[Leirfjord]" c="Leirfjord" nd="1"/>
              <i n="[T_kommune].[kommune].&amp;[Lesja]" c="Lesja" nd="1"/>
              <i n="[T_kommune].[kommune].&amp;[Lier]" c="Lier" nd="1"/>
              <i n="[T_kommune].[kommune].&amp;[Lillehammer]" c="Lillehammer" nd="1"/>
              <i n="[T_kommune].[kommune].&amp;[Lillesand]" c="Lillesand" nd="1"/>
              <i n="[T_kommune].[kommune].&amp;[Lillestrøm]" c="Lillestrøm" nd="1"/>
              <i n="[T_kommune].[kommune].&amp;[Lindesnes]" c="Lindesnes" nd="1"/>
              <i n="[T_kommune].[kommune].&amp;[Lom]" c="Lom" nd="1"/>
              <i n="[T_kommune].[kommune].&amp;[Loppa]" c="Loppa" nd="1"/>
              <i n="[T_kommune].[kommune].&amp;[Lund]" c="Lund" nd="1"/>
              <i n="[T_kommune].[kommune].&amp;[Lunner]" c="Lunner" nd="1"/>
              <i n="[T_kommune].[kommune].&amp;[Lurøy]" c="Lurøy" nd="1"/>
              <i n="[T_kommune].[kommune].&amp;[Luster]" c="Luster" nd="1"/>
              <i n="[T_kommune].[kommune].&amp;[Lyngdal]" c="Lyngdal" nd="1"/>
              <i n="[T_kommune].[kommune].&amp;[Lyngen]" c="Lyngen" nd="1"/>
              <i n="[T_kommune].[kommune].&amp;[Lærdal]" c="Lærdal" nd="1"/>
              <i n="[T_kommune].[kommune].&amp;[Lødingen]" c="Lødingen" nd="1"/>
              <i n="[T_kommune].[kommune].&amp;[Lørenskog]" c="Lørenskog" nd="1"/>
              <i n="[T_kommune].[kommune].&amp;[Løten]" c="Løten" nd="1"/>
              <i n="[T_kommune].[kommune].&amp;[Marker]" c="Marker" nd="1"/>
              <i n="[T_kommune].[kommune].&amp;[Masfjorden]" c="Masfjorden" nd="1"/>
              <i n="[T_kommune].[kommune].&amp;[Meløy]" c="Meløy" nd="1"/>
              <i n="[T_kommune].[kommune].&amp;[Midt-Telemark]" c="Midt-Telemark" nd="1"/>
              <i n="[T_kommune].[kommune].&amp;[Modalen]" c="Modalen" nd="1"/>
              <i n="[T_kommune].[kommune].&amp;[Modum]" c="Modum" nd="1"/>
              <i n="[T_kommune].[kommune].&amp;[Molde]" c="Molde" nd="1"/>
              <i n="[T_kommune].[kommune].&amp;[Moskenes]" c="Moskenes" nd="1"/>
              <i n="[T_kommune].[kommune].&amp;[Moss]" c="Moss" nd="1"/>
              <i n="[T_kommune].[kommune].&amp;[Målselv]" c="Målselv" nd="1"/>
              <i n="[T_kommune].[kommune].&amp;[Måsøy]" c="Måsøy" nd="1"/>
              <i n="[T_kommune].[kommune].&amp;[Nannestad]" c="Nannestad" nd="1"/>
              <i n="[T_kommune].[kommune].&amp;[Narvik]" c="Narvik" nd="1"/>
              <i n="[T_kommune].[kommune].&amp;[Nes]" c="Nes" nd="1"/>
              <i n="[T_kommune].[kommune].&amp;[Nesbyen]" c="Nesbyen" nd="1"/>
              <i n="[T_kommune].[kommune].&amp;[Nesna]" c="Nesna" nd="1"/>
              <i n="[T_kommune].[kommune].&amp;[Nesodden]" c="Nesodden" nd="1"/>
              <i n="[T_kommune].[kommune].&amp;[Nesseby]" c="Nesseby" nd="1"/>
              <i n="[T_kommune].[kommune].&amp;[Nissedal]" c="Nissedal" nd="1"/>
              <i n="[T_kommune].[kommune].&amp;[Nittedal]" c="Nittedal" nd="1"/>
              <i n="[T_kommune].[kommune].&amp;[Nome]" c="Nome" nd="1"/>
              <i n="[T_kommune].[kommune].&amp;[Nord-Aurdal]" c="Nord-Aurdal" nd="1"/>
              <i n="[T_kommune].[kommune].&amp;[Nord-Fron]" c="Nord-Fron" nd="1"/>
              <i n="[T_kommune].[kommune].&amp;[Nord-Odal]" c="Nord-Odal" nd="1"/>
              <i n="[T_kommune].[kommune].&amp;[Nordre Follo]" c="Nordre Follo" nd="1"/>
              <i n="[T_kommune].[kommune].&amp;[Nordre Land]" c="Nordre Land" nd="1"/>
              <i n="[T_kommune].[kommune].&amp;[Nordreisa]" c="Nordreisa" nd="1"/>
              <i n="[T_kommune].[kommune].&amp;[Nore og Uvdal]" c="Nore og Uvdal" nd="1"/>
              <i n="[T_kommune].[kommune].&amp;[Notodden]" c="Notodden" nd="1"/>
              <i n="[T_kommune].[kommune].&amp;[Os]" c="Os" nd="1"/>
              <i n="[T_kommune].[kommune].&amp;[Oslo]" c="Oslo" nd="1"/>
              <i n="[T_kommune].[kommune].&amp;[Osterøy]" c="Osterøy" nd="1"/>
              <i n="[T_kommune].[kommune].&amp;[Porsanger]" c="Porsanger" nd="1"/>
              <i n="[T_kommune].[kommune].&amp;[Porsgrunn]" c="Porsgrunn" nd="1"/>
              <i n="[T_kommune].[kommune].&amp;[Rakkestad]" c="Rakkestad" nd="1"/>
              <i n="[T_kommune].[kommune].&amp;[Rana]" c="Rana" nd="1"/>
              <i n="[T_kommune].[kommune].&amp;[Randaberg]" c="Randaberg" nd="1"/>
              <i n="[T_kommune].[kommune].&amp;[Rauma]" c="Rauma" nd="1"/>
              <i n="[T_kommune].[kommune].&amp;[Rendalen]" c="Rendalen" nd="1"/>
              <i n="[T_kommune].[kommune].&amp;[Ringebu]" c="Ringebu" nd="1"/>
              <i n="[T_kommune].[kommune].&amp;[Ringerike]" c="Ringerike" nd="1"/>
              <i n="[T_kommune].[kommune].&amp;[Ringsaker]" c="Ringsaker" nd="1"/>
              <i n="[T_kommune].[kommune].&amp;[Risør]" c="Risør" nd="1"/>
              <i n="[T_kommune].[kommune].&amp;[Rollag]" c="Rollag" nd="1"/>
              <i n="[T_kommune].[kommune].&amp;[Rælingen]" c="Rælingen" nd="1"/>
              <i n="[T_kommune].[kommune].&amp;[Rødøy]" c="Rødøy" nd="1"/>
              <i n="[T_kommune].[kommune].&amp;[Røst]" c="Røst" nd="1"/>
              <i n="[T_kommune].[kommune].&amp;[Råde]" c="Råde" nd="1"/>
              <i n="[T_kommune].[kommune].&amp;[Salangen]" c="Salangen" nd="1"/>
              <i n="[T_kommune].[kommune].&amp;[Saltdal]" c="Saltdal" nd="1"/>
              <i n="[T_kommune].[kommune].&amp;[Samnanger]" c="Samnanger" nd="1"/>
              <i n="[T_kommune].[kommune].&amp;[Sande]" c="Sande" nd="1"/>
              <i n="[T_kommune].[kommune].&amp;[Sandefjord]" c="Sandefjord" nd="1"/>
              <i n="[T_kommune].[kommune].&amp;[Sandnes]" c="Sandnes" nd="1"/>
              <i n="[T_kommune].[kommune].&amp;[Sarpsborg]" c="Sarpsborg" nd="1"/>
              <i n="[T_kommune].[kommune].&amp;[Sauda]" c="Sauda" nd="1"/>
              <i n="[T_kommune].[kommune].&amp;[Sel]" c="Sel" nd="1"/>
              <i n="[T_kommune].[kommune].&amp;[Seljord]" c="Seljord" nd="1"/>
              <i n="[T_kommune].[kommune].&amp;[Senja]" c="Senja" nd="1"/>
              <i n="[T_kommune].[kommune].&amp;[Sigdal]" c="Sigdal" nd="1"/>
              <i n="[T_kommune].[kommune].&amp;[Siljan]" c="Siljan" nd="1"/>
              <i n="[T_kommune].[kommune].&amp;[Sirdal]" c="Sirdal" nd="1"/>
              <i n="[T_kommune].[kommune].&amp;[Skien]" c="Skien" nd="1"/>
              <i n="[T_kommune].[kommune].&amp;[Skiptvet]" c="Skiptvet" nd="1"/>
              <i n="[T_kommune].[kommune].&amp;[Skjervøy]" c="Skjervøy" nd="1"/>
              <i n="[T_kommune].[kommune].&amp;[Skjåk]" c="Skjåk" nd="1"/>
              <i n="[T_kommune].[kommune].&amp;[Smøla]" c="Smøla" nd="1"/>
              <i n="[T_kommune].[kommune].&amp;[Sogndal]" c="Sogndal" nd="1"/>
              <i n="[T_kommune].[kommune].&amp;[Sokndal]" c="Sokndal" nd="1"/>
              <i n="[T_kommune].[kommune].&amp;[Sola]" c="Sola" nd="1"/>
              <i n="[T_kommune].[kommune].&amp;[Solund]" c="Solund" nd="1"/>
              <i n="[T_kommune].[kommune].&amp;[Sortland]" c="Sortland" nd="1"/>
              <i n="[T_kommune].[kommune].&amp;[Stad]" c="Stad" nd="1"/>
              <i n="[T_kommune].[kommune].&amp;[Stange]" c="Stange" nd="1"/>
              <i n="[T_kommune].[kommune].&amp;[Stavanger]" c="Stavanger" nd="1"/>
              <i n="[T_kommune].[kommune].&amp;[Steigen]" c="Steigen" nd="1"/>
              <i n="[T_kommune].[kommune].&amp;[Stord]" c="Stord" nd="1"/>
              <i n="[T_kommune].[kommune].&amp;[Stor-Elvdal]" c="Stor-Elvdal" nd="1"/>
              <i n="[T_kommune].[kommune].&amp;[Storfjord]" c="Storfjord" nd="1"/>
              <i n="[T_kommune].[kommune].&amp;[Strand]" c="Strand" nd="1"/>
              <i n="[T_kommune].[kommune].&amp;[Stranda]" c="Stranda" nd="1"/>
              <i n="[T_kommune].[kommune].&amp;[Stryn]" c="Stryn" nd="1"/>
              <i n="[T_kommune].[kommune].&amp;[Sula]" c="Sula" nd="1"/>
              <i n="[T_kommune].[kommune].&amp;[Suldal]" c="Suldal" nd="1"/>
              <i n="[T_kommune].[kommune].&amp;[Sunndal]" c="Sunndal" nd="1"/>
              <i n="[T_kommune].[kommune].&amp;[Sunnfjord]" c="Sunnfjord" nd="1"/>
              <i n="[T_kommune].[kommune].&amp;[Surnadal]" c="Surnadal" nd="1"/>
              <i n="[T_kommune].[kommune].&amp;[Sveio]" c="Sveio" nd="1"/>
              <i n="[T_kommune].[kommune].&amp;[Sykkylven]" c="Sykkylven" nd="1"/>
              <i n="[T_kommune].[kommune].&amp;[Sømna]" c="Sømna" nd="1"/>
              <i n="[T_kommune].[kommune].&amp;[Søndre Land]" c="Søndre Land" nd="1"/>
              <i n="[T_kommune].[kommune].&amp;[Sør-Aurdal]" c="Sør-Aurdal" nd="1"/>
              <i n="[T_kommune].[kommune].&amp;[Sørfold]" c="Sørfold" nd="1"/>
              <i n="[T_kommune].[kommune].&amp;[Sør-Fron]" c="Sør-Fron" nd="1"/>
              <i n="[T_kommune].[kommune].&amp;[Sør-Odal]" c="Sør-Odal" nd="1"/>
              <i n="[T_kommune].[kommune].&amp;[Sørreisa]" c="Sørreisa" nd="1"/>
              <i n="[T_kommune].[kommune].&amp;[Sør-Varanger]" c="Sør-Varanger" nd="1"/>
              <i n="[T_kommune].[kommune].&amp;[Tana]" c="Tana" nd="1"/>
              <i n="[T_kommune].[kommune].&amp;[Time]" c="Time" nd="1"/>
              <i n="[T_kommune].[kommune].&amp;[Tingvoll]" c="Tingvoll" nd="1"/>
              <i n="[T_kommune].[kommune].&amp;[Tinn]" c="Tinn" nd="1"/>
              <i n="[T_kommune].[kommune].&amp;[Tjeldsund]" c="Tjeldsund" nd="1"/>
              <i n="[T_kommune].[kommune].&amp;[Tokke]" c="Tokke" nd="1"/>
              <i n="[T_kommune].[kommune].&amp;[Tolga]" c="Tolga" nd="1"/>
              <i n="[T_kommune].[kommune].&amp;[Tromsø]" c="Tromsø" nd="1"/>
              <i n="[T_kommune].[kommune].&amp;[Trysil]" c="Trysil" nd="1"/>
              <i n="[T_kommune].[kommune].&amp;[Træna]" c="Træna" nd="1"/>
              <i n="[T_kommune].[kommune].&amp;[Tvedestrand]" c="Tvedestrand" nd="1"/>
              <i n="[T_kommune].[kommune].&amp;[Tynset]" c="Tynset" nd="1"/>
              <i n="[T_kommune].[kommune].&amp;[Tysnes]" c="Tysnes" nd="1"/>
              <i n="[T_kommune].[kommune].&amp;[Tysvær]" c="Tysvær" nd="1"/>
              <i n="[T_kommune].[kommune].&amp;[Tønsberg]" c="Tønsberg" nd="1"/>
              <i n="[T_kommune].[kommune].&amp;[Ullensaker]" c="Ullensaker" nd="1"/>
              <i n="[T_kommune].[kommune].&amp;[Ullensvang]" c="Ullensvang" nd="1"/>
              <i n="[T_kommune].[kommune].&amp;[Ulstein]" c="Ulstein" nd="1"/>
              <i n="[T_kommune].[kommune].&amp;[Ulvik]" c="Ulvik" nd="1"/>
              <i n="[T_kommune].[kommune].&amp;[Utsira]" c="Utsira" nd="1"/>
              <i n="[T_kommune].[kommune].&amp;[Vadsø]" c="Vadsø" nd="1"/>
              <i n="[T_kommune].[kommune].&amp;[Vaksdal]" c="Vaksdal" nd="1"/>
              <i n="[T_kommune].[kommune].&amp;[Valle]" c="Valle" nd="1"/>
              <i n="[T_kommune].[kommune].&amp;[Vang]" c="Vang" nd="1"/>
              <i n="[T_kommune].[kommune].&amp;[Vanylven]" c="Vanylven" nd="1"/>
              <i n="[T_kommune].[kommune].&amp;[Vardø]" c="Vardø" nd="1"/>
              <i n="[T_kommune].[kommune].&amp;[Vefsn]" c="Vefsn" nd="1"/>
              <i n="[T_kommune].[kommune].&amp;[Vega]" c="Vega" nd="1"/>
              <i n="[T_kommune].[kommune].&amp;[Vegårshei]" c="Vegårshei" nd="1"/>
              <i n="[T_kommune].[kommune].&amp;[Vennesla]" c="Vennesla" nd="1"/>
              <i n="[T_kommune].[kommune].&amp;[Vestby]" c="Vestby" nd="1"/>
              <i n="[T_kommune].[kommune].&amp;[Vestnes]" c="Vestnes" nd="1"/>
              <i n="[T_kommune].[kommune].&amp;[Vestre Slidre]" c="Vestre Slidre" nd="1"/>
              <i n="[T_kommune].[kommune].&amp;[Vestre Toten]" c="Vestre Toten" nd="1"/>
              <i n="[T_kommune].[kommune].&amp;[Vestvågøy]" c="Vestvågøy" nd="1"/>
              <i n="[T_kommune].[kommune].&amp;[Vevelstad]" c="Vevelstad" nd="1"/>
              <i n="[T_kommune].[kommune].&amp;[Vik]" c="Vik" nd="1"/>
              <i n="[T_kommune].[kommune].&amp;[Vindafjord]" c="Vindafjord" nd="1"/>
              <i n="[T_kommune].[kommune].&amp;[Vinje]" c="Vinje" nd="1"/>
              <i n="[T_kommune].[kommune].&amp;[Volda]" c="Volda" nd="1"/>
              <i n="[T_kommune].[kommune].&amp;[Voss]" c="Voss" nd="1"/>
              <i n="[T_kommune].[kommune].&amp;[Vågan]" c="Vågan" nd="1"/>
              <i n="[T_kommune].[kommune].&amp;[Vågå]" c="Vågå" nd="1"/>
              <i n="[T_kommune].[kommune].&amp;[Våler (Inn)]" c="Våler (Inn)" nd="1"/>
              <i n="[T_kommune].[kommune].&amp;[Våler (Vik)]" c="Våler (Vik)" nd="1"/>
              <i n="[T_kommune].[kommune].&amp;[Øksnes]" c="Øksnes" nd="1"/>
              <i n="[T_kommune].[kommune].&amp;[Ørsta]" c="Ørsta" nd="1"/>
              <i n="[T_kommune].[kommune].&amp;[Østre Toten]" c="Østre Toten" nd="1"/>
              <i n="[T_kommune].[kommune].&amp;[Øvre Eiker]" c="Øvre Eiker" nd="1"/>
              <i n="[T_kommune].[kommune].&amp;[Øyer]" c="Øyer" nd="1"/>
              <i n="[T_kommune].[kommune].&amp;[Øygarden]" c="Øygarden" nd="1"/>
              <i n="[T_kommune].[kommune].&amp;[Øystre Slidre]" c="Øystre Slidre" nd="1"/>
              <i n="[T_kommune].[kommune].&amp;[Ål]" c="Ål" nd="1"/>
              <i n="[T_kommune].[kommune].&amp;[Ålesund]" c="Ålesund" nd="1"/>
              <i n="[T_kommune].[kommune].&amp;[Åmli]" c="Åmli" nd="1"/>
              <i n="[T_kommune].[kommune].&amp;[Åmot]" c="Åmot" nd="1"/>
              <i n="[T_kommune].[kommune].&amp;[Årdal]" c="Årdal" nd="1"/>
              <i n="[T_kommune].[kommune].&amp;[Ås]" c="Ås" nd="1"/>
              <i n="[T_kommune].[kommune].&amp;[Åseral]" c="Åseral" nd="1"/>
              <i n="[T_kommune].[kommune].&amp;[Åsnes]" c="Åsnes" nd="1"/>
            </range>
          </ranges>
        </level>
      </levels>
      <selections count="1">
        <selection n="[T_kommune].[kommune].[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2" xr10:uid="{C47FCE18-80FC-4E3D-B000-A631C4A19C4A}" sourceName="[Kommunetall_CSV].[aar]">
  <pivotTables>
    <pivotTable tabId="4" name="Pivottabell5"/>
    <pivotTable tabId="4" name="Pivottabell6"/>
  </pivotTables>
  <data>
    <olap pivotCacheId="1113237351">
      <levels count="2">
        <level uniqueName="[Kommunetall_CSV].[aar].[(All)]" sourceCaption="(All)" count="0"/>
        <level uniqueName="[Kommunetall_CSV].[aar].[aar]" sourceCaption="aar" count="17">
          <ranges>
            <range startItem="0">
              <i n="[Kommunetall_CSV].[aar].&amp;[2005]" c="2005"/>
              <i n="[Kommunetall_CSV].[aar].&amp;[2006]" c="2006"/>
              <i n="[Kommunetall_CSV].[aar].&amp;[2007]" c="2007"/>
              <i n="[Kommunetall_CSV].[aar].&amp;[2008]" c="2008"/>
              <i n="[Kommunetall_CSV].[aar].&amp;[2009]" c="2009"/>
              <i n="[Kommunetall_CSV].[aar].&amp;[2010]" c="2010"/>
              <i n="[Kommunetall_CSV].[aar].&amp;[2011]" c="2011"/>
              <i n="[Kommunetall_CSV].[aar].&amp;[2012]" c="2012"/>
              <i n="[Kommunetall_CSV].[aar].&amp;[2013]" c="2013"/>
              <i n="[Kommunetall_CSV].[aar].&amp;[2014]" c="2014"/>
              <i n="[Kommunetall_CSV].[aar].&amp;[2015]" c="2015"/>
              <i n="[Kommunetall_CSV].[aar].&amp;[2016]" c="2016"/>
              <i n="[Kommunetall_CSV].[aar].&amp;[2017]" c="2017"/>
              <i n="[Kommunetall_CSV].[aar].&amp;[2018]" c="2018"/>
              <i n="[Kommunetall_CSV].[aar].&amp;[2019]" c="2019"/>
              <i n="[Kommunetall_CSV].[aar].&amp;[2020]" c="2020"/>
              <i n="[Kommunetall_CSV].[aar].&amp;[2021]" c="2021"/>
            </range>
          </ranges>
        </level>
      </levels>
      <selections count="1">
        <selection n="[Kommunetall_CSV].[aar].&amp;[2021]"/>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1" xr10:uid="{718A88EA-0EF8-438A-89BF-AB3AFBBB092A}" sourceName="[T_kommune].[fylke]">
  <pivotTables>
    <pivotTable tabId="10" name="Pivottabell3"/>
    <pivotTable tabId="10" name="Pivottabell2"/>
    <pivotTable tabId="10" name="Pivottabell4"/>
    <pivotTable tabId="10" name="Pivottabell1"/>
    <pivotTable tabId="10" name="Pivottabell5"/>
    <pivotTable tabId="10" name="Pivottabell6"/>
  </pivotTables>
  <data>
    <olap pivotCacheId="1323187570">
      <levels count="2">
        <level uniqueName="[T_kommune].[fylke].[(All)]" sourceCaption="(All)" count="0"/>
        <level uniqueName="[T_kommune].[fylke].[fylke]" sourceCaption="fylke" count="10">
          <ranges>
            <range startItem="0">
              <i n="[T_kommune].[fylke].&amp;[Agder]" c="Agder"/>
              <i n="[T_kommune].[fylke].&amp;[Innlandet]" c="Innlandet"/>
              <i n="[T_kommune].[fylke].&amp;[Møre og Romsdal]" c="Møre og Romsdal"/>
              <i n="[T_kommune].[fylke].&amp;[Nordland]" c="Nordland"/>
              <i n="[T_kommune].[fylke].&amp;[Rogaland]" c="Rogaland"/>
              <i n="[T_kommune].[fylke].&amp;[Troms og Finnmark]" c="Troms og Finnmark"/>
              <i n="[T_kommune].[fylke].&amp;[Trøndelag]" c="Trøndelag"/>
              <i n="[T_kommune].[fylke].&amp;[Vestfold og Telemark]" c="Vestfold og Telemark"/>
              <i n="[T_kommune].[fylke].&amp;[Vestland]" c="Vestland"/>
              <i n="[T_kommune].[fylke].&amp;[Viken]" c="Viken"/>
            </range>
          </ranges>
        </level>
      </levels>
      <selections count="1">
        <selection n="[T_kommune].[fylke].&amp;[Trøndelag]"/>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r51" xr10:uid="{000E6BA8-1245-4A66-8508-C8386546305C}" sourceName="[T_kjøttkoder].[hovedgrupper]">
  <pivotTables>
    <pivotTable tabId="10" name="Pivottabell3"/>
    <pivotTable tabId="10" name="Pivottabell2"/>
    <pivotTable tabId="10" name="Pivottabell4"/>
    <pivotTable tabId="10" name="Pivottabell1"/>
    <pivotTable tabId="10" name="Pivottabell5"/>
    <pivotTable tabId="10" name="Pivottabell6"/>
  </pivotTables>
  <data>
    <olap pivotCacheId="1323187570">
      <levels count="2">
        <level uniqueName="[T_kjøttkoder].[hovedgrupper].[(All)]" sourceCaption="(All)" count="0"/>
        <level uniqueName="[T_kjøttkoder].[hovedgrupper].[hovedgrupper]" sourceCaption="hovedgrupper" count="4">
          <ranges>
            <range startItem="0">
              <i n="[T_kjøttkoder].[hovedgrupper].&amp;[fjørfe]" c="fjørfe"/>
              <i n="[T_kjøttkoder].[hovedgrupper].&amp;[gris]" c="gris"/>
              <i n="[T_kjøttkoder].[hovedgrupper].&amp;[småfe]" c="småfe"/>
              <i n="[T_kjøttkoder].[hovedgrupper].&amp;[storfe]" c="storfe"/>
            </range>
          </ranges>
        </level>
      </levels>
      <selections count="1">
        <selection n="[T_kjøttkoder].[hovedgrupper].[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11" xr10:uid="{F2C8866F-47E8-4A96-9752-10808596C2ED}" sourceName="[Kommunetall_CSV].[aar]">
  <pivotTables>
    <pivotTable tabId="11" name="Pivottabell15"/>
    <pivotTable tabId="11" name="Pivottabell17"/>
    <pivotTable tabId="11" name="Pivottabell1"/>
  </pivotTables>
  <data>
    <olap pivotCacheId="1730245139">
      <levels count="2">
        <level uniqueName="[Kommunetall_CSV].[aar].[(All)]" sourceCaption="(All)" count="0"/>
        <level uniqueName="[Kommunetall_CSV].[aar].[aar]" sourceCaption="aar" count="17">
          <ranges>
            <range startItem="0">
              <i n="[Kommunetall_CSV].[aar].&amp;[2005]" c="2005"/>
              <i n="[Kommunetall_CSV].[aar].&amp;[2006]" c="2006"/>
              <i n="[Kommunetall_CSV].[aar].&amp;[2007]" c="2007"/>
              <i n="[Kommunetall_CSV].[aar].&amp;[2008]" c="2008"/>
              <i n="[Kommunetall_CSV].[aar].&amp;[2009]" c="2009"/>
              <i n="[Kommunetall_CSV].[aar].&amp;[2010]" c="2010"/>
              <i n="[Kommunetall_CSV].[aar].&amp;[2011]" c="2011"/>
              <i n="[Kommunetall_CSV].[aar].&amp;[2012]" c="2012"/>
              <i n="[Kommunetall_CSV].[aar].&amp;[2013]" c="2013"/>
              <i n="[Kommunetall_CSV].[aar].&amp;[2014]" c="2014"/>
              <i n="[Kommunetall_CSV].[aar].&amp;[2015]" c="2015"/>
              <i n="[Kommunetall_CSV].[aar].&amp;[2016]" c="2016"/>
              <i n="[Kommunetall_CSV].[aar].&amp;[2017]" c="2017"/>
              <i n="[Kommunetall_CSV].[aar].&amp;[2018]" c="2018"/>
              <i n="[Kommunetall_CSV].[aar].&amp;[2019]" c="2019"/>
              <i n="[Kommunetall_CSV].[aar].&amp;[2020]" c="2020"/>
              <i n="[Kommunetall_CSV].[aar].&amp;[2021]" c="2021"/>
            </range>
          </ranges>
        </level>
      </levels>
      <selections count="1">
        <selection n="[Kommunetall_CSV].[aar].&amp;[2021]"/>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0" xr10:uid="{DF07AA48-DDCD-45F3-8B41-4C495466956B}" cache="Slicer_fylke711" caption="fylke" startItem="1" level="1" rowHeight="209550"/>
  <slicer name="hovedgrupper 8" xr10:uid="{8E806361-0DCD-4EC4-A9A6-7A843595B219}" cache="Slicer_hovedgrupper511" caption="hovedgrupper" level="1" rowHeight="209550"/>
  <slicer name="dyreslag 1" xr10:uid="{DC29A032-24CC-4917-AC25-4DA671E30A06}" cache="Slicer_dyreslag1" caption="dyreslag" level="1" rowHeight="2095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4" xr10:uid="{4F3FFB9B-F1D2-4ACC-A167-FBC7C8EFF0C4}" cache="Slicer_fylke4" caption="fylke" columnCount="5" level="1" style="SlicerStyleDark1" rowHeight="180000"/>
  <slicer name="kommune 2" xr10:uid="{FCB0DA6D-7063-4BB7-9765-D3029A154C4D}" cache="Slicer_kommune2" caption="kommune" columnCount="7" level="1" style="SlicerStyleDark1" rowHeight="180000"/>
  <slicer name="hovedgrupper 3" xr10:uid="{24F80719-380D-435B-ADC9-5EC887180759}" cache="Slicer_hovedgrupper3" caption="dyreslag" columnCount="2" level="1" style="SlicerStyleDark1" rowHeight="1800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 xr10:uid="{796225CB-F993-4860-837E-9A52FC6164BD}" cache="Slicer_fylke1" caption="fylke" startItem="2" level="1" rowHeight="209550"/>
  <slicer name="hovedgrupper 1" xr10:uid="{5F300580-9C7C-416B-B1C4-E69FB889470B}" cache="Slicer_hovedgrupper1" caption="hovedgrupper" level="1" rowHeight="209550"/>
  <slicer name="fylke 6" xr10:uid="{DDBE8C89-880E-447F-A3C6-05C4D202F8DD}" cache="Slicer_fylke6" caption="fylke" startItem="2" level="1" style="SlicerStyleLight2" rowHeight="209550"/>
  <slicer name="kommune 4" xr10:uid="{E825770C-D2DF-4B56-9F23-B3AAEB9466E8}" cache="Slicer_kommune4" caption="kommune" columnCount="4" level="1" style="SlicerStyleLight2" rowHeight="209550"/>
  <slicer name="kommune 5" xr10:uid="{B7EDD1F4-4A27-4F98-9123-EB6D40E39C0B}" cache="Slicer_kommune5" caption="kommune" level="1" rowHeight="209550"/>
  <slicer name="aar 2" xr10:uid="{877F4BC7-DA98-48B9-8693-30337CCBB3D1}" cache="Slicer_aar2" caption="aar" startItem="9" level="1" rowHeight="2095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E038BF7A-FD2F-4931-9125-3E94A0C2752A}" cache="Slicer_fylke2" caption="fylke" columnCount="5" level="1" style="SlicerStyleDark1" rowHeight="209550"/>
  <slicer name="kommune" xr10:uid="{A3A1B85D-15B0-460A-A90A-9384A7BCC543}" cache="Slicer_kommune" caption="kommune" columnCount="7" level="1" style="SlicerStyleDark1" rowHeight="209550"/>
  <slicer name="aar 6" xr10:uid="{AFD6C158-EF0C-41B0-BD82-1B1F8EBF21E3}" cache="Slicer_aar" caption="aar" columnCount="9" level="1" style="SlicerStyleDark1" rowHeight="20955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7FC6260B-00A9-49B5-84DF-2B1E12DB5DF9}" cache="Slicer_fylke5" caption="fylke" columnCount="2" level="1" style="SlicerStyleOther2" rowHeight="209550"/>
  <slicer name="kommune 7" xr10:uid="{86AC0732-13DF-47FD-BCA0-9D37D4FD089B}" cache="Slicer_kommune3" caption="kommune" columnCount="10" level="1" rowHeight="1800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1" xr10:uid="{6032F760-DB3E-4B46-A187-4880740385A1}" cache="Slicer_fylke72" caption="fylke" columnCount="4" level="1" rowHeight="209550"/>
  <slicer name="hovedgrupper 9" xr10:uid="{8C8F2356-D3C8-4541-B4BB-E9F70CE7B5A2}" cache="Slicer_hovedgrupper52" caption="hovedgrupper" columnCount="2" level="1" rowHeight="209550"/>
  <slicer name="aar 4" xr10:uid="{34F54126-1BFB-4F7A-BBD3-BF3A32B728BC}" cache="Slicer_aar3" caption="aar" columnCount="6" level="1"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BBF6400E-9E43-4631-B916-F6F3B8913EF3}" cache="Slicer_fylke7" caption="fylke" columnCount="5" level="1" style="SlicerStyleDark1" rowHeight="180000"/>
  <slicer name="hovedgrupper 5" xr10:uid="{5C837B10-73EB-43ED-ADE4-F71753FA0DEB}" cache="Slicer_hovedgrupper5" caption="dyreslag" columnCount="2" level="1" style="SlicerStyleDark1" rowHeight="1800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7D0CE10E-9EFC-4E97-92D7-EDF456520D56}" cache="Slicer_fylke" caption="fylke" columnCount="5" level="1" style="SlicerStyleDark1" rowHeight="180000"/>
  <slicer name="hovedgrupper" xr10:uid="{E20E5D19-2549-4D5A-95DB-AF08C77272C2}" cache="Slicer_hovedgrupper" caption="dyreslag" columnCount="2" level="1" style="SlicerStyleDark1" rowHeight="180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vedgrupper 4" xr10:uid="{62A1DDFC-4688-4E1F-BA8C-9ED7322BBB1C}" cache="Slicer_hovedgrupper4" caption="hovedgrupper" columnCount="4" level="1" style="SlicerStyleDark1" rowHeight="2095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19A71C72-74B5-4F37-AC85-9274674F6B77}" cache="Slicer_fylke71" caption="fylke" columnCount="3" level="1" style="SlicerStyleDark1" rowHeight="180000"/>
  <slicer name="hovedgrupper 10" xr10:uid="{29596AA3-DA94-48E4-A58C-FCCE07A97D32}" cache="Slicer_hovedgrupper51" caption="dyreslag" level="1" style="SlicerStyleDark1" rowHeight="180000"/>
  <slicer name="aar 5" xr10:uid="{B69C2F02-CF1D-42F4-B66C-04F66301067E}" cache="Slicer_aar4" caption="aar" columnCount="9" level="1" style="SlicerStyleDark1" rowHeight="2095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ar 3" xr10:uid="{3BA0F09C-C62B-47C0-AAB5-69F7A5ABCFB7}" cache="Slicer_aar11" caption="aar" columnCount="4" level="1" rowHeight="209550"/>
  <slicer name="fylke 9" xr10:uid="{6BDDD3E4-51DA-4713-B48E-860D9EBEC884}" cache="Slicer_fylke31" caption="fylke" startItem="2" level="1" rowHeight="209550"/>
  <slicer name="kommune 6" xr10:uid="{6F870E82-A125-4EAD-BB28-6602859FD46F}" cache="Slicer_kommune11" caption="kommune" level="1" rowHeight="209550"/>
  <slicer name="hovedgrupper 7" xr10:uid="{0B66CC0A-F6B6-44B4-AC80-5EBBDDA36ACC}" cache="Slicer_hovedgrupper21" caption="hovedgrupper" level="1" rowHeight="2095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ar 1" xr10:uid="{D6748FAE-23ED-4AE9-AFF5-F3C548D02D5E}" cache="Slicer_aar1" caption="aar" columnCount="6" level="1" style="SlicerStyleDark1" rowHeight="180000"/>
  <slicer name="fylke 3" xr10:uid="{D4741565-C4F5-40E1-A858-C946F96DB062}" cache="Slicer_fylke3" caption="fylke" columnCount="4" level="1" style="SlicerStyleDark1" rowHeight="180000"/>
  <slicer name="kommune 1" xr10:uid="{C80E4AAC-20EF-42BC-B023-BAEADDBC8407}" cache="Slicer_kommune1" caption="kommune" columnCount="9" level="1" rowHeight="209550"/>
  <slicer name="hovedgrupper 2" xr10:uid="{DDD524B4-1852-4E86-A4AD-E89DE43571E5}" cache="Slicer_hovedgrupper2" caption="dyreslag" columnCount="2" level="1" style="SlicerStyleDark1" rowHeight="1800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3" xr10:uid="{F3F19956-1A6C-49C5-9C6E-2AC446D59D9D}" cache="Slicer_fylke712" caption="fylke" level="1" rowHeight="209550"/>
  <slicer name="hovedgrupper 11" xr10:uid="{949DABA1-F658-4D7A-843E-E7DC4AF25897}" cache="Slicer_hovedgrupper512" caption="hovedgrupper" level="1" rowHeight="209550"/>
  <slicer name="dyreslag 2" xr10:uid="{3163B9DC-468B-4D57-AA83-713FB6CBE57E}" cache="Slicer_dyreslag2" caption="dyreslag" columnCount="4" level="1" rowHeight="2095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23B842A3-9961-4753-9598-3EC97890C0CC}" cache="Slicer_fylke2" caption="fylke" columnCount="4" level="1" style="SlicerStyleDark1" rowHeight="209550"/>
  <slicer name="kommune 3" xr10:uid="{41B76F04-2061-4A57-B924-0E6827168988}" cache="Slicer_kommune" caption="kommune" columnCount="5" level="1" style="SlicerStyleDark1" rowHeight="209550"/>
  <slicer name="aar 7" xr10:uid="{BEFD3766-6908-4294-89D1-464EBF71F2EA}" cache="Slicer_aar" caption="aar" columnCount="9" level="1" style="SlicerStyleDark1" rowHeight="18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8E11134-0379-49D7-A8A3-29B7060EC4DD}" name="T_kjøttkoder" displayName="T_kjøttkoder" ref="J27:N49" totalsRowShown="0">
  <autoFilter ref="J27:N49" xr:uid="{68E11134-0379-49D7-A8A3-29B7060EC4DD}"/>
  <tableColumns count="5">
    <tableColumn id="1" xr3:uid="{368748DA-F41E-462A-8637-62083906470B}" name="kjøttslag_kg"/>
    <tableColumn id="2" xr3:uid="{E31BD2BF-7FF1-498A-8742-286158127F77}" name="dyreslag"/>
    <tableColumn id="3" xr3:uid="{C94EF4D8-27DB-4065-A29C-524BE818B7B3}" name="grupper"/>
    <tableColumn id="4" xr3:uid="{E7E58E1C-3C0B-44CB-B543-753E199FA35F}" name="hovedgrupper"/>
    <tableColumn id="5" xr3:uid="{BB8FEEDA-AE31-4BE2-B5B6-74873D5192A1}" name="Kolonne1" dataDxfId="41">
      <calculatedColumnFormula>IF(T_kjøttkoder[[#This Row],[kjøttslag_kg]]=Q28," ","XX")</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44D62AE-0F6B-4680-8142-9F19808EC4B2}" name="T_kommune" displayName="T_kommune" ref="C27:H752" totalsRowShown="0">
  <autoFilter ref="C27:H752" xr:uid="{D44D62AE-0F6B-4680-8142-9F19808EC4B2}"/>
  <tableColumns count="6">
    <tableColumn id="1" xr3:uid="{80C806E7-00AC-43E0-90F8-46EE699DA40F}" name="Gamle_knr"/>
    <tableColumn id="2" xr3:uid="{AA36D4F6-1461-46C8-85D8-E2FEC6308C08}" name="gml_kommune"/>
    <tableColumn id="3" xr3:uid="{6253FD9B-6308-40BF-8563-F80B3561C2B2}" name="knr"/>
    <tableColumn id="4" xr3:uid="{59AAB9F4-85C2-49F9-A21B-86DD49A4D7E1}" name="kommune"/>
    <tableColumn id="5" xr3:uid="{B9892F63-E63C-48B5-9EFE-6C0E3E73A0DB}" name="fnr"/>
    <tableColumn id="6" xr3:uid="{F3FC31F5-370F-4CC9-BFB7-F30A779B0ECC}" name="fylke"/>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10.xml"/><Relationship Id="rId7" Type="http://schemas.openxmlformats.org/officeDocument/2006/relationships/drawing" Target="../drawings/drawing9.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ivotTable" Target="../pivotTables/pivotTable13.xml"/><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 Id="rId5" Type="http://schemas.microsoft.com/office/2007/relationships/slicer" Target="../slicers/slicer6.xm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4" Type="http://schemas.openxmlformats.org/officeDocument/2006/relationships/pivotTable" Target="../pivotTables/pivotTable20.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microsoft.com/office/2007/relationships/slicer" Target="../slicers/slicer8.xml"/><Relationship Id="rId5" Type="http://schemas.openxmlformats.org/officeDocument/2006/relationships/drawing" Target="../drawings/drawing13.xml"/><Relationship Id="rId4" Type="http://schemas.openxmlformats.org/officeDocument/2006/relationships/pivotTable" Target="../pivotTables/pivotTable24.xml"/></Relationships>
</file>

<file path=xl/worksheets/_rels/sheet15.xml.rels><?xml version="1.0" encoding="UTF-8" standalone="yes"?>
<Relationships xmlns="http://schemas.openxmlformats.org/package/2006/relationships"><Relationship Id="rId2" Type="http://schemas.microsoft.com/office/2007/relationships/slicer" Target="../slicers/slicer9.x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microsoft.com/office/2007/relationships/slicer" Target="../slicers/slicer10.xml"/><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pivotTable" Target="../pivotTables/pivotTable29.xml"/><Relationship Id="rId4" Type="http://schemas.openxmlformats.org/officeDocument/2006/relationships/pivotTable" Target="../pivotTables/pivotTable28.xml"/></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2.xml"/><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microsoft.com/office/2007/relationships/slicer" Target="../slicers/slicer11.xml"/><Relationship Id="rId5" Type="http://schemas.openxmlformats.org/officeDocument/2006/relationships/drawing" Target="../drawings/drawing22.xml"/><Relationship Id="rId4" Type="http://schemas.openxmlformats.org/officeDocument/2006/relationships/pivotTable" Target="../pivotTables/pivotTable3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ivotTable" Target="../pivotTables/pivotTable3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35.xml"/></Relationships>
</file>

<file path=xl/worksheets/_rels/sheet21.xml.rels><?xml version="1.0" encoding="UTF-8" standalone="yes"?>
<Relationships xmlns="http://schemas.openxmlformats.org/package/2006/relationships"><Relationship Id="rId8" Type="http://schemas.openxmlformats.org/officeDocument/2006/relationships/pivotTable" Target="../pivotTables/pivotTable43.xml"/><Relationship Id="rId3" Type="http://schemas.openxmlformats.org/officeDocument/2006/relationships/pivotTable" Target="../pivotTables/pivotTable38.xml"/><Relationship Id="rId7" Type="http://schemas.openxmlformats.org/officeDocument/2006/relationships/pivotTable" Target="../pivotTables/pivotTable42.xml"/><Relationship Id="rId2" Type="http://schemas.openxmlformats.org/officeDocument/2006/relationships/pivotTable" Target="../pivotTables/pivotTable37.xml"/><Relationship Id="rId1" Type="http://schemas.openxmlformats.org/officeDocument/2006/relationships/pivotTable" Target="../pivotTables/pivotTable36.xml"/><Relationship Id="rId6" Type="http://schemas.openxmlformats.org/officeDocument/2006/relationships/pivotTable" Target="../pivotTables/pivotTable41.xml"/><Relationship Id="rId11" Type="http://schemas.openxmlformats.org/officeDocument/2006/relationships/drawing" Target="../drawings/drawing23.xml"/><Relationship Id="rId5" Type="http://schemas.openxmlformats.org/officeDocument/2006/relationships/pivotTable" Target="../pivotTables/pivotTable40.xml"/><Relationship Id="rId10" Type="http://schemas.openxmlformats.org/officeDocument/2006/relationships/pivotTable" Target="../pivotTables/pivotTable45.xml"/><Relationship Id="rId4" Type="http://schemas.openxmlformats.org/officeDocument/2006/relationships/pivotTable" Target="../pivotTables/pivotTable39.xml"/><Relationship Id="rId9" Type="http://schemas.openxmlformats.org/officeDocument/2006/relationships/pivotTable" Target="../pivotTables/pivotTable44.xml"/></Relationships>
</file>

<file path=xl/worksheets/_rels/sheet22.xml.rels><?xml version="1.0" encoding="UTF-8" standalone="yes"?>
<Relationships xmlns="http://schemas.openxmlformats.org/package/2006/relationships"><Relationship Id="rId2" Type="http://schemas.microsoft.com/office/2007/relationships/slicer" Target="../slicers/slicer12.xml"/><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ivotTable" Target="../pivotTables/pivotTable46.xml"/></Relationships>
</file>

<file path=xl/worksheets/_rels/sheet24.xml.rels><?xml version="1.0" encoding="UTF-8" standalone="yes"?>
<Relationships xmlns="http://schemas.openxmlformats.org/package/2006/relationships"><Relationship Id="rId2" Type="http://schemas.microsoft.com/office/2007/relationships/slicer" Target="../slicers/slicer13.xml"/><Relationship Id="rId1" Type="http://schemas.openxmlformats.org/officeDocument/2006/relationships/drawing" Target="../drawings/drawing29.xml"/></Relationships>
</file>

<file path=xl/worksheets/_rels/sheet25.xml.rels><?xml version="1.0" encoding="UTF-8" standalone="yes"?>
<Relationships xmlns="http://schemas.openxmlformats.org/package/2006/relationships"><Relationship Id="rId2" Type="http://schemas.microsoft.com/office/2007/relationships/slicer" Target="../slicers/slicer14.xml"/><Relationship Id="rId1" Type="http://schemas.openxmlformats.org/officeDocument/2006/relationships/drawing" Target="../drawings/drawing30.xml"/></Relationships>
</file>

<file path=xl/worksheets/_rels/sheet26.xml.rels><?xml version="1.0" encoding="UTF-8" standalone="yes"?>
<Relationships xmlns="http://schemas.openxmlformats.org/package/2006/relationships"><Relationship Id="rId3" Type="http://schemas.openxmlformats.org/officeDocument/2006/relationships/pivotTable" Target="../pivotTables/pivotTable49.xml"/><Relationship Id="rId2" Type="http://schemas.openxmlformats.org/officeDocument/2006/relationships/pivotTable" Target="../pivotTables/pivotTable48.xml"/><Relationship Id="rId1" Type="http://schemas.openxmlformats.org/officeDocument/2006/relationships/pivotTable" Target="../pivotTables/pivotTable47.xml"/><Relationship Id="rId4" Type="http://schemas.openxmlformats.org/officeDocument/2006/relationships/pivotTable" Target="../pivotTables/pivotTable5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landbruksdirektoratet.no/nb/industri-og-handel/ordninger-for-industri-og-handel" TargetMode="External"/></Relationships>
</file>

<file path=xl/worksheets/_rels/sheet4.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C0EC7-D8F9-4217-9F99-2F4E48DC2882}">
  <sheetPr>
    <tabColor theme="9" tint="0.59999389629810485"/>
  </sheetPr>
  <dimension ref="B2:W361"/>
  <sheetViews>
    <sheetView workbookViewId="0">
      <selection activeCell="P54" sqref="P54"/>
    </sheetView>
  </sheetViews>
  <sheetFormatPr baseColWidth="10" defaultRowHeight="12.75" x14ac:dyDescent="0.2"/>
  <cols>
    <col min="2" max="2" width="13.28515625" bestFit="1" customWidth="1"/>
    <col min="3" max="4" width="12.42578125" customWidth="1"/>
    <col min="5" max="5" width="6.42578125" customWidth="1"/>
  </cols>
  <sheetData>
    <row r="2" spans="2:23" x14ac:dyDescent="0.2">
      <c r="T2" t="s">
        <v>523</v>
      </c>
      <c r="V2" t="s">
        <v>535</v>
      </c>
      <c r="W2" t="s">
        <v>537</v>
      </c>
    </row>
    <row r="3" spans="2:23" x14ac:dyDescent="0.2">
      <c r="B3" s="1" t="s">
        <v>29</v>
      </c>
      <c r="C3" t="s" vm="7">
        <v>40</v>
      </c>
      <c r="F3" s="1" t="s">
        <v>29</v>
      </c>
      <c r="G3" t="s" vm="7">
        <v>40</v>
      </c>
      <c r="J3" s="1" t="s">
        <v>29</v>
      </c>
      <c r="K3" t="s" vm="7">
        <v>40</v>
      </c>
      <c r="T3" t="s">
        <v>530</v>
      </c>
      <c r="V3" t="s">
        <v>536</v>
      </c>
      <c r="W3" t="s">
        <v>538</v>
      </c>
    </row>
    <row r="4" spans="2:23" x14ac:dyDescent="0.2">
      <c r="B4" s="1" t="s">
        <v>61</v>
      </c>
      <c r="C4" t="s" vm="3">
        <v>376</v>
      </c>
      <c r="F4" s="1" t="s">
        <v>61</v>
      </c>
      <c r="G4" t="s" vm="3">
        <v>376</v>
      </c>
      <c r="J4" s="1" t="s">
        <v>61</v>
      </c>
      <c r="K4" t="s" vm="3">
        <v>376</v>
      </c>
      <c r="P4" s="1" t="s">
        <v>29</v>
      </c>
      <c r="Q4" t="s" vm="7">
        <v>40</v>
      </c>
    </row>
    <row r="5" spans="2:23" x14ac:dyDescent="0.2">
      <c r="B5" s="1" t="s">
        <v>27</v>
      </c>
      <c r="C5" t="s" vm="11">
        <v>39</v>
      </c>
      <c r="F5" s="1" t="s">
        <v>27</v>
      </c>
      <c r="G5" t="s" vm="11">
        <v>39</v>
      </c>
      <c r="J5" s="1" t="s">
        <v>27</v>
      </c>
      <c r="K5" t="s" vm="11">
        <v>39</v>
      </c>
      <c r="P5" s="1" t="s">
        <v>61</v>
      </c>
      <c r="Q5" t="s" vm="3">
        <v>376</v>
      </c>
    </row>
    <row r="6" spans="2:23" x14ac:dyDescent="0.2">
      <c r="P6" s="1" t="s">
        <v>27</v>
      </c>
      <c r="Q6" t="s" vm="11">
        <v>39</v>
      </c>
    </row>
    <row r="7" spans="2:23" x14ac:dyDescent="0.2">
      <c r="B7" s="1" t="s">
        <v>3</v>
      </c>
      <c r="C7" s="1" t="s">
        <v>0</v>
      </c>
      <c r="F7" s="1" t="s">
        <v>3</v>
      </c>
      <c r="G7" s="1" t="s">
        <v>0</v>
      </c>
      <c r="J7" s="1" t="s">
        <v>3</v>
      </c>
      <c r="K7" s="1" t="s">
        <v>0</v>
      </c>
    </row>
    <row r="8" spans="2:23" x14ac:dyDescent="0.2">
      <c r="B8" s="1" t="s">
        <v>2</v>
      </c>
      <c r="C8">
        <v>2005</v>
      </c>
      <c r="D8">
        <v>2021</v>
      </c>
      <c r="F8" s="1" t="s">
        <v>2</v>
      </c>
      <c r="G8">
        <v>2005</v>
      </c>
      <c r="H8">
        <v>2021</v>
      </c>
      <c r="J8" s="1" t="s">
        <v>2</v>
      </c>
      <c r="K8">
        <v>2005</v>
      </c>
      <c r="L8">
        <v>2021</v>
      </c>
      <c r="P8" s="1" t="s">
        <v>3</v>
      </c>
      <c r="Q8" s="1" t="s">
        <v>0</v>
      </c>
    </row>
    <row r="9" spans="2:23" x14ac:dyDescent="0.2">
      <c r="B9" s="2" t="s">
        <v>429</v>
      </c>
      <c r="C9" s="4">
        <v>232.9</v>
      </c>
      <c r="D9" s="9">
        <v>294.39999999999998</v>
      </c>
      <c r="F9" s="2" t="s">
        <v>429</v>
      </c>
      <c r="G9" s="4"/>
      <c r="H9" s="9">
        <v>61.499999999999972</v>
      </c>
      <c r="J9" s="2" t="s">
        <v>429</v>
      </c>
      <c r="K9" s="3"/>
      <c r="L9" s="13">
        <v>0.2640618291112064</v>
      </c>
      <c r="M9">
        <f>IFERROR(L9," ")</f>
        <v>0.2640618291112064</v>
      </c>
      <c r="P9" s="1" t="s">
        <v>2</v>
      </c>
      <c r="Q9">
        <v>2005</v>
      </c>
      <c r="R9">
        <v>2021</v>
      </c>
    </row>
    <row r="10" spans="2:23" x14ac:dyDescent="0.2">
      <c r="B10" s="2" t="s">
        <v>413</v>
      </c>
      <c r="C10" s="4">
        <v>648.79999999999995</v>
      </c>
      <c r="D10" s="9">
        <v>827.2</v>
      </c>
      <c r="F10" s="2" t="s">
        <v>413</v>
      </c>
      <c r="G10" s="4"/>
      <c r="H10" s="9">
        <v>178.40000000000009</v>
      </c>
      <c r="J10" s="2" t="s">
        <v>413</v>
      </c>
      <c r="K10" s="3"/>
      <c r="L10" s="13">
        <v>0.27496917385943298</v>
      </c>
      <c r="M10">
        <f t="shared" ref="M10:M73" si="0">IFERROR(L10," ")</f>
        <v>0.27496917385943298</v>
      </c>
      <c r="P10" s="2" t="s">
        <v>393</v>
      </c>
      <c r="Q10" s="4"/>
      <c r="R10" s="9">
        <v>6845.7000000000007</v>
      </c>
    </row>
    <row r="11" spans="2:23" x14ac:dyDescent="0.2">
      <c r="B11" s="2" t="s">
        <v>425</v>
      </c>
      <c r="C11" s="4">
        <v>271.8</v>
      </c>
      <c r="D11" s="9">
        <v>867.8</v>
      </c>
      <c r="F11" s="2" t="s">
        <v>425</v>
      </c>
      <c r="G11" s="4"/>
      <c r="H11" s="9">
        <v>596</v>
      </c>
      <c r="J11" s="2" t="s">
        <v>425</v>
      </c>
      <c r="K11" s="3"/>
      <c r="L11" s="13">
        <v>2.1927888153053714</v>
      </c>
      <c r="M11">
        <f t="shared" si="0"/>
        <v>2.1927888153053714</v>
      </c>
      <c r="P11" s="2" t="s">
        <v>388</v>
      </c>
      <c r="Q11" s="4"/>
      <c r="R11" s="9">
        <v>-2783.1000000000004</v>
      </c>
    </row>
    <row r="12" spans="2:23" x14ac:dyDescent="0.2">
      <c r="B12" s="2" t="s">
        <v>379</v>
      </c>
      <c r="C12" s="4">
        <v>4416.3999999999996</v>
      </c>
      <c r="D12" s="9">
        <v>2318.5</v>
      </c>
      <c r="F12" s="2" t="s">
        <v>379</v>
      </c>
      <c r="G12" s="4"/>
      <c r="H12" s="9">
        <v>-2097.8999999999996</v>
      </c>
      <c r="J12" s="2" t="s">
        <v>379</v>
      </c>
      <c r="K12" s="3"/>
      <c r="L12" s="13">
        <v>-0.47502490716420609</v>
      </c>
      <c r="M12">
        <f t="shared" si="0"/>
        <v>-0.47502490716420609</v>
      </c>
      <c r="P12" s="2" t="s">
        <v>416</v>
      </c>
      <c r="Q12" s="4"/>
      <c r="R12" s="9">
        <v>2155</v>
      </c>
    </row>
    <row r="13" spans="2:23" x14ac:dyDescent="0.2">
      <c r="B13" s="2" t="s">
        <v>386</v>
      </c>
      <c r="C13" s="4">
        <v>2955.7</v>
      </c>
      <c r="D13" s="9">
        <v>2756</v>
      </c>
      <c r="F13" s="2" t="s">
        <v>386</v>
      </c>
      <c r="G13" s="4"/>
      <c r="H13" s="9">
        <v>-199.69999999999982</v>
      </c>
      <c r="J13" s="2" t="s">
        <v>386</v>
      </c>
      <c r="K13" s="3"/>
      <c r="L13" s="13">
        <v>-6.7564367154988605E-2</v>
      </c>
      <c r="M13">
        <f t="shared" si="0"/>
        <v>-6.7564367154988605E-2</v>
      </c>
      <c r="P13" s="2" t="s">
        <v>408</v>
      </c>
      <c r="Q13" s="4"/>
      <c r="R13" s="9">
        <v>2173.6999999999998</v>
      </c>
    </row>
    <row r="14" spans="2:23" x14ac:dyDescent="0.2">
      <c r="B14" s="2" t="s">
        <v>401</v>
      </c>
      <c r="C14" s="4">
        <v>13010.4</v>
      </c>
      <c r="D14" s="9">
        <v>1114.7</v>
      </c>
      <c r="F14" s="2" t="s">
        <v>401</v>
      </c>
      <c r="G14" s="4"/>
      <c r="H14" s="9">
        <v>-11895.699999999999</v>
      </c>
      <c r="J14" s="2" t="s">
        <v>401</v>
      </c>
      <c r="K14" s="3"/>
      <c r="L14" s="13">
        <v>-0.91432238824325152</v>
      </c>
      <c r="M14">
        <f t="shared" si="0"/>
        <v>-0.91432238824325152</v>
      </c>
      <c r="P14" s="2" t="s">
        <v>382</v>
      </c>
      <c r="Q14" s="4"/>
      <c r="R14" s="9">
        <v>-369.59999999999991</v>
      </c>
    </row>
    <row r="15" spans="2:23" x14ac:dyDescent="0.2">
      <c r="B15" s="2" t="s">
        <v>426</v>
      </c>
      <c r="C15" s="4">
        <v>2900.4</v>
      </c>
      <c r="D15" s="9">
        <v>4327.2</v>
      </c>
      <c r="F15" s="2" t="s">
        <v>426</v>
      </c>
      <c r="G15" s="4"/>
      <c r="H15" s="9">
        <v>1426.7999999999997</v>
      </c>
      <c r="J15" s="2" t="s">
        <v>426</v>
      </c>
      <c r="K15" s="3"/>
      <c r="L15" s="13">
        <v>0.49193214729002888</v>
      </c>
      <c r="M15">
        <f t="shared" si="0"/>
        <v>0.49193214729002888</v>
      </c>
      <c r="P15" s="2" t="s">
        <v>412</v>
      </c>
      <c r="Q15" s="4"/>
      <c r="R15" s="9">
        <v>-8984.6999999999989</v>
      </c>
    </row>
    <row r="16" spans="2:23" x14ac:dyDescent="0.2">
      <c r="B16" s="2" t="s">
        <v>418</v>
      </c>
      <c r="C16" s="4">
        <v>1232.7</v>
      </c>
      <c r="D16" s="9">
        <v>1651.2</v>
      </c>
      <c r="F16" s="2" t="s">
        <v>418</v>
      </c>
      <c r="G16" s="4"/>
      <c r="H16" s="9">
        <v>418.5</v>
      </c>
      <c r="J16" s="2" t="s">
        <v>418</v>
      </c>
      <c r="K16" s="3"/>
      <c r="L16" s="13">
        <v>0.33949866147481139</v>
      </c>
      <c r="M16">
        <f t="shared" si="0"/>
        <v>0.33949866147481139</v>
      </c>
      <c r="P16" s="2" t="s">
        <v>409</v>
      </c>
      <c r="Q16" s="4"/>
      <c r="R16" s="9">
        <v>-11458.399999999998</v>
      </c>
    </row>
    <row r="17" spans="2:18" x14ac:dyDescent="0.2">
      <c r="B17" s="2" t="s">
        <v>391</v>
      </c>
      <c r="C17" s="4">
        <v>4499.7</v>
      </c>
      <c r="D17" s="9">
        <v>16081.9</v>
      </c>
      <c r="F17" s="2" t="s">
        <v>391</v>
      </c>
      <c r="G17" s="4"/>
      <c r="H17" s="9">
        <v>11582.2</v>
      </c>
      <c r="J17" s="2" t="s">
        <v>391</v>
      </c>
      <c r="K17" s="3"/>
      <c r="L17" s="13">
        <v>2.5739938218103431</v>
      </c>
      <c r="M17">
        <f t="shared" si="0"/>
        <v>2.5739938218103431</v>
      </c>
      <c r="P17" s="2" t="s">
        <v>421</v>
      </c>
      <c r="Q17" s="4"/>
      <c r="R17" s="9">
        <v>8061.3000000000011</v>
      </c>
    </row>
    <row r="18" spans="2:18" x14ac:dyDescent="0.2">
      <c r="B18" s="2" t="s">
        <v>433</v>
      </c>
      <c r="C18" s="4">
        <v>843.5</v>
      </c>
      <c r="D18" s="9">
        <v>716.6</v>
      </c>
      <c r="F18" s="2" t="s">
        <v>433</v>
      </c>
      <c r="G18" s="4"/>
      <c r="H18" s="9">
        <v>-126.89999999999998</v>
      </c>
      <c r="J18" s="2" t="s">
        <v>433</v>
      </c>
      <c r="K18" s="3"/>
      <c r="L18" s="13">
        <v>-0.15044457617071721</v>
      </c>
      <c r="M18">
        <f t="shared" si="0"/>
        <v>-0.15044457617071721</v>
      </c>
      <c r="P18" s="2" t="s">
        <v>404</v>
      </c>
      <c r="Q18" s="4"/>
      <c r="R18" s="9">
        <v>1851.4</v>
      </c>
    </row>
    <row r="19" spans="2:18" x14ac:dyDescent="0.2">
      <c r="B19" s="2" t="s">
        <v>415</v>
      </c>
      <c r="C19" s="4">
        <v>14317.9</v>
      </c>
      <c r="D19" s="9">
        <v>7206.5</v>
      </c>
      <c r="F19" s="2" t="s">
        <v>415</v>
      </c>
      <c r="G19" s="4"/>
      <c r="H19" s="9">
        <v>-7111.4</v>
      </c>
      <c r="J19" s="2" t="s">
        <v>415</v>
      </c>
      <c r="K19" s="3"/>
      <c r="L19" s="13">
        <v>-0.49667898225298401</v>
      </c>
      <c r="M19">
        <f t="shared" si="0"/>
        <v>-0.49667898225298401</v>
      </c>
      <c r="P19" s="2" t="s">
        <v>407</v>
      </c>
      <c r="Q19" s="4"/>
      <c r="R19" s="9">
        <v>3179</v>
      </c>
    </row>
    <row r="20" spans="2:18" x14ac:dyDescent="0.2">
      <c r="B20" s="2" t="s">
        <v>422</v>
      </c>
      <c r="C20" s="4">
        <v>5971.1</v>
      </c>
      <c r="D20" s="9">
        <v>4438.2</v>
      </c>
      <c r="F20" s="2" t="s">
        <v>422</v>
      </c>
      <c r="G20" s="4"/>
      <c r="H20" s="9">
        <v>-1532.9000000000005</v>
      </c>
      <c r="J20" s="2" t="s">
        <v>422</v>
      </c>
      <c r="K20" s="3"/>
      <c r="L20" s="13">
        <v>-0.25671986736112284</v>
      </c>
      <c r="M20">
        <f t="shared" si="0"/>
        <v>-0.25671986736112284</v>
      </c>
      <c r="P20" s="2" t="s">
        <v>423</v>
      </c>
      <c r="Q20" s="4"/>
      <c r="R20" s="9">
        <v>-617.79999999999995</v>
      </c>
    </row>
    <row r="21" spans="2:18" x14ac:dyDescent="0.2">
      <c r="B21" s="2" t="s">
        <v>406</v>
      </c>
      <c r="C21" s="4">
        <v>98.2</v>
      </c>
      <c r="D21" s="9">
        <v>868.9</v>
      </c>
      <c r="F21" s="2" t="s">
        <v>406</v>
      </c>
      <c r="G21" s="4"/>
      <c r="H21" s="9">
        <v>770.69999999999993</v>
      </c>
      <c r="J21" s="2" t="s">
        <v>406</v>
      </c>
      <c r="K21" s="3"/>
      <c r="L21" s="13">
        <v>7.8482688391038691</v>
      </c>
      <c r="M21">
        <f t="shared" si="0"/>
        <v>7.8482688391038691</v>
      </c>
      <c r="P21" s="2" t="s">
        <v>400</v>
      </c>
      <c r="Q21" s="4"/>
      <c r="R21" s="9">
        <v>-8857.1999999999989</v>
      </c>
    </row>
    <row r="22" spans="2:18" x14ac:dyDescent="0.2">
      <c r="B22" s="2" t="s">
        <v>403</v>
      </c>
      <c r="C22" s="4">
        <v>2907.4</v>
      </c>
      <c r="D22" s="9">
        <v>7465.9</v>
      </c>
      <c r="F22" s="2" t="s">
        <v>403</v>
      </c>
      <c r="G22" s="4"/>
      <c r="H22" s="9">
        <v>4558.5</v>
      </c>
      <c r="J22" s="2" t="s">
        <v>403</v>
      </c>
      <c r="K22" s="3"/>
      <c r="L22" s="13">
        <v>1.5678957143839856</v>
      </c>
      <c r="M22">
        <f t="shared" si="0"/>
        <v>1.5678957143839856</v>
      </c>
      <c r="P22" s="2" t="s">
        <v>375</v>
      </c>
      <c r="Q22" s="4"/>
      <c r="R22" s="9">
        <v>-4785.6000000000004</v>
      </c>
    </row>
    <row r="23" spans="2:18" x14ac:dyDescent="0.2">
      <c r="B23" s="2" t="s">
        <v>411</v>
      </c>
      <c r="C23" s="4"/>
      <c r="D23" s="9">
        <v>167.2</v>
      </c>
      <c r="F23" s="2" t="s">
        <v>411</v>
      </c>
      <c r="G23" s="4"/>
      <c r="H23" s="9">
        <v>167.2</v>
      </c>
      <c r="J23" s="2" t="s">
        <v>411</v>
      </c>
      <c r="K23" s="3"/>
      <c r="L23" s="13"/>
      <c r="M23">
        <f t="shared" si="0"/>
        <v>0</v>
      </c>
      <c r="P23" s="2" t="s">
        <v>397</v>
      </c>
      <c r="Q23" s="4"/>
      <c r="R23" s="9">
        <v>-1500.1000000000004</v>
      </c>
    </row>
    <row r="24" spans="2:18" x14ac:dyDescent="0.2">
      <c r="B24" s="2" t="s">
        <v>402</v>
      </c>
      <c r="C24" s="4">
        <v>10511.2</v>
      </c>
      <c r="D24" s="9">
        <v>9372.7999999999993</v>
      </c>
      <c r="F24" s="2" t="s">
        <v>402</v>
      </c>
      <c r="G24" s="4"/>
      <c r="H24" s="9">
        <v>-1138.4000000000015</v>
      </c>
      <c r="J24" s="2" t="s">
        <v>402</v>
      </c>
      <c r="K24" s="3"/>
      <c r="L24" s="13">
        <v>-0.10830352386026347</v>
      </c>
      <c r="M24">
        <f t="shared" si="0"/>
        <v>-0.10830352386026347</v>
      </c>
      <c r="P24" s="2" t="s">
        <v>427</v>
      </c>
      <c r="Q24" s="4"/>
      <c r="R24" s="9">
        <v>-1638.8</v>
      </c>
    </row>
    <row r="25" spans="2:18" x14ac:dyDescent="0.2">
      <c r="B25" s="2" t="s">
        <v>410</v>
      </c>
      <c r="C25" s="4">
        <v>1254.9000000000001</v>
      </c>
      <c r="D25" s="9">
        <v>24422.2</v>
      </c>
      <c r="F25" s="2" t="s">
        <v>410</v>
      </c>
      <c r="G25" s="4"/>
      <c r="H25" s="9">
        <v>23167.3</v>
      </c>
      <c r="J25" s="2" t="s">
        <v>410</v>
      </c>
      <c r="K25" s="3"/>
      <c r="L25" s="13">
        <v>18.461471033548488</v>
      </c>
      <c r="M25">
        <f t="shared" si="0"/>
        <v>18.461471033548488</v>
      </c>
      <c r="P25" s="2" t="s">
        <v>395</v>
      </c>
      <c r="Q25" s="4"/>
      <c r="R25" s="9">
        <v>-250.5</v>
      </c>
    </row>
    <row r="26" spans="2:18" x14ac:dyDescent="0.2">
      <c r="B26" s="2" t="s">
        <v>424</v>
      </c>
      <c r="C26" s="4">
        <v>509.3</v>
      </c>
      <c r="D26" s="9">
        <v>126.6</v>
      </c>
      <c r="F26" s="2" t="s">
        <v>424</v>
      </c>
      <c r="G26" s="4"/>
      <c r="H26" s="9">
        <v>-382.70000000000005</v>
      </c>
      <c r="J26" s="2" t="s">
        <v>424</v>
      </c>
      <c r="K26" s="3"/>
      <c r="L26" s="13">
        <v>-0.75142352248183786</v>
      </c>
      <c r="M26">
        <f t="shared" si="0"/>
        <v>-0.75142352248183786</v>
      </c>
      <c r="P26" s="2" t="s">
        <v>385</v>
      </c>
      <c r="Q26" s="4"/>
      <c r="R26" s="9">
        <v>-1056.7000000000007</v>
      </c>
    </row>
    <row r="27" spans="2:18" x14ac:dyDescent="0.2">
      <c r="B27" s="2" t="s">
        <v>431</v>
      </c>
      <c r="C27" s="4">
        <v>2438.1999999999998</v>
      </c>
      <c r="D27" s="9">
        <v>3648.8</v>
      </c>
      <c r="F27" s="2" t="s">
        <v>431</v>
      </c>
      <c r="G27" s="4"/>
      <c r="H27" s="9">
        <v>1210.6000000000004</v>
      </c>
      <c r="J27" s="2" t="s">
        <v>431</v>
      </c>
      <c r="K27" s="3"/>
      <c r="L27" s="13">
        <v>0.49651382167172525</v>
      </c>
      <c r="M27">
        <f t="shared" si="0"/>
        <v>0.49651382167172525</v>
      </c>
      <c r="P27" s="2" t="s">
        <v>396</v>
      </c>
      <c r="Q27" s="4"/>
      <c r="R27" s="9">
        <v>-4346.1000000000004</v>
      </c>
    </row>
    <row r="28" spans="2:18" x14ac:dyDescent="0.2">
      <c r="B28" s="2" t="s">
        <v>396</v>
      </c>
      <c r="C28" s="4">
        <v>6851.5</v>
      </c>
      <c r="D28" s="9">
        <v>2505.4</v>
      </c>
      <c r="F28" s="2" t="s">
        <v>396</v>
      </c>
      <c r="G28" s="4"/>
      <c r="H28" s="9">
        <v>-4346.1000000000004</v>
      </c>
      <c r="J28" s="2" t="s">
        <v>396</v>
      </c>
      <c r="K28" s="3"/>
      <c r="L28" s="13">
        <v>-0.63432824928847698</v>
      </c>
      <c r="M28">
        <f t="shared" si="0"/>
        <v>-0.63432824928847698</v>
      </c>
      <c r="P28" s="2" t="s">
        <v>431</v>
      </c>
      <c r="Q28" s="4"/>
      <c r="R28" s="9">
        <v>1210.6000000000004</v>
      </c>
    </row>
    <row r="29" spans="2:18" x14ac:dyDescent="0.2">
      <c r="B29" s="2" t="s">
        <v>385</v>
      </c>
      <c r="C29" s="4">
        <v>10051.6</v>
      </c>
      <c r="D29" s="9">
        <v>8994.9</v>
      </c>
      <c r="F29" s="2" t="s">
        <v>385</v>
      </c>
      <c r="G29" s="4"/>
      <c r="H29" s="9">
        <v>-1056.7000000000007</v>
      </c>
      <c r="J29" s="2" t="s">
        <v>385</v>
      </c>
      <c r="K29" s="3"/>
      <c r="L29" s="13">
        <v>-0.10512754188387925</v>
      </c>
      <c r="M29">
        <f t="shared" si="0"/>
        <v>-0.10512754188387925</v>
      </c>
      <c r="P29" s="2" t="s">
        <v>424</v>
      </c>
      <c r="Q29" s="4"/>
      <c r="R29" s="9">
        <v>-382.70000000000005</v>
      </c>
    </row>
    <row r="30" spans="2:18" x14ac:dyDescent="0.2">
      <c r="B30" s="2" t="s">
        <v>395</v>
      </c>
      <c r="C30" s="4">
        <v>924</v>
      </c>
      <c r="D30" s="9">
        <v>673.5</v>
      </c>
      <c r="F30" s="2" t="s">
        <v>395</v>
      </c>
      <c r="G30" s="4"/>
      <c r="H30" s="9">
        <v>-250.5</v>
      </c>
      <c r="J30" s="2" t="s">
        <v>395</v>
      </c>
      <c r="K30" s="3"/>
      <c r="L30" s="13">
        <v>-0.27110389610389612</v>
      </c>
      <c r="M30">
        <f t="shared" si="0"/>
        <v>-0.27110389610389612</v>
      </c>
      <c r="P30" s="2" t="s">
        <v>410</v>
      </c>
      <c r="Q30" s="4"/>
      <c r="R30" s="9">
        <v>23167.3</v>
      </c>
    </row>
    <row r="31" spans="2:18" x14ac:dyDescent="0.2">
      <c r="B31" s="2" t="s">
        <v>427</v>
      </c>
      <c r="C31" s="4">
        <v>1875.5</v>
      </c>
      <c r="D31" s="9">
        <v>236.7</v>
      </c>
      <c r="F31" s="2" t="s">
        <v>427</v>
      </c>
      <c r="G31" s="4"/>
      <c r="H31" s="9">
        <v>-1638.8</v>
      </c>
      <c r="J31" s="2" t="s">
        <v>427</v>
      </c>
      <c r="K31" s="3"/>
      <c r="L31" s="13">
        <v>-0.87379365502532658</v>
      </c>
      <c r="M31">
        <f t="shared" si="0"/>
        <v>-0.87379365502532658</v>
      </c>
      <c r="P31" s="2" t="s">
        <v>402</v>
      </c>
      <c r="Q31" s="4"/>
      <c r="R31" s="9">
        <v>-1138.4000000000015</v>
      </c>
    </row>
    <row r="32" spans="2:18" x14ac:dyDescent="0.2">
      <c r="B32" s="2" t="s">
        <v>397</v>
      </c>
      <c r="C32" s="4">
        <v>4143.6000000000004</v>
      </c>
      <c r="D32" s="9">
        <v>2643.5</v>
      </c>
      <c r="F32" s="2" t="s">
        <v>397</v>
      </c>
      <c r="G32" s="4"/>
      <c r="H32" s="9">
        <v>-1500.1000000000004</v>
      </c>
      <c r="J32" s="2" t="s">
        <v>397</v>
      </c>
      <c r="K32" s="3"/>
      <c r="L32" s="13">
        <v>-0.36202818804903952</v>
      </c>
      <c r="M32">
        <f t="shared" si="0"/>
        <v>-0.36202818804903952</v>
      </c>
      <c r="P32" s="2" t="s">
        <v>411</v>
      </c>
      <c r="Q32" s="4"/>
      <c r="R32" s="9">
        <v>167.2</v>
      </c>
    </row>
    <row r="33" spans="2:18" x14ac:dyDescent="0.2">
      <c r="B33" s="2" t="s">
        <v>375</v>
      </c>
      <c r="C33" s="4">
        <v>6654.6</v>
      </c>
      <c r="D33" s="9">
        <v>1869</v>
      </c>
      <c r="F33" s="2" t="s">
        <v>375</v>
      </c>
      <c r="G33" s="4"/>
      <c r="H33" s="9">
        <v>-4785.6000000000004</v>
      </c>
      <c r="J33" s="2" t="s">
        <v>375</v>
      </c>
      <c r="K33" s="3"/>
      <c r="L33" s="13">
        <v>-0.71914164637994771</v>
      </c>
      <c r="M33">
        <f t="shared" si="0"/>
        <v>-0.71914164637994771</v>
      </c>
      <c r="P33" s="2" t="s">
        <v>403</v>
      </c>
      <c r="Q33" s="4"/>
      <c r="R33" s="9">
        <v>4558.5</v>
      </c>
    </row>
    <row r="34" spans="2:18" x14ac:dyDescent="0.2">
      <c r="B34" s="2" t="s">
        <v>400</v>
      </c>
      <c r="C34" s="4">
        <v>12693.8</v>
      </c>
      <c r="D34" s="9">
        <v>3836.6</v>
      </c>
      <c r="F34" s="2" t="s">
        <v>400</v>
      </c>
      <c r="G34" s="4"/>
      <c r="H34" s="9">
        <v>-8857.1999999999989</v>
      </c>
      <c r="J34" s="2" t="s">
        <v>400</v>
      </c>
      <c r="K34" s="3"/>
      <c r="L34" s="13">
        <v>-0.69775796057918038</v>
      </c>
      <c r="M34">
        <f t="shared" si="0"/>
        <v>-0.69775796057918038</v>
      </c>
      <c r="P34" s="2" t="s">
        <v>406</v>
      </c>
      <c r="Q34" s="4"/>
      <c r="R34" s="9">
        <v>770.69999999999993</v>
      </c>
    </row>
    <row r="35" spans="2:18" x14ac:dyDescent="0.2">
      <c r="B35" s="2" t="s">
        <v>423</v>
      </c>
      <c r="C35" s="4">
        <v>617.79999999999995</v>
      </c>
      <c r="D35" s="9"/>
      <c r="F35" s="2" t="s">
        <v>423</v>
      </c>
      <c r="G35" s="4"/>
      <c r="H35" s="9">
        <v>-617.79999999999995</v>
      </c>
      <c r="J35" s="2" t="s">
        <v>423</v>
      </c>
      <c r="K35" s="3"/>
      <c r="L35" s="13" t="e">
        <v>#NULL!</v>
      </c>
      <c r="M35" t="str">
        <f t="shared" si="0"/>
        <v xml:space="preserve"> </v>
      </c>
      <c r="P35" s="2" t="s">
        <v>422</v>
      </c>
      <c r="Q35" s="4"/>
      <c r="R35" s="9">
        <v>-1532.9000000000005</v>
      </c>
    </row>
    <row r="36" spans="2:18" x14ac:dyDescent="0.2">
      <c r="B36" s="2" t="s">
        <v>407</v>
      </c>
      <c r="C36" s="4">
        <v>876.8</v>
      </c>
      <c r="D36" s="9">
        <v>4055.8</v>
      </c>
      <c r="F36" s="2" t="s">
        <v>407</v>
      </c>
      <c r="G36" s="4"/>
      <c r="H36" s="9">
        <v>3179</v>
      </c>
      <c r="J36" s="2" t="s">
        <v>407</v>
      </c>
      <c r="K36" s="3"/>
      <c r="L36" s="13">
        <v>3.6256843065693434</v>
      </c>
      <c r="M36">
        <f t="shared" si="0"/>
        <v>3.6256843065693434</v>
      </c>
      <c r="P36" s="2" t="s">
        <v>415</v>
      </c>
      <c r="Q36" s="4"/>
      <c r="R36" s="9">
        <v>-7111.4</v>
      </c>
    </row>
    <row r="37" spans="2:18" x14ac:dyDescent="0.2">
      <c r="B37" s="2" t="s">
        <v>404</v>
      </c>
      <c r="C37" s="4">
        <v>967.9</v>
      </c>
      <c r="D37" s="9">
        <v>2819.3</v>
      </c>
      <c r="F37" s="2" t="s">
        <v>404</v>
      </c>
      <c r="G37" s="4"/>
      <c r="H37" s="9">
        <v>1851.4</v>
      </c>
      <c r="J37" s="2" t="s">
        <v>404</v>
      </c>
      <c r="K37" s="3"/>
      <c r="L37" s="13">
        <v>1.9128009091848333</v>
      </c>
      <c r="M37">
        <f t="shared" si="0"/>
        <v>1.9128009091848333</v>
      </c>
      <c r="P37" s="2" t="s">
        <v>433</v>
      </c>
      <c r="Q37" s="4"/>
      <c r="R37" s="9">
        <v>-126.89999999999998</v>
      </c>
    </row>
    <row r="38" spans="2:18" x14ac:dyDescent="0.2">
      <c r="B38" s="2" t="s">
        <v>421</v>
      </c>
      <c r="C38" s="4">
        <v>1979.4</v>
      </c>
      <c r="D38" s="9">
        <v>10040.700000000001</v>
      </c>
      <c r="F38" s="2" t="s">
        <v>421</v>
      </c>
      <c r="G38" s="4"/>
      <c r="H38" s="9">
        <v>8061.3000000000011</v>
      </c>
      <c r="J38" s="2" t="s">
        <v>421</v>
      </c>
      <c r="K38" s="3"/>
      <c r="L38" s="13">
        <v>4.0725977568960294</v>
      </c>
      <c r="M38">
        <f t="shared" si="0"/>
        <v>4.0725977568960294</v>
      </c>
      <c r="P38" s="2" t="s">
        <v>391</v>
      </c>
      <c r="Q38" s="4"/>
      <c r="R38" s="9">
        <v>11582.2</v>
      </c>
    </row>
    <row r="39" spans="2:18" x14ac:dyDescent="0.2">
      <c r="B39" s="2" t="s">
        <v>409</v>
      </c>
      <c r="C39" s="4">
        <v>32888.699999999997</v>
      </c>
      <c r="D39" s="9">
        <v>21430.3</v>
      </c>
      <c r="F39" s="2" t="s">
        <v>409</v>
      </c>
      <c r="G39" s="4"/>
      <c r="H39" s="9">
        <v>-11458.399999999998</v>
      </c>
      <c r="J39" s="2" t="s">
        <v>409</v>
      </c>
      <c r="K39" s="3"/>
      <c r="L39" s="13">
        <v>-0.34839929823921284</v>
      </c>
      <c r="M39">
        <f t="shared" si="0"/>
        <v>-0.34839929823921284</v>
      </c>
      <c r="P39" s="2" t="s">
        <v>418</v>
      </c>
      <c r="Q39" s="4"/>
      <c r="R39" s="9">
        <v>418.5</v>
      </c>
    </row>
    <row r="40" spans="2:18" x14ac:dyDescent="0.2">
      <c r="B40" s="2" t="s">
        <v>412</v>
      </c>
      <c r="C40" s="4">
        <v>12703.3</v>
      </c>
      <c r="D40" s="9">
        <v>3718.6</v>
      </c>
      <c r="F40" s="2" t="s">
        <v>412</v>
      </c>
      <c r="G40" s="4"/>
      <c r="H40" s="9">
        <v>-8984.6999999999989</v>
      </c>
      <c r="J40" s="2" t="s">
        <v>412</v>
      </c>
      <c r="K40" s="3"/>
      <c r="L40" s="13">
        <v>-0.70727291333747921</v>
      </c>
      <c r="M40">
        <f t="shared" si="0"/>
        <v>-0.70727291333747921</v>
      </c>
      <c r="P40" s="2" t="s">
        <v>426</v>
      </c>
      <c r="Q40" s="4"/>
      <c r="R40" s="9">
        <v>1426.7999999999997</v>
      </c>
    </row>
    <row r="41" spans="2:18" x14ac:dyDescent="0.2">
      <c r="B41" s="2" t="s">
        <v>382</v>
      </c>
      <c r="C41" s="4">
        <v>1337.8</v>
      </c>
      <c r="D41" s="9">
        <v>968.2</v>
      </c>
      <c r="F41" s="2" t="s">
        <v>382</v>
      </c>
      <c r="G41" s="4"/>
      <c r="H41" s="9">
        <v>-369.59999999999991</v>
      </c>
      <c r="J41" s="2" t="s">
        <v>382</v>
      </c>
      <c r="K41" s="3"/>
      <c r="L41" s="13">
        <v>-0.27627448049035724</v>
      </c>
      <c r="M41">
        <f t="shared" si="0"/>
        <v>-0.27627448049035724</v>
      </c>
      <c r="P41" s="2" t="s">
        <v>401</v>
      </c>
      <c r="Q41" s="4"/>
      <c r="R41" s="9">
        <v>-11895.699999999999</v>
      </c>
    </row>
    <row r="42" spans="2:18" x14ac:dyDescent="0.2">
      <c r="B42" s="2" t="s">
        <v>408</v>
      </c>
      <c r="C42" s="4">
        <v>1837.5</v>
      </c>
      <c r="D42" s="9">
        <v>4011.2</v>
      </c>
      <c r="F42" s="2" t="s">
        <v>408</v>
      </c>
      <c r="G42" s="4"/>
      <c r="H42" s="9">
        <v>2173.6999999999998</v>
      </c>
      <c r="J42" s="2" t="s">
        <v>408</v>
      </c>
      <c r="K42" s="3"/>
      <c r="L42" s="13">
        <v>1.1829659863945576</v>
      </c>
      <c r="M42">
        <f t="shared" si="0"/>
        <v>1.1829659863945576</v>
      </c>
      <c r="P42" s="2" t="s">
        <v>386</v>
      </c>
      <c r="Q42" s="4"/>
      <c r="R42" s="9">
        <v>-199.69999999999982</v>
      </c>
    </row>
    <row r="43" spans="2:18" x14ac:dyDescent="0.2">
      <c r="B43" s="2" t="s">
        <v>416</v>
      </c>
      <c r="C43" s="4">
        <v>1084.8</v>
      </c>
      <c r="D43" s="9">
        <v>3239.8</v>
      </c>
      <c r="F43" s="2" t="s">
        <v>416</v>
      </c>
      <c r="G43" s="4"/>
      <c r="H43" s="9">
        <v>2155</v>
      </c>
      <c r="J43" s="2" t="s">
        <v>416</v>
      </c>
      <c r="K43" s="3"/>
      <c r="L43" s="13">
        <v>1.9865412979351034</v>
      </c>
      <c r="M43">
        <f t="shared" si="0"/>
        <v>1.9865412979351034</v>
      </c>
      <c r="P43" s="2" t="s">
        <v>379</v>
      </c>
      <c r="Q43" s="4"/>
      <c r="R43" s="9">
        <v>-2097.8999999999996</v>
      </c>
    </row>
    <row r="44" spans="2:18" x14ac:dyDescent="0.2">
      <c r="B44" s="2" t="s">
        <v>388</v>
      </c>
      <c r="C44" s="4">
        <v>10387.6</v>
      </c>
      <c r="D44" s="9">
        <v>7604.5</v>
      </c>
      <c r="F44" s="2" t="s">
        <v>388</v>
      </c>
      <c r="G44" s="4"/>
      <c r="H44" s="9">
        <v>-2783.1000000000004</v>
      </c>
      <c r="J44" s="2" t="s">
        <v>388</v>
      </c>
      <c r="K44" s="3"/>
      <c r="L44" s="13">
        <v>-0.26792521852978551</v>
      </c>
      <c r="M44">
        <f t="shared" si="0"/>
        <v>-0.26792521852978551</v>
      </c>
      <c r="P44" s="2" t="s">
        <v>425</v>
      </c>
      <c r="Q44" s="4"/>
      <c r="R44" s="9">
        <v>596</v>
      </c>
    </row>
    <row r="45" spans="2:18" x14ac:dyDescent="0.2">
      <c r="B45" s="2" t="s">
        <v>393</v>
      </c>
      <c r="C45" s="4">
        <v>5458</v>
      </c>
      <c r="D45" s="9">
        <v>12303.7</v>
      </c>
      <c r="F45" s="2" t="s">
        <v>393</v>
      </c>
      <c r="G45" s="4"/>
      <c r="H45" s="9">
        <v>6845.7000000000007</v>
      </c>
      <c r="J45" s="2" t="s">
        <v>393</v>
      </c>
      <c r="K45" s="3"/>
      <c r="L45" s="13">
        <v>1.2542506412605352</v>
      </c>
      <c r="M45">
        <f t="shared" si="0"/>
        <v>1.2542506412605352</v>
      </c>
      <c r="P45" s="2" t="s">
        <v>413</v>
      </c>
      <c r="Q45" s="4"/>
      <c r="R45" s="9">
        <v>178.40000000000009</v>
      </c>
    </row>
    <row r="46" spans="2:18" x14ac:dyDescent="0.2">
      <c r="B46" s="2" t="s">
        <v>1</v>
      </c>
      <c r="C46" s="4">
        <v>182354.7</v>
      </c>
      <c r="D46" s="9">
        <v>179624.3</v>
      </c>
      <c r="F46" s="2" t="s">
        <v>1</v>
      </c>
      <c r="G46" s="4"/>
      <c r="H46" s="9">
        <v>-2730.4000000000233</v>
      </c>
      <c r="J46" s="2" t="s">
        <v>1</v>
      </c>
      <c r="K46" s="3"/>
      <c r="L46" s="13">
        <v>-1.4973016873159963E-2</v>
      </c>
      <c r="M46">
        <f t="shared" si="0"/>
        <v>-1.4973016873159963E-2</v>
      </c>
      <c r="P46" s="2" t="s">
        <v>429</v>
      </c>
      <c r="Q46" s="4"/>
      <c r="R46" s="9">
        <v>61.499999999999972</v>
      </c>
    </row>
    <row r="47" spans="2:18" x14ac:dyDescent="0.2">
      <c r="M47">
        <f t="shared" si="0"/>
        <v>0</v>
      </c>
      <c r="P47" s="2" t="s">
        <v>1</v>
      </c>
      <c r="Q47" s="4"/>
      <c r="R47" s="9">
        <v>-2730.4000000000233</v>
      </c>
    </row>
    <row r="48" spans="2:18" x14ac:dyDescent="0.2">
      <c r="M48">
        <f t="shared" si="0"/>
        <v>0</v>
      </c>
    </row>
    <row r="49" spans="13:13" x14ac:dyDescent="0.2">
      <c r="M49">
        <f t="shared" si="0"/>
        <v>0</v>
      </c>
    </row>
    <row r="50" spans="13:13" x14ac:dyDescent="0.2">
      <c r="M50">
        <f t="shared" si="0"/>
        <v>0</v>
      </c>
    </row>
    <row r="51" spans="13:13" x14ac:dyDescent="0.2">
      <c r="M51">
        <f t="shared" si="0"/>
        <v>0</v>
      </c>
    </row>
    <row r="52" spans="13:13" x14ac:dyDescent="0.2">
      <c r="M52">
        <f t="shared" si="0"/>
        <v>0</v>
      </c>
    </row>
    <row r="53" spans="13:13" ht="14.25" customHeight="1" x14ac:dyDescent="0.2">
      <c r="M53">
        <f t="shared" si="0"/>
        <v>0</v>
      </c>
    </row>
    <row r="54" spans="13:13" x14ac:dyDescent="0.2">
      <c r="M54">
        <f t="shared" si="0"/>
        <v>0</v>
      </c>
    </row>
    <row r="55" spans="13:13" x14ac:dyDescent="0.2">
      <c r="M55">
        <f t="shared" si="0"/>
        <v>0</v>
      </c>
    </row>
    <row r="56" spans="13:13" x14ac:dyDescent="0.2">
      <c r="M56">
        <f t="shared" si="0"/>
        <v>0</v>
      </c>
    </row>
    <row r="57" spans="13:13" x14ac:dyDescent="0.2">
      <c r="M57">
        <f t="shared" si="0"/>
        <v>0</v>
      </c>
    </row>
    <row r="58" spans="13:13" x14ac:dyDescent="0.2">
      <c r="M58">
        <f t="shared" si="0"/>
        <v>0</v>
      </c>
    </row>
    <row r="59" spans="13:13" x14ac:dyDescent="0.2">
      <c r="M59">
        <f t="shared" si="0"/>
        <v>0</v>
      </c>
    </row>
    <row r="60" spans="13:13" x14ac:dyDescent="0.2">
      <c r="M60">
        <f t="shared" si="0"/>
        <v>0</v>
      </c>
    </row>
    <row r="61" spans="13:13" x14ac:dyDescent="0.2">
      <c r="M61">
        <f t="shared" si="0"/>
        <v>0</v>
      </c>
    </row>
    <row r="62" spans="13:13" x14ac:dyDescent="0.2">
      <c r="M62">
        <f t="shared" si="0"/>
        <v>0</v>
      </c>
    </row>
    <row r="63" spans="13:13" x14ac:dyDescent="0.2">
      <c r="M63">
        <f t="shared" si="0"/>
        <v>0</v>
      </c>
    </row>
    <row r="64" spans="13:13" x14ac:dyDescent="0.2">
      <c r="M64">
        <f t="shared" si="0"/>
        <v>0</v>
      </c>
    </row>
    <row r="65" spans="13:13" x14ac:dyDescent="0.2">
      <c r="M65">
        <f t="shared" si="0"/>
        <v>0</v>
      </c>
    </row>
    <row r="66" spans="13:13" x14ac:dyDescent="0.2">
      <c r="M66">
        <f t="shared" si="0"/>
        <v>0</v>
      </c>
    </row>
    <row r="67" spans="13:13" x14ac:dyDescent="0.2">
      <c r="M67">
        <f t="shared" si="0"/>
        <v>0</v>
      </c>
    </row>
    <row r="68" spans="13:13" x14ac:dyDescent="0.2">
      <c r="M68">
        <f t="shared" si="0"/>
        <v>0</v>
      </c>
    </row>
    <row r="69" spans="13:13" x14ac:dyDescent="0.2">
      <c r="M69">
        <f t="shared" si="0"/>
        <v>0</v>
      </c>
    </row>
    <row r="70" spans="13:13" x14ac:dyDescent="0.2">
      <c r="M70">
        <f t="shared" si="0"/>
        <v>0</v>
      </c>
    </row>
    <row r="71" spans="13:13" x14ac:dyDescent="0.2">
      <c r="M71">
        <f t="shared" si="0"/>
        <v>0</v>
      </c>
    </row>
    <row r="72" spans="13:13" x14ac:dyDescent="0.2">
      <c r="M72">
        <f t="shared" si="0"/>
        <v>0</v>
      </c>
    </row>
    <row r="73" spans="13:13" x14ac:dyDescent="0.2">
      <c r="M73">
        <f t="shared" si="0"/>
        <v>0</v>
      </c>
    </row>
    <row r="74" spans="13:13" x14ac:dyDescent="0.2">
      <c r="M74">
        <f t="shared" ref="M74:M137" si="1">IFERROR(L74," ")</f>
        <v>0</v>
      </c>
    </row>
    <row r="75" spans="13:13" x14ac:dyDescent="0.2">
      <c r="M75">
        <f t="shared" si="1"/>
        <v>0</v>
      </c>
    </row>
    <row r="76" spans="13:13" x14ac:dyDescent="0.2">
      <c r="M76">
        <f t="shared" si="1"/>
        <v>0</v>
      </c>
    </row>
    <row r="77" spans="13:13" x14ac:dyDescent="0.2">
      <c r="M77">
        <f t="shared" si="1"/>
        <v>0</v>
      </c>
    </row>
    <row r="78" spans="13:13" x14ac:dyDescent="0.2">
      <c r="M78">
        <f t="shared" si="1"/>
        <v>0</v>
      </c>
    </row>
    <row r="79" spans="13:13" x14ac:dyDescent="0.2">
      <c r="M79">
        <f t="shared" si="1"/>
        <v>0</v>
      </c>
    </row>
    <row r="80" spans="13:13" x14ac:dyDescent="0.2">
      <c r="M80">
        <f t="shared" si="1"/>
        <v>0</v>
      </c>
    </row>
    <row r="81" spans="13:13" x14ac:dyDescent="0.2">
      <c r="M81">
        <f t="shared" si="1"/>
        <v>0</v>
      </c>
    </row>
    <row r="82" spans="13:13" x14ac:dyDescent="0.2">
      <c r="M82">
        <f t="shared" si="1"/>
        <v>0</v>
      </c>
    </row>
    <row r="83" spans="13:13" x14ac:dyDescent="0.2">
      <c r="M83">
        <f t="shared" si="1"/>
        <v>0</v>
      </c>
    </row>
    <row r="84" spans="13:13" x14ac:dyDescent="0.2">
      <c r="M84">
        <f t="shared" si="1"/>
        <v>0</v>
      </c>
    </row>
    <row r="85" spans="13:13" x14ac:dyDescent="0.2">
      <c r="M85">
        <f t="shared" si="1"/>
        <v>0</v>
      </c>
    </row>
    <row r="86" spans="13:13" x14ac:dyDescent="0.2">
      <c r="M86">
        <f t="shared" si="1"/>
        <v>0</v>
      </c>
    </row>
    <row r="87" spans="13:13" x14ac:dyDescent="0.2">
      <c r="M87">
        <f t="shared" si="1"/>
        <v>0</v>
      </c>
    </row>
    <row r="88" spans="13:13" x14ac:dyDescent="0.2">
      <c r="M88">
        <f t="shared" si="1"/>
        <v>0</v>
      </c>
    </row>
    <row r="89" spans="13:13" x14ac:dyDescent="0.2">
      <c r="M89">
        <f t="shared" si="1"/>
        <v>0</v>
      </c>
    </row>
    <row r="90" spans="13:13" x14ac:dyDescent="0.2">
      <c r="M90">
        <f t="shared" si="1"/>
        <v>0</v>
      </c>
    </row>
    <row r="91" spans="13:13" x14ac:dyDescent="0.2">
      <c r="M91">
        <f t="shared" si="1"/>
        <v>0</v>
      </c>
    </row>
    <row r="92" spans="13:13" x14ac:dyDescent="0.2">
      <c r="M92">
        <f t="shared" si="1"/>
        <v>0</v>
      </c>
    </row>
    <row r="93" spans="13:13" x14ac:dyDescent="0.2">
      <c r="M93">
        <f t="shared" si="1"/>
        <v>0</v>
      </c>
    </row>
    <row r="94" spans="13:13" x14ac:dyDescent="0.2">
      <c r="M94">
        <f t="shared" si="1"/>
        <v>0</v>
      </c>
    </row>
    <row r="95" spans="13:13" x14ac:dyDescent="0.2">
      <c r="M95">
        <f t="shared" si="1"/>
        <v>0</v>
      </c>
    </row>
    <row r="96" spans="13:13" x14ac:dyDescent="0.2">
      <c r="M96">
        <f t="shared" si="1"/>
        <v>0</v>
      </c>
    </row>
    <row r="97" spans="13:13" x14ac:dyDescent="0.2">
      <c r="M97">
        <f t="shared" si="1"/>
        <v>0</v>
      </c>
    </row>
    <row r="98" spans="13:13" x14ac:dyDescent="0.2">
      <c r="M98">
        <f t="shared" si="1"/>
        <v>0</v>
      </c>
    </row>
    <row r="99" spans="13:13" x14ac:dyDescent="0.2">
      <c r="M99">
        <f t="shared" si="1"/>
        <v>0</v>
      </c>
    </row>
    <row r="100" spans="13:13" x14ac:dyDescent="0.2">
      <c r="M100">
        <f t="shared" si="1"/>
        <v>0</v>
      </c>
    </row>
    <row r="101" spans="13:13" x14ac:dyDescent="0.2">
      <c r="M101">
        <f t="shared" si="1"/>
        <v>0</v>
      </c>
    </row>
    <row r="102" spans="13:13" x14ac:dyDescent="0.2">
      <c r="M102">
        <f t="shared" si="1"/>
        <v>0</v>
      </c>
    </row>
    <row r="103" spans="13:13" x14ac:dyDescent="0.2">
      <c r="M103">
        <f t="shared" si="1"/>
        <v>0</v>
      </c>
    </row>
    <row r="104" spans="13:13" x14ac:dyDescent="0.2">
      <c r="M104">
        <f t="shared" si="1"/>
        <v>0</v>
      </c>
    </row>
    <row r="105" spans="13:13" x14ac:dyDescent="0.2">
      <c r="M105">
        <f t="shared" si="1"/>
        <v>0</v>
      </c>
    </row>
    <row r="106" spans="13:13" x14ac:dyDescent="0.2">
      <c r="M106">
        <f t="shared" si="1"/>
        <v>0</v>
      </c>
    </row>
    <row r="107" spans="13:13" x14ac:dyDescent="0.2">
      <c r="M107">
        <f t="shared" si="1"/>
        <v>0</v>
      </c>
    </row>
    <row r="108" spans="13:13" x14ac:dyDescent="0.2">
      <c r="M108">
        <f t="shared" si="1"/>
        <v>0</v>
      </c>
    </row>
    <row r="109" spans="13:13" x14ac:dyDescent="0.2">
      <c r="M109">
        <f t="shared" si="1"/>
        <v>0</v>
      </c>
    </row>
    <row r="110" spans="13:13" x14ac:dyDescent="0.2">
      <c r="M110">
        <f t="shared" si="1"/>
        <v>0</v>
      </c>
    </row>
    <row r="111" spans="13:13" x14ac:dyDescent="0.2">
      <c r="M111">
        <f t="shared" si="1"/>
        <v>0</v>
      </c>
    </row>
    <row r="112" spans="13:13" x14ac:dyDescent="0.2">
      <c r="M112">
        <f t="shared" si="1"/>
        <v>0</v>
      </c>
    </row>
    <row r="113" spans="13:13" x14ac:dyDescent="0.2">
      <c r="M113">
        <f t="shared" si="1"/>
        <v>0</v>
      </c>
    </row>
    <row r="114" spans="13:13" x14ac:dyDescent="0.2">
      <c r="M114">
        <f t="shared" si="1"/>
        <v>0</v>
      </c>
    </row>
    <row r="115" spans="13:13" x14ac:dyDescent="0.2">
      <c r="M115">
        <f t="shared" si="1"/>
        <v>0</v>
      </c>
    </row>
    <row r="116" spans="13:13" x14ac:dyDescent="0.2">
      <c r="M116">
        <f t="shared" si="1"/>
        <v>0</v>
      </c>
    </row>
    <row r="117" spans="13:13" x14ac:dyDescent="0.2">
      <c r="M117">
        <f t="shared" si="1"/>
        <v>0</v>
      </c>
    </row>
    <row r="118" spans="13:13" x14ac:dyDescent="0.2">
      <c r="M118">
        <f t="shared" si="1"/>
        <v>0</v>
      </c>
    </row>
    <row r="119" spans="13:13" x14ac:dyDescent="0.2">
      <c r="M119">
        <f t="shared" si="1"/>
        <v>0</v>
      </c>
    </row>
    <row r="120" spans="13:13" x14ac:dyDescent="0.2">
      <c r="M120">
        <f t="shared" si="1"/>
        <v>0</v>
      </c>
    </row>
    <row r="121" spans="13:13" x14ac:dyDescent="0.2">
      <c r="M121">
        <f t="shared" si="1"/>
        <v>0</v>
      </c>
    </row>
    <row r="122" spans="13:13" x14ac:dyDescent="0.2">
      <c r="M122">
        <f t="shared" si="1"/>
        <v>0</v>
      </c>
    </row>
    <row r="123" spans="13:13" x14ac:dyDescent="0.2">
      <c r="M123">
        <f t="shared" si="1"/>
        <v>0</v>
      </c>
    </row>
    <row r="124" spans="13:13" x14ac:dyDescent="0.2">
      <c r="M124">
        <f t="shared" si="1"/>
        <v>0</v>
      </c>
    </row>
    <row r="125" spans="13:13" x14ac:dyDescent="0.2">
      <c r="M125">
        <f t="shared" si="1"/>
        <v>0</v>
      </c>
    </row>
    <row r="126" spans="13:13" x14ac:dyDescent="0.2">
      <c r="M126">
        <f t="shared" si="1"/>
        <v>0</v>
      </c>
    </row>
    <row r="127" spans="13:13" x14ac:dyDescent="0.2">
      <c r="M127">
        <f t="shared" si="1"/>
        <v>0</v>
      </c>
    </row>
    <row r="128" spans="13:13" x14ac:dyDescent="0.2">
      <c r="M128">
        <f t="shared" si="1"/>
        <v>0</v>
      </c>
    </row>
    <row r="129" spans="13:13" x14ac:dyDescent="0.2">
      <c r="M129">
        <f t="shared" si="1"/>
        <v>0</v>
      </c>
    </row>
    <row r="130" spans="13:13" x14ac:dyDescent="0.2">
      <c r="M130">
        <f t="shared" si="1"/>
        <v>0</v>
      </c>
    </row>
    <row r="131" spans="13:13" x14ac:dyDescent="0.2">
      <c r="M131">
        <f t="shared" si="1"/>
        <v>0</v>
      </c>
    </row>
    <row r="132" spans="13:13" x14ac:dyDescent="0.2">
      <c r="M132">
        <f t="shared" si="1"/>
        <v>0</v>
      </c>
    </row>
    <row r="133" spans="13:13" x14ac:dyDescent="0.2">
      <c r="M133">
        <f t="shared" si="1"/>
        <v>0</v>
      </c>
    </row>
    <row r="134" spans="13:13" x14ac:dyDescent="0.2">
      <c r="M134">
        <f t="shared" si="1"/>
        <v>0</v>
      </c>
    </row>
    <row r="135" spans="13:13" x14ac:dyDescent="0.2">
      <c r="M135">
        <f t="shared" si="1"/>
        <v>0</v>
      </c>
    </row>
    <row r="136" spans="13:13" x14ac:dyDescent="0.2">
      <c r="M136">
        <f t="shared" si="1"/>
        <v>0</v>
      </c>
    </row>
    <row r="137" spans="13:13" x14ac:dyDescent="0.2">
      <c r="M137">
        <f t="shared" si="1"/>
        <v>0</v>
      </c>
    </row>
    <row r="138" spans="13:13" x14ac:dyDescent="0.2">
      <c r="M138">
        <f t="shared" ref="M138:M201" si="2">IFERROR(L138," ")</f>
        <v>0</v>
      </c>
    </row>
    <row r="139" spans="13:13" x14ac:dyDescent="0.2">
      <c r="M139">
        <f t="shared" si="2"/>
        <v>0</v>
      </c>
    </row>
    <row r="140" spans="13:13" x14ac:dyDescent="0.2">
      <c r="M140">
        <f t="shared" si="2"/>
        <v>0</v>
      </c>
    </row>
    <row r="141" spans="13:13" x14ac:dyDescent="0.2">
      <c r="M141">
        <f t="shared" si="2"/>
        <v>0</v>
      </c>
    </row>
    <row r="142" spans="13:13" x14ac:dyDescent="0.2">
      <c r="M142">
        <f t="shared" si="2"/>
        <v>0</v>
      </c>
    </row>
    <row r="143" spans="13:13" x14ac:dyDescent="0.2">
      <c r="M143">
        <f t="shared" si="2"/>
        <v>0</v>
      </c>
    </row>
    <row r="144" spans="13:13" x14ac:dyDescent="0.2">
      <c r="M144">
        <f t="shared" si="2"/>
        <v>0</v>
      </c>
    </row>
    <row r="145" spans="13:13" x14ac:dyDescent="0.2">
      <c r="M145">
        <f t="shared" si="2"/>
        <v>0</v>
      </c>
    </row>
    <row r="146" spans="13:13" x14ac:dyDescent="0.2">
      <c r="M146">
        <f t="shared" si="2"/>
        <v>0</v>
      </c>
    </row>
    <row r="147" spans="13:13" x14ac:dyDescent="0.2">
      <c r="M147">
        <f t="shared" si="2"/>
        <v>0</v>
      </c>
    </row>
    <row r="148" spans="13:13" x14ac:dyDescent="0.2">
      <c r="M148">
        <f t="shared" si="2"/>
        <v>0</v>
      </c>
    </row>
    <row r="149" spans="13:13" x14ac:dyDescent="0.2">
      <c r="M149">
        <f t="shared" si="2"/>
        <v>0</v>
      </c>
    </row>
    <row r="150" spans="13:13" x14ac:dyDescent="0.2">
      <c r="M150">
        <f t="shared" si="2"/>
        <v>0</v>
      </c>
    </row>
    <row r="151" spans="13:13" x14ac:dyDescent="0.2">
      <c r="M151">
        <f t="shared" si="2"/>
        <v>0</v>
      </c>
    </row>
    <row r="152" spans="13:13" x14ac:dyDescent="0.2">
      <c r="M152">
        <f t="shared" si="2"/>
        <v>0</v>
      </c>
    </row>
    <row r="153" spans="13:13" x14ac:dyDescent="0.2">
      <c r="M153">
        <f t="shared" si="2"/>
        <v>0</v>
      </c>
    </row>
    <row r="154" spans="13:13" x14ac:dyDescent="0.2">
      <c r="M154">
        <f t="shared" si="2"/>
        <v>0</v>
      </c>
    </row>
    <row r="155" spans="13:13" x14ac:dyDescent="0.2">
      <c r="M155">
        <f t="shared" si="2"/>
        <v>0</v>
      </c>
    </row>
    <row r="156" spans="13:13" x14ac:dyDescent="0.2">
      <c r="M156">
        <f t="shared" si="2"/>
        <v>0</v>
      </c>
    </row>
    <row r="157" spans="13:13" x14ac:dyDescent="0.2">
      <c r="M157">
        <f t="shared" si="2"/>
        <v>0</v>
      </c>
    </row>
    <row r="158" spans="13:13" x14ac:dyDescent="0.2">
      <c r="M158">
        <f t="shared" si="2"/>
        <v>0</v>
      </c>
    </row>
    <row r="159" spans="13:13" x14ac:dyDescent="0.2">
      <c r="M159">
        <f t="shared" si="2"/>
        <v>0</v>
      </c>
    </row>
    <row r="160" spans="13:13" x14ac:dyDescent="0.2">
      <c r="M160">
        <f t="shared" si="2"/>
        <v>0</v>
      </c>
    </row>
    <row r="161" spans="13:13" x14ac:dyDescent="0.2">
      <c r="M161">
        <f t="shared" si="2"/>
        <v>0</v>
      </c>
    </row>
    <row r="162" spans="13:13" x14ac:dyDescent="0.2">
      <c r="M162">
        <f t="shared" si="2"/>
        <v>0</v>
      </c>
    </row>
    <row r="163" spans="13:13" x14ac:dyDescent="0.2">
      <c r="M163">
        <f t="shared" si="2"/>
        <v>0</v>
      </c>
    </row>
    <row r="164" spans="13:13" x14ac:dyDescent="0.2">
      <c r="M164">
        <f t="shared" si="2"/>
        <v>0</v>
      </c>
    </row>
    <row r="165" spans="13:13" x14ac:dyDescent="0.2">
      <c r="M165">
        <f t="shared" si="2"/>
        <v>0</v>
      </c>
    </row>
    <row r="166" spans="13:13" x14ac:dyDescent="0.2">
      <c r="M166">
        <f t="shared" si="2"/>
        <v>0</v>
      </c>
    </row>
    <row r="167" spans="13:13" x14ac:dyDescent="0.2">
      <c r="M167">
        <f t="shared" si="2"/>
        <v>0</v>
      </c>
    </row>
    <row r="168" spans="13:13" x14ac:dyDescent="0.2">
      <c r="M168">
        <f t="shared" si="2"/>
        <v>0</v>
      </c>
    </row>
    <row r="169" spans="13:13" x14ac:dyDescent="0.2">
      <c r="M169">
        <f t="shared" si="2"/>
        <v>0</v>
      </c>
    </row>
    <row r="170" spans="13:13" x14ac:dyDescent="0.2">
      <c r="M170">
        <f t="shared" si="2"/>
        <v>0</v>
      </c>
    </row>
    <row r="171" spans="13:13" x14ac:dyDescent="0.2">
      <c r="M171">
        <f t="shared" si="2"/>
        <v>0</v>
      </c>
    </row>
    <row r="172" spans="13:13" x14ac:dyDescent="0.2">
      <c r="M172">
        <f t="shared" si="2"/>
        <v>0</v>
      </c>
    </row>
    <row r="173" spans="13:13" x14ac:dyDescent="0.2">
      <c r="M173">
        <f t="shared" si="2"/>
        <v>0</v>
      </c>
    </row>
    <row r="174" spans="13:13" x14ac:dyDescent="0.2">
      <c r="M174">
        <f t="shared" si="2"/>
        <v>0</v>
      </c>
    </row>
    <row r="175" spans="13:13" x14ac:dyDescent="0.2">
      <c r="M175">
        <f t="shared" si="2"/>
        <v>0</v>
      </c>
    </row>
    <row r="176" spans="13:13" x14ac:dyDescent="0.2">
      <c r="M176">
        <f t="shared" si="2"/>
        <v>0</v>
      </c>
    </row>
    <row r="177" spans="13:13" x14ac:dyDescent="0.2">
      <c r="M177">
        <f t="shared" si="2"/>
        <v>0</v>
      </c>
    </row>
    <row r="178" spans="13:13" x14ac:dyDescent="0.2">
      <c r="M178">
        <f t="shared" si="2"/>
        <v>0</v>
      </c>
    </row>
    <row r="179" spans="13:13" x14ac:dyDescent="0.2">
      <c r="M179">
        <f t="shared" si="2"/>
        <v>0</v>
      </c>
    </row>
    <row r="180" spans="13:13" x14ac:dyDescent="0.2">
      <c r="M180">
        <f t="shared" si="2"/>
        <v>0</v>
      </c>
    </row>
    <row r="181" spans="13:13" x14ac:dyDescent="0.2">
      <c r="M181">
        <f t="shared" si="2"/>
        <v>0</v>
      </c>
    </row>
    <row r="182" spans="13:13" x14ac:dyDescent="0.2">
      <c r="M182">
        <f t="shared" si="2"/>
        <v>0</v>
      </c>
    </row>
    <row r="183" spans="13:13" x14ac:dyDescent="0.2">
      <c r="M183">
        <f t="shared" si="2"/>
        <v>0</v>
      </c>
    </row>
    <row r="184" spans="13:13" x14ac:dyDescent="0.2">
      <c r="M184">
        <f t="shared" si="2"/>
        <v>0</v>
      </c>
    </row>
    <row r="185" spans="13:13" x14ac:dyDescent="0.2">
      <c r="M185">
        <f t="shared" si="2"/>
        <v>0</v>
      </c>
    </row>
    <row r="186" spans="13:13" x14ac:dyDescent="0.2">
      <c r="M186">
        <f t="shared" si="2"/>
        <v>0</v>
      </c>
    </row>
    <row r="187" spans="13:13" x14ac:dyDescent="0.2">
      <c r="M187">
        <f t="shared" si="2"/>
        <v>0</v>
      </c>
    </row>
    <row r="188" spans="13:13" x14ac:dyDescent="0.2">
      <c r="M188">
        <f t="shared" si="2"/>
        <v>0</v>
      </c>
    </row>
    <row r="189" spans="13:13" x14ac:dyDescent="0.2">
      <c r="M189">
        <f t="shared" si="2"/>
        <v>0</v>
      </c>
    </row>
    <row r="190" spans="13:13" x14ac:dyDescent="0.2">
      <c r="M190">
        <f t="shared" si="2"/>
        <v>0</v>
      </c>
    </row>
    <row r="191" spans="13:13" x14ac:dyDescent="0.2">
      <c r="M191">
        <f t="shared" si="2"/>
        <v>0</v>
      </c>
    </row>
    <row r="192" spans="13:13" x14ac:dyDescent="0.2">
      <c r="M192">
        <f t="shared" si="2"/>
        <v>0</v>
      </c>
    </row>
    <row r="193" spans="13:13" x14ac:dyDescent="0.2">
      <c r="M193">
        <f t="shared" si="2"/>
        <v>0</v>
      </c>
    </row>
    <row r="194" spans="13:13" x14ac:dyDescent="0.2">
      <c r="M194">
        <f t="shared" si="2"/>
        <v>0</v>
      </c>
    </row>
    <row r="195" spans="13:13" x14ac:dyDescent="0.2">
      <c r="M195">
        <f t="shared" si="2"/>
        <v>0</v>
      </c>
    </row>
    <row r="196" spans="13:13" x14ac:dyDescent="0.2">
      <c r="M196">
        <f t="shared" si="2"/>
        <v>0</v>
      </c>
    </row>
    <row r="197" spans="13:13" x14ac:dyDescent="0.2">
      <c r="M197">
        <f t="shared" si="2"/>
        <v>0</v>
      </c>
    </row>
    <row r="198" spans="13:13" x14ac:dyDescent="0.2">
      <c r="M198">
        <f t="shared" si="2"/>
        <v>0</v>
      </c>
    </row>
    <row r="199" spans="13:13" x14ac:dyDescent="0.2">
      <c r="M199">
        <f t="shared" si="2"/>
        <v>0</v>
      </c>
    </row>
    <row r="200" spans="13:13" x14ac:dyDescent="0.2">
      <c r="M200">
        <f t="shared" si="2"/>
        <v>0</v>
      </c>
    </row>
    <row r="201" spans="13:13" x14ac:dyDescent="0.2">
      <c r="M201">
        <f t="shared" si="2"/>
        <v>0</v>
      </c>
    </row>
    <row r="202" spans="13:13" x14ac:dyDescent="0.2">
      <c r="M202">
        <f t="shared" ref="M202:M265" si="3">IFERROR(L202," ")</f>
        <v>0</v>
      </c>
    </row>
    <row r="203" spans="13:13" x14ac:dyDescent="0.2">
      <c r="M203">
        <f t="shared" si="3"/>
        <v>0</v>
      </c>
    </row>
    <row r="204" spans="13:13" x14ac:dyDescent="0.2">
      <c r="M204">
        <f t="shared" si="3"/>
        <v>0</v>
      </c>
    </row>
    <row r="205" spans="13:13" x14ac:dyDescent="0.2">
      <c r="M205">
        <f t="shared" si="3"/>
        <v>0</v>
      </c>
    </row>
    <row r="206" spans="13:13" x14ac:dyDescent="0.2">
      <c r="M206">
        <f t="shared" si="3"/>
        <v>0</v>
      </c>
    </row>
    <row r="207" spans="13:13" x14ac:dyDescent="0.2">
      <c r="M207">
        <f t="shared" si="3"/>
        <v>0</v>
      </c>
    </row>
    <row r="208" spans="13:13" x14ac:dyDescent="0.2">
      <c r="M208">
        <f t="shared" si="3"/>
        <v>0</v>
      </c>
    </row>
    <row r="209" spans="13:13" x14ac:dyDescent="0.2">
      <c r="M209">
        <f t="shared" si="3"/>
        <v>0</v>
      </c>
    </row>
    <row r="210" spans="13:13" x14ac:dyDescent="0.2">
      <c r="M210">
        <f t="shared" si="3"/>
        <v>0</v>
      </c>
    </row>
    <row r="211" spans="13:13" x14ac:dyDescent="0.2">
      <c r="M211">
        <f t="shared" si="3"/>
        <v>0</v>
      </c>
    </row>
    <row r="212" spans="13:13" x14ac:dyDescent="0.2">
      <c r="M212">
        <f t="shared" si="3"/>
        <v>0</v>
      </c>
    </row>
    <row r="213" spans="13:13" x14ac:dyDescent="0.2">
      <c r="M213">
        <f t="shared" si="3"/>
        <v>0</v>
      </c>
    </row>
    <row r="214" spans="13:13" x14ac:dyDescent="0.2">
      <c r="M214">
        <f t="shared" si="3"/>
        <v>0</v>
      </c>
    </row>
    <row r="215" spans="13:13" x14ac:dyDescent="0.2">
      <c r="M215">
        <f t="shared" si="3"/>
        <v>0</v>
      </c>
    </row>
    <row r="216" spans="13:13" x14ac:dyDescent="0.2">
      <c r="M216">
        <f t="shared" si="3"/>
        <v>0</v>
      </c>
    </row>
    <row r="217" spans="13:13" x14ac:dyDescent="0.2">
      <c r="M217">
        <f t="shared" si="3"/>
        <v>0</v>
      </c>
    </row>
    <row r="218" spans="13:13" x14ac:dyDescent="0.2">
      <c r="M218">
        <f t="shared" si="3"/>
        <v>0</v>
      </c>
    </row>
    <row r="219" spans="13:13" x14ac:dyDescent="0.2">
      <c r="M219">
        <f t="shared" si="3"/>
        <v>0</v>
      </c>
    </row>
    <row r="220" spans="13:13" x14ac:dyDescent="0.2">
      <c r="M220">
        <f t="shared" si="3"/>
        <v>0</v>
      </c>
    </row>
    <row r="221" spans="13:13" x14ac:dyDescent="0.2">
      <c r="M221">
        <f t="shared" si="3"/>
        <v>0</v>
      </c>
    </row>
    <row r="222" spans="13:13" x14ac:dyDescent="0.2">
      <c r="M222">
        <f t="shared" si="3"/>
        <v>0</v>
      </c>
    </row>
    <row r="223" spans="13:13" x14ac:dyDescent="0.2">
      <c r="M223">
        <f t="shared" si="3"/>
        <v>0</v>
      </c>
    </row>
    <row r="224" spans="13:13" x14ac:dyDescent="0.2">
      <c r="M224">
        <f t="shared" si="3"/>
        <v>0</v>
      </c>
    </row>
    <row r="225" spans="13:13" x14ac:dyDescent="0.2">
      <c r="M225">
        <f t="shared" si="3"/>
        <v>0</v>
      </c>
    </row>
    <row r="226" spans="13:13" x14ac:dyDescent="0.2">
      <c r="M226">
        <f t="shared" si="3"/>
        <v>0</v>
      </c>
    </row>
    <row r="227" spans="13:13" x14ac:dyDescent="0.2">
      <c r="M227">
        <f t="shared" si="3"/>
        <v>0</v>
      </c>
    </row>
    <row r="228" spans="13:13" x14ac:dyDescent="0.2">
      <c r="M228">
        <f t="shared" si="3"/>
        <v>0</v>
      </c>
    </row>
    <row r="229" spans="13:13" x14ac:dyDescent="0.2">
      <c r="M229">
        <f t="shared" si="3"/>
        <v>0</v>
      </c>
    </row>
    <row r="230" spans="13:13" x14ac:dyDescent="0.2">
      <c r="M230">
        <f t="shared" si="3"/>
        <v>0</v>
      </c>
    </row>
    <row r="231" spans="13:13" x14ac:dyDescent="0.2">
      <c r="M231">
        <f t="shared" si="3"/>
        <v>0</v>
      </c>
    </row>
    <row r="232" spans="13:13" x14ac:dyDescent="0.2">
      <c r="M232">
        <f t="shared" si="3"/>
        <v>0</v>
      </c>
    </row>
    <row r="233" spans="13:13" x14ac:dyDescent="0.2">
      <c r="M233">
        <f t="shared" si="3"/>
        <v>0</v>
      </c>
    </row>
    <row r="234" spans="13:13" x14ac:dyDescent="0.2">
      <c r="M234">
        <f t="shared" si="3"/>
        <v>0</v>
      </c>
    </row>
    <row r="235" spans="13:13" x14ac:dyDescent="0.2">
      <c r="M235">
        <f t="shared" si="3"/>
        <v>0</v>
      </c>
    </row>
    <row r="236" spans="13:13" x14ac:dyDescent="0.2">
      <c r="M236">
        <f t="shared" si="3"/>
        <v>0</v>
      </c>
    </row>
    <row r="237" spans="13:13" x14ac:dyDescent="0.2">
      <c r="M237">
        <f t="shared" si="3"/>
        <v>0</v>
      </c>
    </row>
    <row r="238" spans="13:13" x14ac:dyDescent="0.2">
      <c r="M238">
        <f t="shared" si="3"/>
        <v>0</v>
      </c>
    </row>
    <row r="239" spans="13:13" x14ac:dyDescent="0.2">
      <c r="M239">
        <f t="shared" si="3"/>
        <v>0</v>
      </c>
    </row>
    <row r="240" spans="13:13" x14ac:dyDescent="0.2">
      <c r="M240">
        <f t="shared" si="3"/>
        <v>0</v>
      </c>
    </row>
    <row r="241" spans="13:13" x14ac:dyDescent="0.2">
      <c r="M241">
        <f t="shared" si="3"/>
        <v>0</v>
      </c>
    </row>
    <row r="242" spans="13:13" x14ac:dyDescent="0.2">
      <c r="M242">
        <f t="shared" si="3"/>
        <v>0</v>
      </c>
    </row>
    <row r="243" spans="13:13" x14ac:dyDescent="0.2">
      <c r="M243">
        <f t="shared" si="3"/>
        <v>0</v>
      </c>
    </row>
    <row r="244" spans="13:13" x14ac:dyDescent="0.2">
      <c r="M244">
        <f t="shared" si="3"/>
        <v>0</v>
      </c>
    </row>
    <row r="245" spans="13:13" x14ac:dyDescent="0.2">
      <c r="M245">
        <f t="shared" si="3"/>
        <v>0</v>
      </c>
    </row>
    <row r="246" spans="13:13" x14ac:dyDescent="0.2">
      <c r="M246">
        <f t="shared" si="3"/>
        <v>0</v>
      </c>
    </row>
    <row r="247" spans="13:13" x14ac:dyDescent="0.2">
      <c r="M247">
        <f t="shared" si="3"/>
        <v>0</v>
      </c>
    </row>
    <row r="248" spans="13:13" x14ac:dyDescent="0.2">
      <c r="M248">
        <f t="shared" si="3"/>
        <v>0</v>
      </c>
    </row>
    <row r="249" spans="13:13" x14ac:dyDescent="0.2">
      <c r="M249">
        <f t="shared" si="3"/>
        <v>0</v>
      </c>
    </row>
    <row r="250" spans="13:13" x14ac:dyDescent="0.2">
      <c r="M250">
        <f t="shared" si="3"/>
        <v>0</v>
      </c>
    </row>
    <row r="251" spans="13:13" x14ac:dyDescent="0.2">
      <c r="M251">
        <f t="shared" si="3"/>
        <v>0</v>
      </c>
    </row>
    <row r="252" spans="13:13" x14ac:dyDescent="0.2">
      <c r="M252">
        <f t="shared" si="3"/>
        <v>0</v>
      </c>
    </row>
    <row r="253" spans="13:13" x14ac:dyDescent="0.2">
      <c r="M253">
        <f t="shared" si="3"/>
        <v>0</v>
      </c>
    </row>
    <row r="254" spans="13:13" x14ac:dyDescent="0.2">
      <c r="M254">
        <f t="shared" si="3"/>
        <v>0</v>
      </c>
    </row>
    <row r="255" spans="13:13" x14ac:dyDescent="0.2">
      <c r="M255">
        <f t="shared" si="3"/>
        <v>0</v>
      </c>
    </row>
    <row r="256" spans="13:13" x14ac:dyDescent="0.2">
      <c r="M256">
        <f t="shared" si="3"/>
        <v>0</v>
      </c>
    </row>
    <row r="257" spans="13:13" x14ac:dyDescent="0.2">
      <c r="M257">
        <f t="shared" si="3"/>
        <v>0</v>
      </c>
    </row>
    <row r="258" spans="13:13" x14ac:dyDescent="0.2">
      <c r="M258">
        <f t="shared" si="3"/>
        <v>0</v>
      </c>
    </row>
    <row r="259" spans="13:13" x14ac:dyDescent="0.2">
      <c r="M259">
        <f t="shared" si="3"/>
        <v>0</v>
      </c>
    </row>
    <row r="260" spans="13:13" x14ac:dyDescent="0.2">
      <c r="M260">
        <f t="shared" si="3"/>
        <v>0</v>
      </c>
    </row>
    <row r="261" spans="13:13" x14ac:dyDescent="0.2">
      <c r="M261">
        <f t="shared" si="3"/>
        <v>0</v>
      </c>
    </row>
    <row r="262" spans="13:13" x14ac:dyDescent="0.2">
      <c r="M262">
        <f t="shared" si="3"/>
        <v>0</v>
      </c>
    </row>
    <row r="263" spans="13:13" x14ac:dyDescent="0.2">
      <c r="M263">
        <f t="shared" si="3"/>
        <v>0</v>
      </c>
    </row>
    <row r="264" spans="13:13" x14ac:dyDescent="0.2">
      <c r="M264">
        <f t="shared" si="3"/>
        <v>0</v>
      </c>
    </row>
    <row r="265" spans="13:13" x14ac:dyDescent="0.2">
      <c r="M265">
        <f t="shared" si="3"/>
        <v>0</v>
      </c>
    </row>
    <row r="266" spans="13:13" x14ac:dyDescent="0.2">
      <c r="M266">
        <f t="shared" ref="M266:M329" si="4">IFERROR(L266," ")</f>
        <v>0</v>
      </c>
    </row>
    <row r="267" spans="13:13" x14ac:dyDescent="0.2">
      <c r="M267">
        <f t="shared" si="4"/>
        <v>0</v>
      </c>
    </row>
    <row r="268" spans="13:13" x14ac:dyDescent="0.2">
      <c r="M268">
        <f t="shared" si="4"/>
        <v>0</v>
      </c>
    </row>
    <row r="269" spans="13:13" x14ac:dyDescent="0.2">
      <c r="M269">
        <f t="shared" si="4"/>
        <v>0</v>
      </c>
    </row>
    <row r="270" spans="13:13" x14ac:dyDescent="0.2">
      <c r="M270">
        <f t="shared" si="4"/>
        <v>0</v>
      </c>
    </row>
    <row r="271" spans="13:13" x14ac:dyDescent="0.2">
      <c r="M271">
        <f t="shared" si="4"/>
        <v>0</v>
      </c>
    </row>
    <row r="272" spans="13:13" x14ac:dyDescent="0.2">
      <c r="M272">
        <f t="shared" si="4"/>
        <v>0</v>
      </c>
    </row>
    <row r="273" spans="13:13" x14ac:dyDescent="0.2">
      <c r="M273">
        <f t="shared" si="4"/>
        <v>0</v>
      </c>
    </row>
    <row r="274" spans="13:13" x14ac:dyDescent="0.2">
      <c r="M274">
        <f t="shared" si="4"/>
        <v>0</v>
      </c>
    </row>
    <row r="275" spans="13:13" x14ac:dyDescent="0.2">
      <c r="M275">
        <f t="shared" si="4"/>
        <v>0</v>
      </c>
    </row>
    <row r="276" spans="13:13" x14ac:dyDescent="0.2">
      <c r="M276">
        <f t="shared" si="4"/>
        <v>0</v>
      </c>
    </row>
    <row r="277" spans="13:13" x14ac:dyDescent="0.2">
      <c r="M277">
        <f t="shared" si="4"/>
        <v>0</v>
      </c>
    </row>
    <row r="278" spans="13:13" x14ac:dyDescent="0.2">
      <c r="M278">
        <f t="shared" si="4"/>
        <v>0</v>
      </c>
    </row>
    <row r="279" spans="13:13" x14ac:dyDescent="0.2">
      <c r="M279">
        <f t="shared" si="4"/>
        <v>0</v>
      </c>
    </row>
    <row r="280" spans="13:13" x14ac:dyDescent="0.2">
      <c r="M280">
        <f t="shared" si="4"/>
        <v>0</v>
      </c>
    </row>
    <row r="281" spans="13:13" x14ac:dyDescent="0.2">
      <c r="M281">
        <f t="shared" si="4"/>
        <v>0</v>
      </c>
    </row>
    <row r="282" spans="13:13" x14ac:dyDescent="0.2">
      <c r="M282">
        <f t="shared" si="4"/>
        <v>0</v>
      </c>
    </row>
    <row r="283" spans="13:13" x14ac:dyDescent="0.2">
      <c r="M283">
        <f t="shared" si="4"/>
        <v>0</v>
      </c>
    </row>
    <row r="284" spans="13:13" x14ac:dyDescent="0.2">
      <c r="M284">
        <f t="shared" si="4"/>
        <v>0</v>
      </c>
    </row>
    <row r="285" spans="13:13" x14ac:dyDescent="0.2">
      <c r="M285">
        <f t="shared" si="4"/>
        <v>0</v>
      </c>
    </row>
    <row r="286" spans="13:13" x14ac:dyDescent="0.2">
      <c r="M286">
        <f t="shared" si="4"/>
        <v>0</v>
      </c>
    </row>
    <row r="287" spans="13:13" x14ac:dyDescent="0.2">
      <c r="M287">
        <f t="shared" si="4"/>
        <v>0</v>
      </c>
    </row>
    <row r="288" spans="13:13" x14ac:dyDescent="0.2">
      <c r="M288">
        <f t="shared" si="4"/>
        <v>0</v>
      </c>
    </row>
    <row r="289" spans="13:13" x14ac:dyDescent="0.2">
      <c r="M289">
        <f t="shared" si="4"/>
        <v>0</v>
      </c>
    </row>
    <row r="290" spans="13:13" x14ac:dyDescent="0.2">
      <c r="M290">
        <f t="shared" si="4"/>
        <v>0</v>
      </c>
    </row>
    <row r="291" spans="13:13" x14ac:dyDescent="0.2">
      <c r="M291">
        <f t="shared" si="4"/>
        <v>0</v>
      </c>
    </row>
    <row r="292" spans="13:13" x14ac:dyDescent="0.2">
      <c r="M292">
        <f t="shared" si="4"/>
        <v>0</v>
      </c>
    </row>
    <row r="293" spans="13:13" x14ac:dyDescent="0.2">
      <c r="M293">
        <f t="shared" si="4"/>
        <v>0</v>
      </c>
    </row>
    <row r="294" spans="13:13" x14ac:dyDescent="0.2">
      <c r="M294">
        <f t="shared" si="4"/>
        <v>0</v>
      </c>
    </row>
    <row r="295" spans="13:13" x14ac:dyDescent="0.2">
      <c r="M295">
        <f t="shared" si="4"/>
        <v>0</v>
      </c>
    </row>
    <row r="296" spans="13:13" x14ac:dyDescent="0.2">
      <c r="M296">
        <f t="shared" si="4"/>
        <v>0</v>
      </c>
    </row>
    <row r="297" spans="13:13" x14ac:dyDescent="0.2">
      <c r="M297">
        <f t="shared" si="4"/>
        <v>0</v>
      </c>
    </row>
    <row r="298" spans="13:13" x14ac:dyDescent="0.2">
      <c r="M298">
        <f t="shared" si="4"/>
        <v>0</v>
      </c>
    </row>
    <row r="299" spans="13:13" x14ac:dyDescent="0.2">
      <c r="M299">
        <f t="shared" si="4"/>
        <v>0</v>
      </c>
    </row>
    <row r="300" spans="13:13" x14ac:dyDescent="0.2">
      <c r="M300">
        <f t="shared" si="4"/>
        <v>0</v>
      </c>
    </row>
    <row r="301" spans="13:13" x14ac:dyDescent="0.2">
      <c r="M301">
        <f t="shared" si="4"/>
        <v>0</v>
      </c>
    </row>
    <row r="302" spans="13:13" x14ac:dyDescent="0.2">
      <c r="M302">
        <f t="shared" si="4"/>
        <v>0</v>
      </c>
    </row>
    <row r="303" spans="13:13" x14ac:dyDescent="0.2">
      <c r="M303">
        <f t="shared" si="4"/>
        <v>0</v>
      </c>
    </row>
    <row r="304" spans="13:13" x14ac:dyDescent="0.2">
      <c r="M304">
        <f t="shared" si="4"/>
        <v>0</v>
      </c>
    </row>
    <row r="305" spans="13:13" x14ac:dyDescent="0.2">
      <c r="M305">
        <f t="shared" si="4"/>
        <v>0</v>
      </c>
    </row>
    <row r="306" spans="13:13" x14ac:dyDescent="0.2">
      <c r="M306">
        <f t="shared" si="4"/>
        <v>0</v>
      </c>
    </row>
    <row r="307" spans="13:13" x14ac:dyDescent="0.2">
      <c r="M307">
        <f t="shared" si="4"/>
        <v>0</v>
      </c>
    </row>
    <row r="308" spans="13:13" x14ac:dyDescent="0.2">
      <c r="M308">
        <f t="shared" si="4"/>
        <v>0</v>
      </c>
    </row>
    <row r="309" spans="13:13" x14ac:dyDescent="0.2">
      <c r="M309">
        <f t="shared" si="4"/>
        <v>0</v>
      </c>
    </row>
    <row r="310" spans="13:13" x14ac:dyDescent="0.2">
      <c r="M310">
        <f t="shared" si="4"/>
        <v>0</v>
      </c>
    </row>
    <row r="311" spans="13:13" x14ac:dyDescent="0.2">
      <c r="M311">
        <f t="shared" si="4"/>
        <v>0</v>
      </c>
    </row>
    <row r="312" spans="13:13" x14ac:dyDescent="0.2">
      <c r="M312">
        <f t="shared" si="4"/>
        <v>0</v>
      </c>
    </row>
    <row r="313" spans="13:13" x14ac:dyDescent="0.2">
      <c r="M313">
        <f t="shared" si="4"/>
        <v>0</v>
      </c>
    </row>
    <row r="314" spans="13:13" x14ac:dyDescent="0.2">
      <c r="M314">
        <f t="shared" si="4"/>
        <v>0</v>
      </c>
    </row>
    <row r="315" spans="13:13" x14ac:dyDescent="0.2">
      <c r="M315">
        <f t="shared" si="4"/>
        <v>0</v>
      </c>
    </row>
    <row r="316" spans="13:13" x14ac:dyDescent="0.2">
      <c r="M316">
        <f t="shared" si="4"/>
        <v>0</v>
      </c>
    </row>
    <row r="317" spans="13:13" x14ac:dyDescent="0.2">
      <c r="M317">
        <f t="shared" si="4"/>
        <v>0</v>
      </c>
    </row>
    <row r="318" spans="13:13" x14ac:dyDescent="0.2">
      <c r="M318">
        <f t="shared" si="4"/>
        <v>0</v>
      </c>
    </row>
    <row r="319" spans="13:13" x14ac:dyDescent="0.2">
      <c r="M319">
        <f t="shared" si="4"/>
        <v>0</v>
      </c>
    </row>
    <row r="320" spans="13:13" x14ac:dyDescent="0.2">
      <c r="M320">
        <f t="shared" si="4"/>
        <v>0</v>
      </c>
    </row>
    <row r="321" spans="13:13" x14ac:dyDescent="0.2">
      <c r="M321">
        <f t="shared" si="4"/>
        <v>0</v>
      </c>
    </row>
    <row r="322" spans="13:13" x14ac:dyDescent="0.2">
      <c r="M322">
        <f t="shared" si="4"/>
        <v>0</v>
      </c>
    </row>
    <row r="323" spans="13:13" x14ac:dyDescent="0.2">
      <c r="M323">
        <f t="shared" si="4"/>
        <v>0</v>
      </c>
    </row>
    <row r="324" spans="13:13" x14ac:dyDescent="0.2">
      <c r="M324">
        <f t="shared" si="4"/>
        <v>0</v>
      </c>
    </row>
    <row r="325" spans="13:13" x14ac:dyDescent="0.2">
      <c r="M325">
        <f t="shared" si="4"/>
        <v>0</v>
      </c>
    </row>
    <row r="326" spans="13:13" x14ac:dyDescent="0.2">
      <c r="M326">
        <f t="shared" si="4"/>
        <v>0</v>
      </c>
    </row>
    <row r="327" spans="13:13" x14ac:dyDescent="0.2">
      <c r="M327">
        <f t="shared" si="4"/>
        <v>0</v>
      </c>
    </row>
    <row r="328" spans="13:13" x14ac:dyDescent="0.2">
      <c r="M328">
        <f t="shared" si="4"/>
        <v>0</v>
      </c>
    </row>
    <row r="329" spans="13:13" x14ac:dyDescent="0.2">
      <c r="M329">
        <f t="shared" si="4"/>
        <v>0</v>
      </c>
    </row>
    <row r="330" spans="13:13" x14ac:dyDescent="0.2">
      <c r="M330">
        <f t="shared" ref="M330:M361" si="5">IFERROR(L330," ")</f>
        <v>0</v>
      </c>
    </row>
    <row r="331" spans="13:13" x14ac:dyDescent="0.2">
      <c r="M331">
        <f t="shared" si="5"/>
        <v>0</v>
      </c>
    </row>
    <row r="332" spans="13:13" x14ac:dyDescent="0.2">
      <c r="M332">
        <f t="shared" si="5"/>
        <v>0</v>
      </c>
    </row>
    <row r="333" spans="13:13" x14ac:dyDescent="0.2">
      <c r="M333">
        <f t="shared" si="5"/>
        <v>0</v>
      </c>
    </row>
    <row r="334" spans="13:13" x14ac:dyDescent="0.2">
      <c r="M334">
        <f t="shared" si="5"/>
        <v>0</v>
      </c>
    </row>
    <row r="335" spans="13:13" x14ac:dyDescent="0.2">
      <c r="M335">
        <f t="shared" si="5"/>
        <v>0</v>
      </c>
    </row>
    <row r="336" spans="13:13" x14ac:dyDescent="0.2">
      <c r="M336">
        <f t="shared" si="5"/>
        <v>0</v>
      </c>
    </row>
    <row r="337" spans="13:13" x14ac:dyDescent="0.2">
      <c r="M337">
        <f t="shared" si="5"/>
        <v>0</v>
      </c>
    </row>
    <row r="338" spans="13:13" x14ac:dyDescent="0.2">
      <c r="M338">
        <f t="shared" si="5"/>
        <v>0</v>
      </c>
    </row>
    <row r="339" spans="13:13" x14ac:dyDescent="0.2">
      <c r="M339">
        <f t="shared" si="5"/>
        <v>0</v>
      </c>
    </row>
    <row r="340" spans="13:13" x14ac:dyDescent="0.2">
      <c r="M340">
        <f t="shared" si="5"/>
        <v>0</v>
      </c>
    </row>
    <row r="341" spans="13:13" x14ac:dyDescent="0.2">
      <c r="M341">
        <f t="shared" si="5"/>
        <v>0</v>
      </c>
    </row>
    <row r="342" spans="13:13" x14ac:dyDescent="0.2">
      <c r="M342">
        <f t="shared" si="5"/>
        <v>0</v>
      </c>
    </row>
    <row r="343" spans="13:13" x14ac:dyDescent="0.2">
      <c r="M343">
        <f t="shared" si="5"/>
        <v>0</v>
      </c>
    </row>
    <row r="344" spans="13:13" x14ac:dyDescent="0.2">
      <c r="M344">
        <f t="shared" si="5"/>
        <v>0</v>
      </c>
    </row>
    <row r="345" spans="13:13" x14ac:dyDescent="0.2">
      <c r="M345">
        <f t="shared" si="5"/>
        <v>0</v>
      </c>
    </row>
    <row r="346" spans="13:13" x14ac:dyDescent="0.2">
      <c r="M346">
        <f t="shared" si="5"/>
        <v>0</v>
      </c>
    </row>
    <row r="347" spans="13:13" x14ac:dyDescent="0.2">
      <c r="M347">
        <f t="shared" si="5"/>
        <v>0</v>
      </c>
    </row>
    <row r="348" spans="13:13" x14ac:dyDescent="0.2">
      <c r="M348">
        <f t="shared" si="5"/>
        <v>0</v>
      </c>
    </row>
    <row r="349" spans="13:13" x14ac:dyDescent="0.2">
      <c r="M349">
        <f t="shared" si="5"/>
        <v>0</v>
      </c>
    </row>
    <row r="350" spans="13:13" x14ac:dyDescent="0.2">
      <c r="M350">
        <f t="shared" si="5"/>
        <v>0</v>
      </c>
    </row>
    <row r="351" spans="13:13" x14ac:dyDescent="0.2">
      <c r="M351">
        <f t="shared" si="5"/>
        <v>0</v>
      </c>
    </row>
    <row r="352" spans="13:13" x14ac:dyDescent="0.2">
      <c r="M352">
        <f t="shared" si="5"/>
        <v>0</v>
      </c>
    </row>
    <row r="353" spans="13:13" x14ac:dyDescent="0.2">
      <c r="M353">
        <f t="shared" si="5"/>
        <v>0</v>
      </c>
    </row>
    <row r="354" spans="13:13" x14ac:dyDescent="0.2">
      <c r="M354">
        <f t="shared" si="5"/>
        <v>0</v>
      </c>
    </row>
    <row r="355" spans="13:13" x14ac:dyDescent="0.2">
      <c r="M355">
        <f t="shared" si="5"/>
        <v>0</v>
      </c>
    </row>
    <row r="356" spans="13:13" x14ac:dyDescent="0.2">
      <c r="M356">
        <f t="shared" si="5"/>
        <v>0</v>
      </c>
    </row>
    <row r="357" spans="13:13" x14ac:dyDescent="0.2">
      <c r="M357">
        <f t="shared" si="5"/>
        <v>0</v>
      </c>
    </row>
    <row r="358" spans="13:13" x14ac:dyDescent="0.2">
      <c r="M358">
        <f t="shared" si="5"/>
        <v>0</v>
      </c>
    </row>
    <row r="359" spans="13:13" x14ac:dyDescent="0.2">
      <c r="M359">
        <f t="shared" si="5"/>
        <v>0</v>
      </c>
    </row>
    <row r="360" spans="13:13" x14ac:dyDescent="0.2">
      <c r="M360">
        <f t="shared" si="5"/>
        <v>0</v>
      </c>
    </row>
    <row r="361" spans="13:13" x14ac:dyDescent="0.2">
      <c r="M361">
        <f t="shared" si="5"/>
        <v>0</v>
      </c>
    </row>
  </sheetData>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DCE30-D855-41F7-B2F5-004DA7B334F9}">
  <sheetPr>
    <tabColor theme="9" tint="0.59999389629810485"/>
  </sheetPr>
  <dimension ref="B2:AA361"/>
  <sheetViews>
    <sheetView topLeftCell="K1" zoomScale="115" zoomScaleNormal="115" workbookViewId="0">
      <selection activeCell="R57" sqref="R57"/>
    </sheetView>
  </sheetViews>
  <sheetFormatPr baseColWidth="10" defaultRowHeight="12.75" x14ac:dyDescent="0.2"/>
  <cols>
    <col min="2" max="2" width="13.28515625" bestFit="1" customWidth="1"/>
    <col min="3" max="4" width="12.42578125" customWidth="1"/>
  </cols>
  <sheetData>
    <row r="2" spans="2:27" x14ac:dyDescent="0.2">
      <c r="W2" t="s">
        <v>523</v>
      </c>
      <c r="Y2" t="s">
        <v>535</v>
      </c>
      <c r="Z2" t="s">
        <v>537</v>
      </c>
    </row>
    <row r="3" spans="2:27" x14ac:dyDescent="0.2">
      <c r="B3" s="1" t="s">
        <v>29</v>
      </c>
      <c r="C3" t="s" vm="1">
        <v>523</v>
      </c>
      <c r="E3" s="1" t="s">
        <v>29</v>
      </c>
      <c r="F3" t="s" vm="1">
        <v>523</v>
      </c>
      <c r="H3" s="1" t="s">
        <v>29</v>
      </c>
      <c r="I3" t="s" vm="1">
        <v>523</v>
      </c>
      <c r="K3" s="1" t="s">
        <v>29</v>
      </c>
      <c r="L3" t="s" vm="1">
        <v>523</v>
      </c>
      <c r="W3" t="s">
        <v>530</v>
      </c>
      <c r="Y3" t="s">
        <v>536</v>
      </c>
      <c r="Z3" t="s">
        <v>538</v>
      </c>
    </row>
    <row r="4" spans="2:27" x14ac:dyDescent="0.2">
      <c r="B4" s="1" t="s">
        <v>61</v>
      </c>
      <c r="C4" t="s" vm="3">
        <v>376</v>
      </c>
      <c r="E4" s="1" t="s">
        <v>61</v>
      </c>
      <c r="F4" t="s" vm="3">
        <v>376</v>
      </c>
      <c r="H4" s="1" t="s">
        <v>61</v>
      </c>
      <c r="I4" t="s" vm="3">
        <v>376</v>
      </c>
      <c r="K4" s="1" t="s">
        <v>61</v>
      </c>
      <c r="L4" t="s" vm="3">
        <v>376</v>
      </c>
      <c r="S4" s="1" t="s">
        <v>29</v>
      </c>
      <c r="T4" t="s" vm="1">
        <v>523</v>
      </c>
    </row>
    <row r="5" spans="2:27" x14ac:dyDescent="0.2">
      <c r="B5" s="1" t="s">
        <v>27</v>
      </c>
      <c r="C5" t="s" vm="8">
        <v>523</v>
      </c>
      <c r="E5" s="1" t="s">
        <v>27</v>
      </c>
      <c r="F5" t="s" vm="8">
        <v>523</v>
      </c>
      <c r="H5" s="1" t="s">
        <v>27</v>
      </c>
      <c r="I5" t="s" vm="8">
        <v>523</v>
      </c>
      <c r="K5" s="1" t="s">
        <v>27</v>
      </c>
      <c r="L5" t="s" vm="8">
        <v>523</v>
      </c>
      <c r="S5" s="1" t="s">
        <v>61</v>
      </c>
      <c r="T5" t="s" vm="3">
        <v>376</v>
      </c>
      <c r="Y5" s="14" t="str" vm="3">
        <f>IF(T5=W3,Y2,IF(T5=W2,Y3,T5))</f>
        <v>Trøndelag</v>
      </c>
      <c r="AA5" t="str">
        <f>_xlfn.CONCAT("Endring av slakteleveranser av ",Y6," i ",Y5," fra ",W6," til ",X6," i kg")</f>
        <v>Endring av slakteleveranser av alle dyreslag i Trøndelag fra 2005 til 2021 i kg</v>
      </c>
    </row>
    <row r="6" spans="2:27" x14ac:dyDescent="0.2">
      <c r="S6" s="1" t="s">
        <v>27</v>
      </c>
      <c r="T6" t="s" vm="8">
        <v>523</v>
      </c>
      <c r="W6">
        <f>T9</f>
        <v>2005</v>
      </c>
      <c r="X6">
        <f>U9</f>
        <v>2021</v>
      </c>
      <c r="Y6" s="14" t="str">
        <f>IF(I3=W3,Z2,IF(I3=W2,Z3,I3))</f>
        <v>alle dyreslag</v>
      </c>
    </row>
    <row r="7" spans="2:27" x14ac:dyDescent="0.2">
      <c r="B7" s="1" t="s">
        <v>3</v>
      </c>
      <c r="C7" s="1" t="s">
        <v>0</v>
      </c>
      <c r="E7" s="1" t="s">
        <v>3</v>
      </c>
      <c r="F7" s="1" t="s">
        <v>0</v>
      </c>
      <c r="H7" s="1" t="s">
        <v>3</v>
      </c>
      <c r="I7" s="1" t="s">
        <v>0</v>
      </c>
      <c r="K7" s="1" t="s">
        <v>3</v>
      </c>
      <c r="L7" s="1" t="s">
        <v>0</v>
      </c>
      <c r="AA7" t="str">
        <f>_xlfn.CONCAT("Slakteleveranser av ",Y6," i ",Y5," i ",W6," og ",X6," med endringer i perioden")</f>
        <v>Slakteleveranser av alle dyreslag i Trøndelag i 2005 og 2021 med endringer i perioden</v>
      </c>
    </row>
    <row r="8" spans="2:27" x14ac:dyDescent="0.2">
      <c r="B8" s="1" t="s">
        <v>2</v>
      </c>
      <c r="C8">
        <v>2005</v>
      </c>
      <c r="D8">
        <v>2021</v>
      </c>
      <c r="E8" s="1" t="s">
        <v>2</v>
      </c>
      <c r="F8">
        <v>2005</v>
      </c>
      <c r="G8">
        <v>2021</v>
      </c>
      <c r="H8" s="1" t="s">
        <v>2</v>
      </c>
      <c r="I8">
        <v>2005</v>
      </c>
      <c r="J8">
        <v>2021</v>
      </c>
      <c r="K8" s="1" t="s">
        <v>2</v>
      </c>
      <c r="L8">
        <v>2005</v>
      </c>
      <c r="M8">
        <v>2021</v>
      </c>
      <c r="S8" s="1" t="s">
        <v>3</v>
      </c>
      <c r="T8" s="1" t="s">
        <v>0</v>
      </c>
      <c r="AA8" t="str">
        <f>_xlfn.CONCAT("Slakteleveranser av ",Y6," i ",Y5," i ",W6," og ",X6," i kg")</f>
        <v>Slakteleveranser av alle dyreslag i Trøndelag i 2005 og 2021 i kg</v>
      </c>
    </row>
    <row r="9" spans="2:27" x14ac:dyDescent="0.2">
      <c r="B9" s="2" t="s">
        <v>429</v>
      </c>
      <c r="C9" s="4">
        <v>156166.1</v>
      </c>
      <c r="D9" s="9">
        <v>114837.1</v>
      </c>
      <c r="E9" s="2" t="s">
        <v>429</v>
      </c>
      <c r="F9" s="4"/>
      <c r="G9" s="9">
        <v>-41329</v>
      </c>
      <c r="H9" s="2" t="s">
        <v>429</v>
      </c>
      <c r="I9" s="3"/>
      <c r="J9" s="13">
        <v>-0.26464770523180126</v>
      </c>
      <c r="K9" s="2" t="s">
        <v>393</v>
      </c>
      <c r="L9" s="4">
        <v>1045288.1</v>
      </c>
      <c r="M9" s="4">
        <v>844373.7</v>
      </c>
      <c r="N9" s="9"/>
      <c r="O9" s="13"/>
      <c r="P9">
        <f>IFERROR(J9," ")</f>
        <v>-0.26464770523180126</v>
      </c>
      <c r="S9" s="1" t="s">
        <v>2</v>
      </c>
      <c r="T9">
        <v>2005</v>
      </c>
      <c r="U9">
        <v>2021</v>
      </c>
    </row>
    <row r="10" spans="2:27" x14ac:dyDescent="0.2">
      <c r="B10" s="2" t="s">
        <v>413</v>
      </c>
      <c r="C10" s="4">
        <v>2476610.7000000002</v>
      </c>
      <c r="D10" s="9">
        <v>3043965.1</v>
      </c>
      <c r="E10" s="2" t="s">
        <v>413</v>
      </c>
      <c r="F10" s="4"/>
      <c r="G10" s="9">
        <v>567354.39999999991</v>
      </c>
      <c r="H10" s="2" t="s">
        <v>413</v>
      </c>
      <c r="I10" s="3"/>
      <c r="J10" s="13">
        <v>0.2290850152589585</v>
      </c>
      <c r="K10" s="2" t="s">
        <v>388</v>
      </c>
      <c r="L10" s="4">
        <v>2188453.2000000002</v>
      </c>
      <c r="M10" s="4">
        <v>1581336.6</v>
      </c>
      <c r="N10" s="9"/>
      <c r="O10" s="13"/>
      <c r="P10">
        <f t="shared" ref="P10:P73" si="0">IFERROR(J10," ")</f>
        <v>0.2290850152589585</v>
      </c>
      <c r="S10" s="2" t="s">
        <v>393</v>
      </c>
      <c r="T10" s="4"/>
      <c r="U10" s="9">
        <v>-200914.40000000002</v>
      </c>
    </row>
    <row r="11" spans="2:27" x14ac:dyDescent="0.2">
      <c r="B11" s="2" t="s">
        <v>387</v>
      </c>
      <c r="C11" s="4">
        <v>63906.7</v>
      </c>
      <c r="D11" s="9">
        <v>64533.9</v>
      </c>
      <c r="E11" s="2" t="s">
        <v>387</v>
      </c>
      <c r="F11" s="4"/>
      <c r="G11" s="9">
        <v>627.20000000000437</v>
      </c>
      <c r="H11" s="2" t="s">
        <v>387</v>
      </c>
      <c r="I11" s="3"/>
      <c r="J11" s="13">
        <v>9.814307420035839E-3</v>
      </c>
      <c r="K11" s="2" t="s">
        <v>416</v>
      </c>
      <c r="L11" s="4">
        <v>4901893.5999999996</v>
      </c>
      <c r="M11" s="4">
        <v>6863587.9000000004</v>
      </c>
      <c r="N11" s="9"/>
      <c r="O11" s="13"/>
      <c r="P11">
        <f t="shared" si="0"/>
        <v>9.814307420035839E-3</v>
      </c>
      <c r="S11" s="2" t="s">
        <v>388</v>
      </c>
      <c r="T11" s="4"/>
      <c r="U11" s="9">
        <v>-607116.60000000009</v>
      </c>
      <c r="W11" s="1" t="s">
        <v>29</v>
      </c>
      <c r="X11" t="s" vm="1">
        <v>523</v>
      </c>
    </row>
    <row r="12" spans="2:27" x14ac:dyDescent="0.2">
      <c r="B12" s="2" t="s">
        <v>425</v>
      </c>
      <c r="C12" s="4">
        <v>444308.4</v>
      </c>
      <c r="D12" s="9">
        <v>761868.1</v>
      </c>
      <c r="E12" s="2" t="s">
        <v>425</v>
      </c>
      <c r="F12" s="4"/>
      <c r="G12" s="9">
        <v>317559.69999999995</v>
      </c>
      <c r="H12" s="2" t="s">
        <v>425</v>
      </c>
      <c r="I12" s="3"/>
      <c r="J12" s="13">
        <v>0.71472810327241154</v>
      </c>
      <c r="K12" s="2" t="s">
        <v>408</v>
      </c>
      <c r="L12" s="4">
        <v>108707.6</v>
      </c>
      <c r="M12" s="4">
        <v>87448.1</v>
      </c>
      <c r="N12" s="9"/>
      <c r="O12" s="13"/>
      <c r="P12">
        <f t="shared" si="0"/>
        <v>0.71472810327241154</v>
      </c>
      <c r="S12" s="2" t="s">
        <v>416</v>
      </c>
      <c r="T12" s="4"/>
      <c r="U12" s="9">
        <v>1961694.3000000007</v>
      </c>
      <c r="W12" s="1" t="s">
        <v>61</v>
      </c>
      <c r="X12" t="s" vm="3">
        <v>376</v>
      </c>
    </row>
    <row r="13" spans="2:27" x14ac:dyDescent="0.2">
      <c r="B13" s="2" t="s">
        <v>379</v>
      </c>
      <c r="C13" s="4">
        <v>780773.7</v>
      </c>
      <c r="D13" s="9">
        <v>596598.6</v>
      </c>
      <c r="E13" s="2" t="s">
        <v>379</v>
      </c>
      <c r="F13" s="4"/>
      <c r="G13" s="9">
        <v>-184175.09999999998</v>
      </c>
      <c r="H13" s="2" t="s">
        <v>379</v>
      </c>
      <c r="I13" s="3"/>
      <c r="J13" s="13">
        <v>-0.23588794038528704</v>
      </c>
      <c r="K13" s="2" t="s">
        <v>382</v>
      </c>
      <c r="L13" s="4">
        <v>1537203.7</v>
      </c>
      <c r="M13" s="4">
        <v>1131471.3</v>
      </c>
      <c r="N13" s="9"/>
      <c r="O13" s="13"/>
      <c r="P13">
        <f t="shared" si="0"/>
        <v>-0.23588794038528704</v>
      </c>
      <c r="S13" s="2" t="s">
        <v>408</v>
      </c>
      <c r="T13" s="4"/>
      <c r="U13" s="9">
        <v>-21259.5</v>
      </c>
      <c r="W13" s="1" t="s">
        <v>27</v>
      </c>
      <c r="X13" t="s" vm="8">
        <v>523</v>
      </c>
    </row>
    <row r="14" spans="2:27" x14ac:dyDescent="0.2">
      <c r="B14" s="2" t="s">
        <v>386</v>
      </c>
      <c r="C14" s="4">
        <v>161452.29999999999</v>
      </c>
      <c r="D14" s="9">
        <v>138823.20000000001</v>
      </c>
      <c r="E14" s="2" t="s">
        <v>386</v>
      </c>
      <c r="F14" s="4"/>
      <c r="G14" s="9">
        <v>-22629.099999999977</v>
      </c>
      <c r="H14" s="2" t="s">
        <v>386</v>
      </c>
      <c r="I14" s="3"/>
      <c r="J14" s="13">
        <v>-0.1401596632565778</v>
      </c>
      <c r="K14" s="2" t="s">
        <v>412</v>
      </c>
      <c r="L14" s="4">
        <v>2154604.5</v>
      </c>
      <c r="M14" s="4">
        <v>1959283.8</v>
      </c>
      <c r="N14" s="9"/>
      <c r="O14" s="13"/>
      <c r="P14">
        <f t="shared" si="0"/>
        <v>-0.1401596632565778</v>
      </c>
      <c r="S14" s="2" t="s">
        <v>382</v>
      </c>
      <c r="T14" s="4"/>
      <c r="U14" s="9">
        <v>-405732.39999999991</v>
      </c>
    </row>
    <row r="15" spans="2:27" x14ac:dyDescent="0.2">
      <c r="B15" s="2" t="s">
        <v>401</v>
      </c>
      <c r="C15" s="4">
        <v>313951.8</v>
      </c>
      <c r="D15" s="9">
        <v>793400.2</v>
      </c>
      <c r="E15" s="2" t="s">
        <v>401</v>
      </c>
      <c r="F15" s="4"/>
      <c r="G15" s="9">
        <v>479448.39999999997</v>
      </c>
      <c r="H15" s="2" t="s">
        <v>401</v>
      </c>
      <c r="I15" s="3"/>
      <c r="J15" s="13">
        <v>1.5271401533611211</v>
      </c>
      <c r="K15" s="2" t="s">
        <v>409</v>
      </c>
      <c r="L15" s="4">
        <v>4404977.8</v>
      </c>
      <c r="M15" s="4">
        <v>8991832.8000000007</v>
      </c>
      <c r="N15" s="9"/>
      <c r="O15" s="13"/>
      <c r="P15">
        <f t="shared" si="0"/>
        <v>1.5271401533611211</v>
      </c>
      <c r="S15" s="2" t="s">
        <v>412</v>
      </c>
      <c r="T15" s="4"/>
      <c r="U15" s="9">
        <v>-195320.69999999995</v>
      </c>
      <c r="W15" s="1" t="s">
        <v>3</v>
      </c>
      <c r="X15" s="1" t="s">
        <v>0</v>
      </c>
    </row>
    <row r="16" spans="2:27" x14ac:dyDescent="0.2">
      <c r="B16" s="2" t="s">
        <v>426</v>
      </c>
      <c r="C16" s="4">
        <v>360374.6</v>
      </c>
      <c r="D16" s="9">
        <v>344997.5</v>
      </c>
      <c r="E16" s="2" t="s">
        <v>426</v>
      </c>
      <c r="F16" s="4"/>
      <c r="G16" s="9">
        <v>-15377.099999999977</v>
      </c>
      <c r="H16" s="2" t="s">
        <v>426</v>
      </c>
      <c r="I16" s="3"/>
      <c r="J16" s="13">
        <v>-4.2669766404180479E-2</v>
      </c>
      <c r="K16" s="2" t="s">
        <v>421</v>
      </c>
      <c r="L16" s="4">
        <v>1371768.6</v>
      </c>
      <c r="M16" s="4">
        <v>1360252.4</v>
      </c>
      <c r="N16" s="9"/>
      <c r="O16" s="13"/>
      <c r="P16">
        <f t="shared" si="0"/>
        <v>-4.2669766404180479E-2</v>
      </c>
      <c r="S16" s="2" t="s">
        <v>409</v>
      </c>
      <c r="T16" s="4"/>
      <c r="U16" s="9">
        <v>4586855.0000000009</v>
      </c>
      <c r="W16" s="1" t="s">
        <v>2</v>
      </c>
      <c r="X16">
        <v>2005</v>
      </c>
      <c r="Y16">
        <v>2021</v>
      </c>
    </row>
    <row r="17" spans="2:25" x14ac:dyDescent="0.2">
      <c r="B17" s="2" t="s">
        <v>418</v>
      </c>
      <c r="C17" s="4">
        <v>3139689.9</v>
      </c>
      <c r="D17" s="9">
        <v>4104936.5</v>
      </c>
      <c r="E17" s="2" t="s">
        <v>418</v>
      </c>
      <c r="F17" s="4"/>
      <c r="G17" s="9">
        <v>965246.60000000009</v>
      </c>
      <c r="H17" s="2" t="s">
        <v>418</v>
      </c>
      <c r="I17" s="3"/>
      <c r="J17" s="13">
        <v>0.30743373732546009</v>
      </c>
      <c r="K17" s="2" t="s">
        <v>404</v>
      </c>
      <c r="L17" s="4">
        <v>473918.3</v>
      </c>
      <c r="M17" s="4">
        <v>951233.3</v>
      </c>
      <c r="N17" s="9"/>
      <c r="O17" s="13"/>
      <c r="P17">
        <f t="shared" si="0"/>
        <v>0.30743373732546009</v>
      </c>
      <c r="S17" s="2" t="s">
        <v>421</v>
      </c>
      <c r="T17" s="4"/>
      <c r="U17" s="9">
        <v>-11516.200000000186</v>
      </c>
      <c r="W17" s="2" t="s">
        <v>393</v>
      </c>
      <c r="X17" s="4">
        <v>1045288.1</v>
      </c>
      <c r="Y17" s="9">
        <v>844373.7</v>
      </c>
    </row>
    <row r="18" spans="2:25" x14ac:dyDescent="0.2">
      <c r="B18" s="2" t="s">
        <v>391</v>
      </c>
      <c r="C18" s="4">
        <v>2572414.1</v>
      </c>
      <c r="D18" s="9">
        <v>2234846.1</v>
      </c>
      <c r="E18" s="2" t="s">
        <v>391</v>
      </c>
      <c r="F18" s="4"/>
      <c r="G18" s="9">
        <v>-337568</v>
      </c>
      <c r="H18" s="2" t="s">
        <v>391</v>
      </c>
      <c r="I18" s="3"/>
      <c r="J18" s="13">
        <v>-0.13122615056417239</v>
      </c>
      <c r="K18" s="2" t="s">
        <v>407</v>
      </c>
      <c r="L18" s="4">
        <v>916557.9</v>
      </c>
      <c r="M18" s="4">
        <v>625125.69999999995</v>
      </c>
      <c r="N18" s="9"/>
      <c r="O18" s="13"/>
      <c r="P18">
        <f t="shared" si="0"/>
        <v>-0.13122615056417239</v>
      </c>
      <c r="S18" s="2" t="s">
        <v>404</v>
      </c>
      <c r="T18" s="4"/>
      <c r="U18" s="9">
        <v>477315.00000000006</v>
      </c>
      <c r="W18" s="2" t="s">
        <v>388</v>
      </c>
      <c r="X18" s="4">
        <v>2188453.2000000002</v>
      </c>
      <c r="Y18" s="9">
        <v>1581336.6</v>
      </c>
    </row>
    <row r="19" spans="2:25" x14ac:dyDescent="0.2">
      <c r="B19" s="2" t="s">
        <v>433</v>
      </c>
      <c r="C19" s="4">
        <v>172445.4</v>
      </c>
      <c r="D19" s="9">
        <v>171649.4</v>
      </c>
      <c r="E19" s="2" t="s">
        <v>433</v>
      </c>
      <c r="F19" s="4"/>
      <c r="G19" s="9">
        <v>-796</v>
      </c>
      <c r="H19" s="2" t="s">
        <v>433</v>
      </c>
      <c r="I19" s="3"/>
      <c r="J19" s="13">
        <v>-4.6159538033487702E-3</v>
      </c>
      <c r="K19" s="2" t="s">
        <v>423</v>
      </c>
      <c r="L19" s="4">
        <v>46630</v>
      </c>
      <c r="M19" s="4">
        <v>17462.400000000001</v>
      </c>
      <c r="N19" s="9"/>
      <c r="O19" s="13"/>
      <c r="P19">
        <f t="shared" si="0"/>
        <v>-4.6159538033487702E-3</v>
      </c>
      <c r="S19" s="2" t="s">
        <v>407</v>
      </c>
      <c r="T19" s="4"/>
      <c r="U19" s="9">
        <v>-291432.20000000007</v>
      </c>
      <c r="W19" s="2" t="s">
        <v>416</v>
      </c>
      <c r="X19" s="4">
        <v>4901893.5999999996</v>
      </c>
      <c r="Y19" s="9">
        <v>6863587.9000000004</v>
      </c>
    </row>
    <row r="20" spans="2:25" x14ac:dyDescent="0.2">
      <c r="B20" s="2" t="s">
        <v>415</v>
      </c>
      <c r="C20" s="4">
        <v>8689443</v>
      </c>
      <c r="D20" s="9">
        <v>14937958.1</v>
      </c>
      <c r="E20" s="2" t="s">
        <v>415</v>
      </c>
      <c r="F20" s="4"/>
      <c r="G20" s="9">
        <v>6248515.0999999996</v>
      </c>
      <c r="H20" s="2" t="s">
        <v>415</v>
      </c>
      <c r="I20" s="3"/>
      <c r="J20" s="13">
        <v>0.71909270824378502</v>
      </c>
      <c r="K20" s="2" t="s">
        <v>400</v>
      </c>
      <c r="L20" s="4">
        <v>297841.2</v>
      </c>
      <c r="M20" s="4">
        <v>316048</v>
      </c>
      <c r="N20" s="9"/>
      <c r="O20" s="13"/>
      <c r="P20">
        <f t="shared" si="0"/>
        <v>0.71909270824378502</v>
      </c>
      <c r="S20" s="2" t="s">
        <v>423</v>
      </c>
      <c r="T20" s="4"/>
      <c r="U20" s="9">
        <v>-29167.599999999999</v>
      </c>
      <c r="W20" s="2" t="s">
        <v>408</v>
      </c>
      <c r="X20" s="4">
        <v>108707.6</v>
      </c>
      <c r="Y20" s="9">
        <v>87448.1</v>
      </c>
    </row>
    <row r="21" spans="2:25" x14ac:dyDescent="0.2">
      <c r="B21" s="2" t="s">
        <v>422</v>
      </c>
      <c r="C21" s="4">
        <v>159330.29999999999</v>
      </c>
      <c r="D21" s="9">
        <v>165800.1</v>
      </c>
      <c r="E21" s="2" t="s">
        <v>422</v>
      </c>
      <c r="F21" s="4"/>
      <c r="G21" s="9">
        <v>6469.8000000000175</v>
      </c>
      <c r="H21" s="2" t="s">
        <v>422</v>
      </c>
      <c r="I21" s="3"/>
      <c r="J21" s="13">
        <v>4.0606212377683457E-2</v>
      </c>
      <c r="K21" s="2" t="s">
        <v>375</v>
      </c>
      <c r="L21" s="4">
        <v>585911.4</v>
      </c>
      <c r="M21" s="4">
        <v>472394.1</v>
      </c>
      <c r="N21" s="9"/>
      <c r="O21" s="13"/>
      <c r="P21">
        <f t="shared" si="0"/>
        <v>4.0606212377683457E-2</v>
      </c>
      <c r="S21" s="2" t="s">
        <v>400</v>
      </c>
      <c r="T21" s="4"/>
      <c r="U21" s="9">
        <v>18206.799999999988</v>
      </c>
      <c r="W21" s="2" t="s">
        <v>382</v>
      </c>
      <c r="X21" s="4">
        <v>1537203.7</v>
      </c>
      <c r="Y21" s="9">
        <v>1131471.3</v>
      </c>
    </row>
    <row r="22" spans="2:25" x14ac:dyDescent="0.2">
      <c r="B22" s="2" t="s">
        <v>406</v>
      </c>
      <c r="C22" s="4">
        <v>400380.9</v>
      </c>
      <c r="D22" s="9">
        <v>341928.6</v>
      </c>
      <c r="E22" s="2" t="s">
        <v>406</v>
      </c>
      <c r="F22" s="4"/>
      <c r="G22" s="9">
        <v>-58452.300000000047</v>
      </c>
      <c r="H22" s="2" t="s">
        <v>406</v>
      </c>
      <c r="I22" s="3"/>
      <c r="J22" s="13">
        <v>-0.1459917293757021</v>
      </c>
      <c r="K22" s="2" t="s">
        <v>397</v>
      </c>
      <c r="L22" s="4">
        <v>650609.1</v>
      </c>
      <c r="M22" s="4">
        <v>942812.3</v>
      </c>
      <c r="N22" s="9"/>
      <c r="O22" s="13"/>
      <c r="P22">
        <f t="shared" si="0"/>
        <v>-0.1459917293757021</v>
      </c>
      <c r="S22" s="2" t="s">
        <v>375</v>
      </c>
      <c r="T22" s="4"/>
      <c r="U22" s="9">
        <v>-113517.30000000005</v>
      </c>
      <c r="W22" s="2" t="s">
        <v>412</v>
      </c>
      <c r="X22" s="4">
        <v>2154604.5</v>
      </c>
      <c r="Y22" s="9">
        <v>1959283.8</v>
      </c>
    </row>
    <row r="23" spans="2:25" x14ac:dyDescent="0.2">
      <c r="B23" s="2" t="s">
        <v>403</v>
      </c>
      <c r="C23" s="4">
        <v>1613451.1</v>
      </c>
      <c r="D23" s="9">
        <v>4588562.8</v>
      </c>
      <c r="E23" s="2" t="s">
        <v>403</v>
      </c>
      <c r="F23" s="4"/>
      <c r="G23" s="9">
        <v>2975111.6999999997</v>
      </c>
      <c r="H23" s="2" t="s">
        <v>403</v>
      </c>
      <c r="I23" s="3"/>
      <c r="J23" s="13">
        <v>1.8439428997879139</v>
      </c>
      <c r="K23" s="2" t="s">
        <v>427</v>
      </c>
      <c r="L23" s="4">
        <v>1140076.5</v>
      </c>
      <c r="M23" s="4">
        <v>2102919.7999999998</v>
      </c>
      <c r="N23" s="9"/>
      <c r="O23" s="13"/>
      <c r="P23">
        <f t="shared" si="0"/>
        <v>1.8439428997879139</v>
      </c>
      <c r="S23" s="2" t="s">
        <v>397</v>
      </c>
      <c r="T23" s="4"/>
      <c r="U23" s="9">
        <v>292203.20000000007</v>
      </c>
      <c r="W23" s="2" t="s">
        <v>409</v>
      </c>
      <c r="X23" s="4">
        <v>4404977.8</v>
      </c>
      <c r="Y23" s="9">
        <v>8991832.8000000007</v>
      </c>
    </row>
    <row r="24" spans="2:25" x14ac:dyDescent="0.2">
      <c r="B24" s="2" t="s">
        <v>411</v>
      </c>
      <c r="C24" s="4">
        <v>229142.7</v>
      </c>
      <c r="D24" s="9">
        <v>151895.9</v>
      </c>
      <c r="E24" s="2" t="s">
        <v>411</v>
      </c>
      <c r="F24" s="4"/>
      <c r="G24" s="9">
        <v>-77246.800000000017</v>
      </c>
      <c r="H24" s="2" t="s">
        <v>411</v>
      </c>
      <c r="I24" s="3"/>
      <c r="J24" s="13">
        <v>-0.33711220126148472</v>
      </c>
      <c r="K24" s="2" t="s">
        <v>395</v>
      </c>
      <c r="L24" s="4">
        <v>167104</v>
      </c>
      <c r="M24" s="4">
        <v>138371.9</v>
      </c>
      <c r="N24" s="9"/>
      <c r="O24" s="13"/>
      <c r="P24">
        <f t="shared" si="0"/>
        <v>-0.33711220126148472</v>
      </c>
      <c r="S24" s="2" t="s">
        <v>427</v>
      </c>
      <c r="T24" s="4"/>
      <c r="U24" s="9">
        <v>962843.29999999981</v>
      </c>
      <c r="W24" s="2" t="s">
        <v>421</v>
      </c>
      <c r="X24" s="4">
        <v>1371768.6</v>
      </c>
      <c r="Y24" s="9">
        <v>1360252.4</v>
      </c>
    </row>
    <row r="25" spans="2:25" x14ac:dyDescent="0.2">
      <c r="B25" s="2" t="s">
        <v>402</v>
      </c>
      <c r="C25" s="4">
        <v>3531044.4</v>
      </c>
      <c r="D25" s="9">
        <v>6722216.9000000004</v>
      </c>
      <c r="E25" s="2" t="s">
        <v>402</v>
      </c>
      <c r="F25" s="4"/>
      <c r="G25" s="9">
        <v>3191172.5000000005</v>
      </c>
      <c r="H25" s="2" t="s">
        <v>402</v>
      </c>
      <c r="I25" s="3"/>
      <c r="J25" s="13">
        <v>0.9037474861545215</v>
      </c>
      <c r="K25" s="2" t="s">
        <v>385</v>
      </c>
      <c r="L25" s="4">
        <v>1961274.5</v>
      </c>
      <c r="M25" s="4">
        <v>3482132.6</v>
      </c>
      <c r="N25" s="9"/>
      <c r="O25" s="13"/>
      <c r="P25">
        <f t="shared" si="0"/>
        <v>0.9037474861545215</v>
      </c>
      <c r="S25" s="2" t="s">
        <v>395</v>
      </c>
      <c r="T25" s="4"/>
      <c r="U25" s="9">
        <v>-28732.100000000006</v>
      </c>
      <c r="W25" s="2" t="s">
        <v>404</v>
      </c>
      <c r="X25" s="4">
        <v>473918.3</v>
      </c>
      <c r="Y25" s="9">
        <v>951233.3</v>
      </c>
    </row>
    <row r="26" spans="2:25" x14ac:dyDescent="0.2">
      <c r="B26" s="2" t="s">
        <v>410</v>
      </c>
      <c r="C26" s="4">
        <v>1131585.5</v>
      </c>
      <c r="D26" s="9">
        <v>1589250.4</v>
      </c>
      <c r="E26" s="2" t="s">
        <v>410</v>
      </c>
      <c r="F26" s="4"/>
      <c r="G26" s="9">
        <v>457664.89999999991</v>
      </c>
      <c r="H26" s="2" t="s">
        <v>410</v>
      </c>
      <c r="I26" s="3"/>
      <c r="J26" s="13">
        <v>0.40444570913996325</v>
      </c>
      <c r="K26" s="2" t="s">
        <v>396</v>
      </c>
      <c r="L26" s="4">
        <v>1146915.6000000001</v>
      </c>
      <c r="M26" s="4">
        <v>1051931</v>
      </c>
      <c r="N26" s="9"/>
      <c r="O26" s="13"/>
      <c r="P26">
        <f t="shared" si="0"/>
        <v>0.40444570913996325</v>
      </c>
      <c r="S26" s="2" t="s">
        <v>385</v>
      </c>
      <c r="T26" s="4"/>
      <c r="U26" s="9">
        <v>1520858.1</v>
      </c>
      <c r="W26" s="2" t="s">
        <v>407</v>
      </c>
      <c r="X26" s="4">
        <v>916557.9</v>
      </c>
      <c r="Y26" s="9">
        <v>625125.69999999995</v>
      </c>
    </row>
    <row r="27" spans="2:25" x14ac:dyDescent="0.2">
      <c r="B27" s="2" t="s">
        <v>424</v>
      </c>
      <c r="C27" s="4">
        <v>96802.1</v>
      </c>
      <c r="D27" s="9">
        <v>100994.6</v>
      </c>
      <c r="E27" s="2" t="s">
        <v>424</v>
      </c>
      <c r="F27" s="4"/>
      <c r="G27" s="9">
        <v>4192.5</v>
      </c>
      <c r="H27" s="2" t="s">
        <v>424</v>
      </c>
      <c r="I27" s="3"/>
      <c r="J27" s="13">
        <v>4.3310010836541769E-2</v>
      </c>
      <c r="K27" s="2" t="s">
        <v>431</v>
      </c>
      <c r="L27" s="4">
        <v>1181322.3999999999</v>
      </c>
      <c r="M27" s="4">
        <v>1044144.4</v>
      </c>
      <c r="N27" s="9"/>
      <c r="O27" s="13"/>
      <c r="P27">
        <f t="shared" si="0"/>
        <v>4.3310010836541769E-2</v>
      </c>
      <c r="S27" s="2" t="s">
        <v>396</v>
      </c>
      <c r="T27" s="4"/>
      <c r="U27" s="9">
        <v>-94984.600000000093</v>
      </c>
      <c r="W27" s="2" t="s">
        <v>423</v>
      </c>
      <c r="X27" s="4">
        <v>46630</v>
      </c>
      <c r="Y27" s="9">
        <v>17462.400000000001</v>
      </c>
    </row>
    <row r="28" spans="2:25" x14ac:dyDescent="0.2">
      <c r="B28" s="2" t="s">
        <v>431</v>
      </c>
      <c r="C28" s="4">
        <v>1181322.3999999999</v>
      </c>
      <c r="D28" s="9">
        <v>1044144.4</v>
      </c>
      <c r="E28" s="2" t="s">
        <v>431</v>
      </c>
      <c r="F28" s="4"/>
      <c r="G28" s="9">
        <v>-137177.99999999988</v>
      </c>
      <c r="H28" s="2" t="s">
        <v>431</v>
      </c>
      <c r="I28" s="3"/>
      <c r="J28" s="13">
        <v>-0.11612240655048943</v>
      </c>
      <c r="K28" s="2" t="s">
        <v>424</v>
      </c>
      <c r="L28" s="4">
        <v>96802.1</v>
      </c>
      <c r="M28" s="4">
        <v>100994.6</v>
      </c>
      <c r="N28" s="9"/>
      <c r="O28" s="13"/>
      <c r="P28">
        <f t="shared" si="0"/>
        <v>-0.11612240655048943</v>
      </c>
      <c r="S28" s="2" t="s">
        <v>431</v>
      </c>
      <c r="T28" s="4"/>
      <c r="U28" s="9">
        <v>-137177.99999999988</v>
      </c>
      <c r="W28" s="2" t="s">
        <v>400</v>
      </c>
      <c r="X28" s="4">
        <v>297841.2</v>
      </c>
      <c r="Y28" s="9">
        <v>316048</v>
      </c>
    </row>
    <row r="29" spans="2:25" x14ac:dyDescent="0.2">
      <c r="B29" s="2" t="s">
        <v>396</v>
      </c>
      <c r="C29" s="4">
        <v>1146915.6000000001</v>
      </c>
      <c r="D29" s="9">
        <v>1051931</v>
      </c>
      <c r="E29" s="2" t="s">
        <v>396</v>
      </c>
      <c r="F29" s="4"/>
      <c r="G29" s="9">
        <v>-94984.600000000093</v>
      </c>
      <c r="H29" s="2" t="s">
        <v>396</v>
      </c>
      <c r="I29" s="3"/>
      <c r="J29" s="13">
        <v>-8.281742789094515E-2</v>
      </c>
      <c r="K29" s="2" t="s">
        <v>410</v>
      </c>
      <c r="L29" s="4">
        <v>1131585.5</v>
      </c>
      <c r="M29" s="4">
        <v>1589250.4</v>
      </c>
      <c r="N29" s="9"/>
      <c r="O29" s="13"/>
      <c r="P29">
        <f t="shared" si="0"/>
        <v>-8.281742789094515E-2</v>
      </c>
      <c r="S29" s="2" t="s">
        <v>424</v>
      </c>
      <c r="T29" s="4"/>
      <c r="U29" s="9">
        <v>4192.5</v>
      </c>
      <c r="W29" s="2" t="s">
        <v>375</v>
      </c>
      <c r="X29" s="4">
        <v>585911.4</v>
      </c>
      <c r="Y29" s="9">
        <v>472394.1</v>
      </c>
    </row>
    <row r="30" spans="2:25" x14ac:dyDescent="0.2">
      <c r="B30" s="2" t="s">
        <v>385</v>
      </c>
      <c r="C30" s="4">
        <v>1961274.5</v>
      </c>
      <c r="D30" s="9">
        <v>3482132.6</v>
      </c>
      <c r="E30" s="2" t="s">
        <v>385</v>
      </c>
      <c r="F30" s="4"/>
      <c r="G30" s="9">
        <v>1520858.1</v>
      </c>
      <c r="H30" s="2" t="s">
        <v>385</v>
      </c>
      <c r="I30" s="3"/>
      <c r="J30" s="13">
        <v>0.77544377393373554</v>
      </c>
      <c r="K30" s="2" t="s">
        <v>402</v>
      </c>
      <c r="L30" s="4">
        <v>3531044.4</v>
      </c>
      <c r="M30" s="4">
        <v>6722216.9000000004</v>
      </c>
      <c r="N30" s="9"/>
      <c r="O30" s="13"/>
      <c r="P30">
        <f t="shared" si="0"/>
        <v>0.77544377393373554</v>
      </c>
      <c r="S30" s="2" t="s">
        <v>410</v>
      </c>
      <c r="T30" s="4"/>
      <c r="U30" s="9">
        <v>457664.89999999991</v>
      </c>
      <c r="W30" s="2" t="s">
        <v>397</v>
      </c>
      <c r="X30" s="4">
        <v>650609.1</v>
      </c>
      <c r="Y30" s="9">
        <v>942812.3</v>
      </c>
    </row>
    <row r="31" spans="2:25" x14ac:dyDescent="0.2">
      <c r="B31" s="2" t="s">
        <v>395</v>
      </c>
      <c r="C31" s="4">
        <v>167104</v>
      </c>
      <c r="D31" s="9">
        <v>138371.9</v>
      </c>
      <c r="E31" s="2" t="s">
        <v>395</v>
      </c>
      <c r="F31" s="4"/>
      <c r="G31" s="9">
        <v>-28732.100000000006</v>
      </c>
      <c r="H31" s="2" t="s">
        <v>395</v>
      </c>
      <c r="I31" s="3"/>
      <c r="J31" s="13">
        <v>-0.17194142569896595</v>
      </c>
      <c r="K31" s="2" t="s">
        <v>411</v>
      </c>
      <c r="L31" s="4">
        <v>229142.7</v>
      </c>
      <c r="M31" s="4">
        <v>151895.9</v>
      </c>
      <c r="N31" s="9"/>
      <c r="O31" s="13"/>
      <c r="P31">
        <f t="shared" si="0"/>
        <v>-0.17194142569896595</v>
      </c>
      <c r="S31" s="2" t="s">
        <v>402</v>
      </c>
      <c r="T31" s="4"/>
      <c r="U31" s="9">
        <v>3191172.5000000005</v>
      </c>
      <c r="W31" s="2" t="s">
        <v>427</v>
      </c>
      <c r="X31" s="4">
        <v>1140076.5</v>
      </c>
      <c r="Y31" s="9">
        <v>2102919.7999999998</v>
      </c>
    </row>
    <row r="32" spans="2:25" x14ac:dyDescent="0.2">
      <c r="B32" s="2" t="s">
        <v>427</v>
      </c>
      <c r="C32" s="4">
        <v>1140076.5</v>
      </c>
      <c r="D32" s="9">
        <v>2102919.7999999998</v>
      </c>
      <c r="E32" s="2" t="s">
        <v>427</v>
      </c>
      <c r="F32" s="4"/>
      <c r="G32" s="9">
        <v>962843.29999999981</v>
      </c>
      <c r="H32" s="2" t="s">
        <v>427</v>
      </c>
      <c r="I32" s="3"/>
      <c r="J32" s="13">
        <v>0.844542712703928</v>
      </c>
      <c r="K32" s="2" t="s">
        <v>403</v>
      </c>
      <c r="L32" s="4">
        <v>1613451.1</v>
      </c>
      <c r="M32" s="4">
        <v>4588562.8</v>
      </c>
      <c r="N32" s="9"/>
      <c r="O32" s="13"/>
      <c r="P32">
        <f t="shared" si="0"/>
        <v>0.844542712703928</v>
      </c>
      <c r="S32" s="2" t="s">
        <v>411</v>
      </c>
      <c r="T32" s="4"/>
      <c r="U32" s="9">
        <v>-77246.800000000017</v>
      </c>
      <c r="W32" s="2" t="s">
        <v>395</v>
      </c>
      <c r="X32" s="4">
        <v>167104</v>
      </c>
      <c r="Y32" s="9">
        <v>138371.9</v>
      </c>
    </row>
    <row r="33" spans="2:25" x14ac:dyDescent="0.2">
      <c r="B33" s="2" t="s">
        <v>397</v>
      </c>
      <c r="C33" s="4">
        <v>650609.1</v>
      </c>
      <c r="D33" s="9">
        <v>942812.3</v>
      </c>
      <c r="E33" s="2" t="s">
        <v>397</v>
      </c>
      <c r="F33" s="4"/>
      <c r="G33" s="9">
        <v>292203.20000000007</v>
      </c>
      <c r="H33" s="2" t="s">
        <v>397</v>
      </c>
      <c r="I33" s="3"/>
      <c r="J33" s="13">
        <v>0.4491225222641369</v>
      </c>
      <c r="K33" s="2" t="s">
        <v>406</v>
      </c>
      <c r="L33" s="4">
        <v>400380.9</v>
      </c>
      <c r="M33" s="4">
        <v>341928.6</v>
      </c>
      <c r="N33" s="9"/>
      <c r="O33" s="13"/>
      <c r="P33">
        <f t="shared" si="0"/>
        <v>0.4491225222641369</v>
      </c>
      <c r="S33" s="2" t="s">
        <v>403</v>
      </c>
      <c r="T33" s="4"/>
      <c r="U33" s="9">
        <v>2975111.6999999997</v>
      </c>
      <c r="W33" s="2" t="s">
        <v>385</v>
      </c>
      <c r="X33" s="4">
        <v>1961274.5</v>
      </c>
      <c r="Y33" s="9">
        <v>3482132.6</v>
      </c>
    </row>
    <row r="34" spans="2:25" x14ac:dyDescent="0.2">
      <c r="B34" s="2" t="s">
        <v>375</v>
      </c>
      <c r="C34" s="4">
        <v>585911.4</v>
      </c>
      <c r="D34" s="9">
        <v>472394.1</v>
      </c>
      <c r="E34" s="2" t="s">
        <v>375</v>
      </c>
      <c r="F34" s="4"/>
      <c r="G34" s="9">
        <v>-113517.30000000005</v>
      </c>
      <c r="H34" s="2" t="s">
        <v>375</v>
      </c>
      <c r="I34" s="3"/>
      <c r="J34" s="13">
        <v>-0.19374482216935879</v>
      </c>
      <c r="K34" s="2" t="s">
        <v>422</v>
      </c>
      <c r="L34" s="4">
        <v>159330.29999999999</v>
      </c>
      <c r="M34" s="4">
        <v>165800.1</v>
      </c>
      <c r="N34" s="9"/>
      <c r="O34" s="13"/>
      <c r="P34">
        <f t="shared" si="0"/>
        <v>-0.19374482216935879</v>
      </c>
      <c r="S34" s="2" t="s">
        <v>406</v>
      </c>
      <c r="T34" s="4"/>
      <c r="U34" s="9">
        <v>-58452.300000000047</v>
      </c>
      <c r="W34" s="2" t="s">
        <v>396</v>
      </c>
      <c r="X34" s="4">
        <v>1146915.6000000001</v>
      </c>
      <c r="Y34" s="9">
        <v>1051931</v>
      </c>
    </row>
    <row r="35" spans="2:25" x14ac:dyDescent="0.2">
      <c r="B35" s="2" t="s">
        <v>400</v>
      </c>
      <c r="C35" s="4">
        <v>297841.2</v>
      </c>
      <c r="D35" s="9">
        <v>316048</v>
      </c>
      <c r="E35" s="2" t="s">
        <v>400</v>
      </c>
      <c r="F35" s="4"/>
      <c r="G35" s="9">
        <v>18206.799999999988</v>
      </c>
      <c r="H35" s="2" t="s">
        <v>400</v>
      </c>
      <c r="I35" s="3"/>
      <c r="J35" s="13">
        <v>6.1129219194658052E-2</v>
      </c>
      <c r="K35" s="2" t="s">
        <v>415</v>
      </c>
      <c r="L35" s="4">
        <v>8689443</v>
      </c>
      <c r="M35" s="4">
        <v>14937958.1</v>
      </c>
      <c r="N35" s="9"/>
      <c r="O35" s="13"/>
      <c r="P35">
        <f t="shared" si="0"/>
        <v>6.1129219194658052E-2</v>
      </c>
      <c r="S35" s="2" t="s">
        <v>422</v>
      </c>
      <c r="T35" s="4"/>
      <c r="U35" s="9">
        <v>6469.8000000000175</v>
      </c>
      <c r="W35" s="2" t="s">
        <v>431</v>
      </c>
      <c r="X35" s="4">
        <v>1181322.3999999999</v>
      </c>
      <c r="Y35" s="9">
        <v>1044144.4</v>
      </c>
    </row>
    <row r="36" spans="2:25" x14ac:dyDescent="0.2">
      <c r="B36" s="2" t="s">
        <v>423</v>
      </c>
      <c r="C36" s="4">
        <v>46630</v>
      </c>
      <c r="D36" s="9">
        <v>17462.400000000001</v>
      </c>
      <c r="E36" s="2" t="s">
        <v>423</v>
      </c>
      <c r="F36" s="4"/>
      <c r="G36" s="9">
        <v>-29167.599999999999</v>
      </c>
      <c r="H36" s="2" t="s">
        <v>423</v>
      </c>
      <c r="I36" s="3"/>
      <c r="J36" s="13">
        <v>-0.62551147330045032</v>
      </c>
      <c r="K36" s="2" t="s">
        <v>433</v>
      </c>
      <c r="L36" s="4">
        <v>172445.4</v>
      </c>
      <c r="M36" s="4">
        <v>171649.4</v>
      </c>
      <c r="N36" s="9"/>
      <c r="O36" s="13"/>
      <c r="P36">
        <f t="shared" si="0"/>
        <v>-0.62551147330045032</v>
      </c>
      <c r="S36" s="2" t="s">
        <v>415</v>
      </c>
      <c r="T36" s="4"/>
      <c r="U36" s="9">
        <v>6248515.0999999996</v>
      </c>
      <c r="W36" s="2" t="s">
        <v>424</v>
      </c>
      <c r="X36" s="4">
        <v>96802.1</v>
      </c>
      <c r="Y36" s="9">
        <v>100994.6</v>
      </c>
    </row>
    <row r="37" spans="2:25" x14ac:dyDescent="0.2">
      <c r="B37" s="2" t="s">
        <v>407</v>
      </c>
      <c r="C37" s="4">
        <v>916557.9</v>
      </c>
      <c r="D37" s="9">
        <v>625125.69999999995</v>
      </c>
      <c r="E37" s="2" t="s">
        <v>407</v>
      </c>
      <c r="F37" s="4"/>
      <c r="G37" s="9">
        <v>-291432.20000000007</v>
      </c>
      <c r="H37" s="2" t="s">
        <v>407</v>
      </c>
      <c r="I37" s="3"/>
      <c r="J37" s="13">
        <v>-0.31796376420954975</v>
      </c>
      <c r="K37" s="2" t="s">
        <v>391</v>
      </c>
      <c r="L37" s="4">
        <v>2572414.1</v>
      </c>
      <c r="M37" s="4">
        <v>2234846.1</v>
      </c>
      <c r="N37" s="9"/>
      <c r="O37" s="13"/>
      <c r="P37">
        <f t="shared" si="0"/>
        <v>-0.31796376420954975</v>
      </c>
      <c r="S37" s="2" t="s">
        <v>433</v>
      </c>
      <c r="T37" s="4"/>
      <c r="U37" s="9">
        <v>-796</v>
      </c>
      <c r="W37" s="2" t="s">
        <v>410</v>
      </c>
      <c r="X37" s="4">
        <v>1131585.5</v>
      </c>
      <c r="Y37" s="9">
        <v>1589250.4</v>
      </c>
    </row>
    <row r="38" spans="2:25" x14ac:dyDescent="0.2">
      <c r="B38" s="2" t="s">
        <v>404</v>
      </c>
      <c r="C38" s="4">
        <v>473918.3</v>
      </c>
      <c r="D38" s="9">
        <v>951233.3</v>
      </c>
      <c r="E38" s="2" t="s">
        <v>404</v>
      </c>
      <c r="F38" s="4"/>
      <c r="G38" s="9">
        <v>477315.00000000006</v>
      </c>
      <c r="H38" s="2" t="s">
        <v>404</v>
      </c>
      <c r="I38" s="3"/>
      <c r="J38" s="13">
        <v>1.0071672691263454</v>
      </c>
      <c r="K38" s="2" t="s">
        <v>418</v>
      </c>
      <c r="L38" s="4">
        <v>3139689.9</v>
      </c>
      <c r="M38" s="4">
        <v>4104936.5</v>
      </c>
      <c r="N38" s="9"/>
      <c r="O38" s="13"/>
      <c r="P38">
        <f t="shared" si="0"/>
        <v>1.0071672691263454</v>
      </c>
      <c r="S38" s="2" t="s">
        <v>391</v>
      </c>
      <c r="T38" s="4"/>
      <c r="U38" s="9">
        <v>-337568</v>
      </c>
      <c r="W38" s="2" t="s">
        <v>402</v>
      </c>
      <c r="X38" s="4">
        <v>3531044.4</v>
      </c>
      <c r="Y38" s="9">
        <v>6722216.9000000004</v>
      </c>
    </row>
    <row r="39" spans="2:25" x14ac:dyDescent="0.2">
      <c r="B39" s="2" t="s">
        <v>421</v>
      </c>
      <c r="C39" s="4">
        <v>1371768.6</v>
      </c>
      <c r="D39" s="9">
        <v>1360252.4</v>
      </c>
      <c r="E39" s="2" t="s">
        <v>421</v>
      </c>
      <c r="F39" s="4"/>
      <c r="G39" s="9">
        <v>-11516.200000000186</v>
      </c>
      <c r="H39" s="2" t="s">
        <v>421</v>
      </c>
      <c r="I39" s="3"/>
      <c r="J39" s="13">
        <v>-8.3951476947352385E-3</v>
      </c>
      <c r="K39" s="2" t="s">
        <v>426</v>
      </c>
      <c r="L39" s="4">
        <v>360374.6</v>
      </c>
      <c r="M39" s="4">
        <v>344997.5</v>
      </c>
      <c r="N39" s="9"/>
      <c r="O39" s="13"/>
      <c r="P39">
        <f t="shared" si="0"/>
        <v>-8.3951476947352385E-3</v>
      </c>
      <c r="S39" s="2" t="s">
        <v>418</v>
      </c>
      <c r="T39" s="4"/>
      <c r="U39" s="9">
        <v>965246.60000000009</v>
      </c>
      <c r="W39" s="2" t="s">
        <v>411</v>
      </c>
      <c r="X39" s="4">
        <v>229142.7</v>
      </c>
      <c r="Y39" s="9">
        <v>151895.9</v>
      </c>
    </row>
    <row r="40" spans="2:25" x14ac:dyDescent="0.2">
      <c r="B40" s="2" t="s">
        <v>409</v>
      </c>
      <c r="C40" s="4">
        <v>4404977.8</v>
      </c>
      <c r="D40" s="9">
        <v>8991832.8000000007</v>
      </c>
      <c r="E40" s="2" t="s">
        <v>409</v>
      </c>
      <c r="F40" s="4"/>
      <c r="G40" s="9">
        <v>4586855.0000000009</v>
      </c>
      <c r="H40" s="2" t="s">
        <v>409</v>
      </c>
      <c r="I40" s="3"/>
      <c r="J40" s="13">
        <v>1.0412890162579256</v>
      </c>
      <c r="K40" s="2" t="s">
        <v>401</v>
      </c>
      <c r="L40" s="4">
        <v>313951.8</v>
      </c>
      <c r="M40" s="4">
        <v>793400.2</v>
      </c>
      <c r="N40" s="9"/>
      <c r="O40" s="13"/>
      <c r="P40">
        <f t="shared" si="0"/>
        <v>1.0412890162579256</v>
      </c>
      <c r="S40" s="2" t="s">
        <v>426</v>
      </c>
      <c r="T40" s="4"/>
      <c r="U40" s="9">
        <v>-15377.099999999977</v>
      </c>
      <c r="W40" s="2" t="s">
        <v>403</v>
      </c>
      <c r="X40" s="4">
        <v>1613451.1</v>
      </c>
      <c r="Y40" s="9">
        <v>4588562.8</v>
      </c>
    </row>
    <row r="41" spans="2:25" x14ac:dyDescent="0.2">
      <c r="B41" s="2" t="s">
        <v>412</v>
      </c>
      <c r="C41" s="4">
        <v>2154604.5</v>
      </c>
      <c r="D41" s="9">
        <v>1959283.8</v>
      </c>
      <c r="E41" s="2" t="s">
        <v>412</v>
      </c>
      <c r="F41" s="4"/>
      <c r="G41" s="9">
        <v>-195320.69999999995</v>
      </c>
      <c r="H41" s="2" t="s">
        <v>412</v>
      </c>
      <c r="I41" s="3"/>
      <c r="J41" s="13">
        <v>-9.065269287240417E-2</v>
      </c>
      <c r="K41" s="2" t="s">
        <v>386</v>
      </c>
      <c r="L41" s="4">
        <v>161452.29999999999</v>
      </c>
      <c r="M41" s="4">
        <v>138823.20000000001</v>
      </c>
      <c r="N41" s="9"/>
      <c r="O41" s="13"/>
      <c r="P41">
        <f t="shared" si="0"/>
        <v>-9.065269287240417E-2</v>
      </c>
      <c r="S41" s="2" t="s">
        <v>401</v>
      </c>
      <c r="T41" s="4"/>
      <c r="U41" s="9">
        <v>479448.39999999997</v>
      </c>
      <c r="W41" s="2" t="s">
        <v>406</v>
      </c>
      <c r="X41" s="4">
        <v>400380.9</v>
      </c>
      <c r="Y41" s="9">
        <v>341928.6</v>
      </c>
    </row>
    <row r="42" spans="2:25" x14ac:dyDescent="0.2">
      <c r="B42" s="2" t="s">
        <v>382</v>
      </c>
      <c r="C42" s="4">
        <v>1537203.7</v>
      </c>
      <c r="D42" s="9">
        <v>1131471.3</v>
      </c>
      <c r="E42" s="2" t="s">
        <v>382</v>
      </c>
      <c r="F42" s="4"/>
      <c r="G42" s="9">
        <v>-405732.39999999991</v>
      </c>
      <c r="H42" s="2" t="s">
        <v>382</v>
      </c>
      <c r="I42" s="3"/>
      <c r="J42" s="13">
        <v>-0.26394185754301785</v>
      </c>
      <c r="K42" s="2" t="s">
        <v>379</v>
      </c>
      <c r="L42" s="4">
        <v>780773.7</v>
      </c>
      <c r="M42" s="4">
        <v>596598.6</v>
      </c>
      <c r="N42" s="9"/>
      <c r="O42" s="13"/>
      <c r="P42">
        <f t="shared" si="0"/>
        <v>-0.26394185754301785</v>
      </c>
      <c r="S42" s="2" t="s">
        <v>386</v>
      </c>
      <c r="T42" s="4"/>
      <c r="U42" s="9">
        <v>-22629.099999999977</v>
      </c>
      <c r="W42" s="2" t="s">
        <v>422</v>
      </c>
      <c r="X42" s="4">
        <v>159330.29999999999</v>
      </c>
      <c r="Y42" s="9">
        <v>165800.1</v>
      </c>
    </row>
    <row r="43" spans="2:25" x14ac:dyDescent="0.2">
      <c r="B43" s="2" t="s">
        <v>408</v>
      </c>
      <c r="C43" s="4">
        <v>108707.6</v>
      </c>
      <c r="D43" s="9">
        <v>87448.1</v>
      </c>
      <c r="E43" s="2" t="s">
        <v>408</v>
      </c>
      <c r="F43" s="4"/>
      <c r="G43" s="9">
        <v>-21259.5</v>
      </c>
      <c r="H43" s="2" t="s">
        <v>408</v>
      </c>
      <c r="I43" s="3"/>
      <c r="J43" s="13">
        <v>-0.19556590339589872</v>
      </c>
      <c r="K43" s="2" t="s">
        <v>425</v>
      </c>
      <c r="L43" s="4">
        <v>444308.4</v>
      </c>
      <c r="M43" s="4">
        <v>761868.1</v>
      </c>
      <c r="N43" s="9"/>
      <c r="O43" s="13"/>
      <c r="P43">
        <f t="shared" si="0"/>
        <v>-0.19556590339589872</v>
      </c>
      <c r="S43" s="2" t="s">
        <v>379</v>
      </c>
      <c r="T43" s="4"/>
      <c r="U43" s="9">
        <v>-184175.09999999998</v>
      </c>
      <c r="W43" s="2" t="s">
        <v>415</v>
      </c>
      <c r="X43" s="4">
        <v>8689443</v>
      </c>
      <c r="Y43" s="9">
        <v>14937958.1</v>
      </c>
    </row>
    <row r="44" spans="2:25" x14ac:dyDescent="0.2">
      <c r="B44" s="2" t="s">
        <v>416</v>
      </c>
      <c r="C44" s="4">
        <v>4901893.5999999996</v>
      </c>
      <c r="D44" s="9">
        <v>6863587.9000000004</v>
      </c>
      <c r="E44" s="2" t="s">
        <v>416</v>
      </c>
      <c r="F44" s="4"/>
      <c r="G44" s="9">
        <v>1961694.3000000007</v>
      </c>
      <c r="H44" s="2" t="s">
        <v>416</v>
      </c>
      <c r="I44" s="3"/>
      <c r="J44" s="13">
        <v>0.40019112205944268</v>
      </c>
      <c r="K44" s="2" t="s">
        <v>387</v>
      </c>
      <c r="L44" s="4">
        <v>63906.7</v>
      </c>
      <c r="M44" s="4">
        <v>64533.9</v>
      </c>
      <c r="N44" s="9"/>
      <c r="O44" s="13"/>
      <c r="P44">
        <f t="shared" si="0"/>
        <v>0.40019112205944268</v>
      </c>
      <c r="S44" s="2" t="s">
        <v>425</v>
      </c>
      <c r="T44" s="4"/>
      <c r="U44" s="9">
        <v>317559.69999999995</v>
      </c>
      <c r="W44" s="2" t="s">
        <v>433</v>
      </c>
      <c r="X44" s="4">
        <v>172445.4</v>
      </c>
      <c r="Y44" s="9">
        <v>171649.4</v>
      </c>
    </row>
    <row r="45" spans="2:25" x14ac:dyDescent="0.2">
      <c r="B45" s="2" t="s">
        <v>388</v>
      </c>
      <c r="C45" s="4">
        <v>2188453.2000000002</v>
      </c>
      <c r="D45" s="9">
        <v>1581336.6</v>
      </c>
      <c r="E45" s="2" t="s">
        <v>388</v>
      </c>
      <c r="F45" s="4"/>
      <c r="G45" s="9">
        <v>-607116.60000000009</v>
      </c>
      <c r="H45" s="2" t="s">
        <v>388</v>
      </c>
      <c r="I45" s="3"/>
      <c r="J45" s="13">
        <v>-0.27741813258789361</v>
      </c>
      <c r="K45" s="2" t="s">
        <v>413</v>
      </c>
      <c r="L45" s="4">
        <v>2476610.7000000002</v>
      </c>
      <c r="M45" s="4">
        <v>3043965.1</v>
      </c>
      <c r="N45" s="9"/>
      <c r="O45" s="13"/>
      <c r="P45">
        <f t="shared" si="0"/>
        <v>-0.27741813258789361</v>
      </c>
      <c r="S45" s="2" t="s">
        <v>387</v>
      </c>
      <c r="T45" s="4"/>
      <c r="U45" s="9">
        <v>627.20000000000437</v>
      </c>
      <c r="W45" s="2" t="s">
        <v>391</v>
      </c>
      <c r="X45" s="4">
        <v>2572414.1</v>
      </c>
      <c r="Y45" s="9">
        <v>2234846.1</v>
      </c>
    </row>
    <row r="46" spans="2:25" x14ac:dyDescent="0.2">
      <c r="B46" s="2" t="s">
        <v>393</v>
      </c>
      <c r="C46" s="4">
        <v>1045288.1</v>
      </c>
      <c r="D46" s="9">
        <v>844373.7</v>
      </c>
      <c r="E46" s="2" t="s">
        <v>393</v>
      </c>
      <c r="F46" s="4"/>
      <c r="G46" s="9">
        <v>-200914.40000000002</v>
      </c>
      <c r="H46" s="2" t="s">
        <v>393</v>
      </c>
      <c r="I46" s="3"/>
      <c r="J46" s="13">
        <v>-0.19220959274290028</v>
      </c>
      <c r="K46" s="2" t="s">
        <v>429</v>
      </c>
      <c r="L46" s="4">
        <v>156166.1</v>
      </c>
      <c r="M46" s="4">
        <v>114837.1</v>
      </c>
      <c r="N46" s="9"/>
      <c r="O46" s="13"/>
      <c r="P46">
        <f t="shared" si="0"/>
        <v>-0.19220959274290028</v>
      </c>
      <c r="S46" s="2" t="s">
        <v>413</v>
      </c>
      <c r="T46" s="4"/>
      <c r="U46" s="9">
        <v>567354.39999999991</v>
      </c>
      <c r="W46" s="2" t="s">
        <v>418</v>
      </c>
      <c r="X46" s="4">
        <v>3139689.9</v>
      </c>
      <c r="Y46" s="9">
        <v>4104936.5</v>
      </c>
    </row>
    <row r="47" spans="2:25" x14ac:dyDescent="0.2">
      <c r="B47" s="2" t="s">
        <v>1</v>
      </c>
      <c r="C47" s="4">
        <v>52774331.700000003</v>
      </c>
      <c r="D47" s="9">
        <v>74933225.200000003</v>
      </c>
      <c r="E47" s="2" t="s">
        <v>1</v>
      </c>
      <c r="F47" s="4"/>
      <c r="G47" s="9">
        <v>22158893.5</v>
      </c>
      <c r="H47" s="2" t="s">
        <v>1</v>
      </c>
      <c r="I47" s="3"/>
      <c r="J47" s="13">
        <v>0.41988013464507784</v>
      </c>
      <c r="K47" s="2" t="s">
        <v>1</v>
      </c>
      <c r="L47" s="4">
        <v>52774331.700000003</v>
      </c>
      <c r="M47" s="4">
        <v>74933225.200000003</v>
      </c>
      <c r="N47" s="9"/>
      <c r="O47" s="13"/>
      <c r="P47">
        <f t="shared" si="0"/>
        <v>0.41988013464507784</v>
      </c>
      <c r="S47" s="2" t="s">
        <v>429</v>
      </c>
      <c r="T47" s="4"/>
      <c r="U47" s="9">
        <v>-41329</v>
      </c>
      <c r="W47" s="2" t="s">
        <v>426</v>
      </c>
      <c r="X47" s="4">
        <v>360374.6</v>
      </c>
      <c r="Y47" s="9">
        <v>344997.5</v>
      </c>
    </row>
    <row r="48" spans="2:25" x14ac:dyDescent="0.2">
      <c r="P48">
        <f t="shared" si="0"/>
        <v>0</v>
      </c>
      <c r="S48" s="2" t="s">
        <v>1</v>
      </c>
      <c r="T48" s="4"/>
      <c r="U48" s="9">
        <v>22158893.5</v>
      </c>
      <c r="W48" s="2" t="s">
        <v>401</v>
      </c>
      <c r="X48" s="4">
        <v>313951.8</v>
      </c>
      <c r="Y48" s="9">
        <v>793400.2</v>
      </c>
    </row>
    <row r="49" spans="16:25" x14ac:dyDescent="0.2">
      <c r="P49">
        <f t="shared" si="0"/>
        <v>0</v>
      </c>
      <c r="W49" s="2" t="s">
        <v>386</v>
      </c>
      <c r="X49" s="4">
        <v>161452.29999999999</v>
      </c>
      <c r="Y49" s="9">
        <v>138823.20000000001</v>
      </c>
    </row>
    <row r="50" spans="16:25" x14ac:dyDescent="0.2">
      <c r="P50">
        <f t="shared" si="0"/>
        <v>0</v>
      </c>
      <c r="W50" s="2" t="s">
        <v>379</v>
      </c>
      <c r="X50" s="4">
        <v>780773.7</v>
      </c>
      <c r="Y50" s="9">
        <v>596598.6</v>
      </c>
    </row>
    <row r="51" spans="16:25" x14ac:dyDescent="0.2">
      <c r="P51">
        <f t="shared" si="0"/>
        <v>0</v>
      </c>
      <c r="W51" s="2" t="s">
        <v>425</v>
      </c>
      <c r="X51" s="4">
        <v>444308.4</v>
      </c>
      <c r="Y51" s="9">
        <v>761868.1</v>
      </c>
    </row>
    <row r="52" spans="16:25" x14ac:dyDescent="0.2">
      <c r="P52">
        <f t="shared" si="0"/>
        <v>0</v>
      </c>
      <c r="W52" s="2" t="s">
        <v>387</v>
      </c>
      <c r="X52" s="4">
        <v>63906.7</v>
      </c>
      <c r="Y52" s="9">
        <v>64533.9</v>
      </c>
    </row>
    <row r="53" spans="16:25" ht="14.25" customHeight="1" x14ac:dyDescent="0.2">
      <c r="P53">
        <f t="shared" si="0"/>
        <v>0</v>
      </c>
      <c r="W53" s="2" t="s">
        <v>413</v>
      </c>
      <c r="X53" s="4">
        <v>2476610.7000000002</v>
      </c>
      <c r="Y53" s="9">
        <v>3043965.1</v>
      </c>
    </row>
    <row r="54" spans="16:25" x14ac:dyDescent="0.2">
      <c r="P54">
        <f t="shared" si="0"/>
        <v>0</v>
      </c>
      <c r="W54" s="2" t="s">
        <v>429</v>
      </c>
      <c r="X54" s="4">
        <v>156166.1</v>
      </c>
      <c r="Y54" s="9">
        <v>114837.1</v>
      </c>
    </row>
    <row r="55" spans="16:25" x14ac:dyDescent="0.2">
      <c r="P55">
        <f t="shared" si="0"/>
        <v>0</v>
      </c>
      <c r="W55" s="2" t="s">
        <v>1</v>
      </c>
      <c r="X55" s="4">
        <v>52774331.700000003</v>
      </c>
      <c r="Y55" s="9">
        <v>74933225.200000003</v>
      </c>
    </row>
    <row r="56" spans="16:25" x14ac:dyDescent="0.2">
      <c r="P56">
        <f t="shared" si="0"/>
        <v>0</v>
      </c>
    </row>
    <row r="57" spans="16:25" x14ac:dyDescent="0.2">
      <c r="P57">
        <f t="shared" si="0"/>
        <v>0</v>
      </c>
    </row>
    <row r="58" spans="16:25" x14ac:dyDescent="0.2">
      <c r="P58">
        <f t="shared" si="0"/>
        <v>0</v>
      </c>
    </row>
    <row r="59" spans="16:25" x14ac:dyDescent="0.2">
      <c r="P59">
        <f t="shared" si="0"/>
        <v>0</v>
      </c>
    </row>
    <row r="60" spans="16:25" x14ac:dyDescent="0.2">
      <c r="P60">
        <f t="shared" si="0"/>
        <v>0</v>
      </c>
    </row>
    <row r="61" spans="16:25" x14ac:dyDescent="0.2">
      <c r="P61">
        <f t="shared" si="0"/>
        <v>0</v>
      </c>
    </row>
    <row r="62" spans="16:25" x14ac:dyDescent="0.2">
      <c r="P62">
        <f t="shared" si="0"/>
        <v>0</v>
      </c>
    </row>
    <row r="63" spans="16:25" x14ac:dyDescent="0.2">
      <c r="P63">
        <f t="shared" si="0"/>
        <v>0</v>
      </c>
    </row>
    <row r="64" spans="16:25" x14ac:dyDescent="0.2">
      <c r="P64">
        <f t="shared" si="0"/>
        <v>0</v>
      </c>
    </row>
    <row r="65" spans="16:16" x14ac:dyDescent="0.2">
      <c r="P65">
        <f t="shared" si="0"/>
        <v>0</v>
      </c>
    </row>
    <row r="66" spans="16:16" x14ac:dyDescent="0.2">
      <c r="P66">
        <f t="shared" si="0"/>
        <v>0</v>
      </c>
    </row>
    <row r="67" spans="16:16" x14ac:dyDescent="0.2">
      <c r="P67">
        <f t="shared" si="0"/>
        <v>0</v>
      </c>
    </row>
    <row r="68" spans="16:16" x14ac:dyDescent="0.2">
      <c r="P68">
        <f t="shared" si="0"/>
        <v>0</v>
      </c>
    </row>
    <row r="69" spans="16:16" x14ac:dyDescent="0.2">
      <c r="P69">
        <f t="shared" si="0"/>
        <v>0</v>
      </c>
    </row>
    <row r="70" spans="16:16" x14ac:dyDescent="0.2">
      <c r="P70">
        <f t="shared" si="0"/>
        <v>0</v>
      </c>
    </row>
    <row r="71" spans="16:16" x14ac:dyDescent="0.2">
      <c r="P71">
        <f t="shared" si="0"/>
        <v>0</v>
      </c>
    </row>
    <row r="72" spans="16:16" x14ac:dyDescent="0.2">
      <c r="P72">
        <f t="shared" si="0"/>
        <v>0</v>
      </c>
    </row>
    <row r="73" spans="16:16" x14ac:dyDescent="0.2">
      <c r="P73">
        <f t="shared" si="0"/>
        <v>0</v>
      </c>
    </row>
    <row r="74" spans="16:16" x14ac:dyDescent="0.2">
      <c r="P74">
        <f t="shared" ref="P74:P137" si="1">IFERROR(J74," ")</f>
        <v>0</v>
      </c>
    </row>
    <row r="75" spans="16:16" x14ac:dyDescent="0.2">
      <c r="P75">
        <f t="shared" si="1"/>
        <v>0</v>
      </c>
    </row>
    <row r="76" spans="16:16" x14ac:dyDescent="0.2">
      <c r="P76">
        <f t="shared" si="1"/>
        <v>0</v>
      </c>
    </row>
    <row r="77" spans="16:16" x14ac:dyDescent="0.2">
      <c r="P77">
        <f t="shared" si="1"/>
        <v>0</v>
      </c>
    </row>
    <row r="78" spans="16:16" x14ac:dyDescent="0.2">
      <c r="P78">
        <f t="shared" si="1"/>
        <v>0</v>
      </c>
    </row>
    <row r="79" spans="16:16" x14ac:dyDescent="0.2">
      <c r="P79">
        <f t="shared" si="1"/>
        <v>0</v>
      </c>
    </row>
    <row r="80" spans="16:16" x14ac:dyDescent="0.2">
      <c r="P80">
        <f t="shared" si="1"/>
        <v>0</v>
      </c>
    </row>
    <row r="81" spans="16:16" x14ac:dyDescent="0.2">
      <c r="P81">
        <f t="shared" si="1"/>
        <v>0</v>
      </c>
    </row>
    <row r="82" spans="16:16" x14ac:dyDescent="0.2">
      <c r="P82">
        <f t="shared" si="1"/>
        <v>0</v>
      </c>
    </row>
    <row r="83" spans="16:16" x14ac:dyDescent="0.2">
      <c r="P83">
        <f t="shared" si="1"/>
        <v>0</v>
      </c>
    </row>
    <row r="84" spans="16:16" x14ac:dyDescent="0.2">
      <c r="P84">
        <f t="shared" si="1"/>
        <v>0</v>
      </c>
    </row>
    <row r="85" spans="16:16" x14ac:dyDescent="0.2">
      <c r="P85">
        <f t="shared" si="1"/>
        <v>0</v>
      </c>
    </row>
    <row r="86" spans="16:16" x14ac:dyDescent="0.2">
      <c r="P86">
        <f t="shared" si="1"/>
        <v>0</v>
      </c>
    </row>
    <row r="87" spans="16:16" x14ac:dyDescent="0.2">
      <c r="P87">
        <f t="shared" si="1"/>
        <v>0</v>
      </c>
    </row>
    <row r="88" spans="16:16" x14ac:dyDescent="0.2">
      <c r="P88">
        <f t="shared" si="1"/>
        <v>0</v>
      </c>
    </row>
    <row r="89" spans="16:16" x14ac:dyDescent="0.2">
      <c r="P89">
        <f t="shared" si="1"/>
        <v>0</v>
      </c>
    </row>
    <row r="90" spans="16:16" x14ac:dyDescent="0.2">
      <c r="P90">
        <f t="shared" si="1"/>
        <v>0</v>
      </c>
    </row>
    <row r="91" spans="16:16" x14ac:dyDescent="0.2">
      <c r="P91">
        <f t="shared" si="1"/>
        <v>0</v>
      </c>
    </row>
    <row r="92" spans="16:16" x14ac:dyDescent="0.2">
      <c r="P92">
        <f t="shared" si="1"/>
        <v>0</v>
      </c>
    </row>
    <row r="93" spans="16:16" x14ac:dyDescent="0.2">
      <c r="P93">
        <f t="shared" si="1"/>
        <v>0</v>
      </c>
    </row>
    <row r="94" spans="16:16" x14ac:dyDescent="0.2">
      <c r="P94">
        <f t="shared" si="1"/>
        <v>0</v>
      </c>
    </row>
    <row r="95" spans="16:16" x14ac:dyDescent="0.2">
      <c r="P95">
        <f t="shared" si="1"/>
        <v>0</v>
      </c>
    </row>
    <row r="96" spans="16:16" x14ac:dyDescent="0.2">
      <c r="P96">
        <f t="shared" si="1"/>
        <v>0</v>
      </c>
    </row>
    <row r="97" spans="16:16" x14ac:dyDescent="0.2">
      <c r="P97">
        <f t="shared" si="1"/>
        <v>0</v>
      </c>
    </row>
    <row r="98" spans="16:16" x14ac:dyDescent="0.2">
      <c r="P98">
        <f t="shared" si="1"/>
        <v>0</v>
      </c>
    </row>
    <row r="99" spans="16:16" x14ac:dyDescent="0.2">
      <c r="P99">
        <f t="shared" si="1"/>
        <v>0</v>
      </c>
    </row>
    <row r="100" spans="16:16" x14ac:dyDescent="0.2">
      <c r="P100">
        <f t="shared" si="1"/>
        <v>0</v>
      </c>
    </row>
    <row r="101" spans="16:16" x14ac:dyDescent="0.2">
      <c r="P101">
        <f t="shared" si="1"/>
        <v>0</v>
      </c>
    </row>
    <row r="102" spans="16:16" x14ac:dyDescent="0.2">
      <c r="P102">
        <f t="shared" si="1"/>
        <v>0</v>
      </c>
    </row>
    <row r="103" spans="16:16" x14ac:dyDescent="0.2">
      <c r="P103">
        <f t="shared" si="1"/>
        <v>0</v>
      </c>
    </row>
    <row r="104" spans="16:16" x14ac:dyDescent="0.2">
      <c r="P104">
        <f t="shared" si="1"/>
        <v>0</v>
      </c>
    </row>
    <row r="105" spans="16:16" x14ac:dyDescent="0.2">
      <c r="P105">
        <f t="shared" si="1"/>
        <v>0</v>
      </c>
    </row>
    <row r="106" spans="16:16" x14ac:dyDescent="0.2">
      <c r="P106">
        <f t="shared" si="1"/>
        <v>0</v>
      </c>
    </row>
    <row r="107" spans="16:16" x14ac:dyDescent="0.2">
      <c r="P107">
        <f t="shared" si="1"/>
        <v>0</v>
      </c>
    </row>
    <row r="108" spans="16:16" x14ac:dyDescent="0.2">
      <c r="P108">
        <f t="shared" si="1"/>
        <v>0</v>
      </c>
    </row>
    <row r="109" spans="16:16" x14ac:dyDescent="0.2">
      <c r="P109">
        <f t="shared" si="1"/>
        <v>0</v>
      </c>
    </row>
    <row r="110" spans="16:16" x14ac:dyDescent="0.2">
      <c r="P110">
        <f t="shared" si="1"/>
        <v>0</v>
      </c>
    </row>
    <row r="111" spans="16:16" x14ac:dyDescent="0.2">
      <c r="P111">
        <f t="shared" si="1"/>
        <v>0</v>
      </c>
    </row>
    <row r="112" spans="16:16" x14ac:dyDescent="0.2">
      <c r="P112">
        <f t="shared" si="1"/>
        <v>0</v>
      </c>
    </row>
    <row r="113" spans="16:16" x14ac:dyDescent="0.2">
      <c r="P113">
        <f t="shared" si="1"/>
        <v>0</v>
      </c>
    </row>
    <row r="114" spans="16:16" x14ac:dyDescent="0.2">
      <c r="P114">
        <f t="shared" si="1"/>
        <v>0</v>
      </c>
    </row>
    <row r="115" spans="16:16" x14ac:dyDescent="0.2">
      <c r="P115">
        <f t="shared" si="1"/>
        <v>0</v>
      </c>
    </row>
    <row r="116" spans="16:16" x14ac:dyDescent="0.2">
      <c r="P116">
        <f t="shared" si="1"/>
        <v>0</v>
      </c>
    </row>
    <row r="117" spans="16:16" x14ac:dyDescent="0.2">
      <c r="P117">
        <f t="shared" si="1"/>
        <v>0</v>
      </c>
    </row>
    <row r="118" spans="16:16" x14ac:dyDescent="0.2">
      <c r="P118">
        <f t="shared" si="1"/>
        <v>0</v>
      </c>
    </row>
    <row r="119" spans="16:16" x14ac:dyDescent="0.2">
      <c r="P119">
        <f t="shared" si="1"/>
        <v>0</v>
      </c>
    </row>
    <row r="120" spans="16:16" x14ac:dyDescent="0.2">
      <c r="P120">
        <f t="shared" si="1"/>
        <v>0</v>
      </c>
    </row>
    <row r="121" spans="16:16" x14ac:dyDescent="0.2">
      <c r="P121">
        <f t="shared" si="1"/>
        <v>0</v>
      </c>
    </row>
    <row r="122" spans="16:16" x14ac:dyDescent="0.2">
      <c r="P122">
        <f t="shared" si="1"/>
        <v>0</v>
      </c>
    </row>
    <row r="123" spans="16:16" x14ac:dyDescent="0.2">
      <c r="P123">
        <f t="shared" si="1"/>
        <v>0</v>
      </c>
    </row>
    <row r="124" spans="16:16" x14ac:dyDescent="0.2">
      <c r="P124">
        <f t="shared" si="1"/>
        <v>0</v>
      </c>
    </row>
    <row r="125" spans="16:16" x14ac:dyDescent="0.2">
      <c r="P125">
        <f t="shared" si="1"/>
        <v>0</v>
      </c>
    </row>
    <row r="126" spans="16:16" x14ac:dyDescent="0.2">
      <c r="P126">
        <f t="shared" si="1"/>
        <v>0</v>
      </c>
    </row>
    <row r="127" spans="16:16" x14ac:dyDescent="0.2">
      <c r="P127">
        <f t="shared" si="1"/>
        <v>0</v>
      </c>
    </row>
    <row r="128" spans="16:16" x14ac:dyDescent="0.2">
      <c r="P128">
        <f t="shared" si="1"/>
        <v>0</v>
      </c>
    </row>
    <row r="129" spans="16:16" x14ac:dyDescent="0.2">
      <c r="P129">
        <f t="shared" si="1"/>
        <v>0</v>
      </c>
    </row>
    <row r="130" spans="16:16" x14ac:dyDescent="0.2">
      <c r="P130">
        <f t="shared" si="1"/>
        <v>0</v>
      </c>
    </row>
    <row r="131" spans="16:16" x14ac:dyDescent="0.2">
      <c r="P131">
        <f t="shared" si="1"/>
        <v>0</v>
      </c>
    </row>
    <row r="132" spans="16:16" x14ac:dyDescent="0.2">
      <c r="P132">
        <f t="shared" si="1"/>
        <v>0</v>
      </c>
    </row>
    <row r="133" spans="16:16" x14ac:dyDescent="0.2">
      <c r="P133">
        <f t="shared" si="1"/>
        <v>0</v>
      </c>
    </row>
    <row r="134" spans="16:16" x14ac:dyDescent="0.2">
      <c r="P134">
        <f t="shared" si="1"/>
        <v>0</v>
      </c>
    </row>
    <row r="135" spans="16:16" x14ac:dyDescent="0.2">
      <c r="P135">
        <f t="shared" si="1"/>
        <v>0</v>
      </c>
    </row>
    <row r="136" spans="16:16" x14ac:dyDescent="0.2">
      <c r="P136">
        <f t="shared" si="1"/>
        <v>0</v>
      </c>
    </row>
    <row r="137" spans="16:16" x14ac:dyDescent="0.2">
      <c r="P137">
        <f t="shared" si="1"/>
        <v>0</v>
      </c>
    </row>
    <row r="138" spans="16:16" x14ac:dyDescent="0.2">
      <c r="P138">
        <f t="shared" ref="P138:P201" si="2">IFERROR(J138," ")</f>
        <v>0</v>
      </c>
    </row>
    <row r="139" spans="16:16" x14ac:dyDescent="0.2">
      <c r="P139">
        <f t="shared" si="2"/>
        <v>0</v>
      </c>
    </row>
    <row r="140" spans="16:16" x14ac:dyDescent="0.2">
      <c r="P140">
        <f t="shared" si="2"/>
        <v>0</v>
      </c>
    </row>
    <row r="141" spans="16:16" x14ac:dyDescent="0.2">
      <c r="P141">
        <f t="shared" si="2"/>
        <v>0</v>
      </c>
    </row>
    <row r="142" spans="16:16" x14ac:dyDescent="0.2">
      <c r="P142">
        <f t="shared" si="2"/>
        <v>0</v>
      </c>
    </row>
    <row r="143" spans="16:16" x14ac:dyDescent="0.2">
      <c r="P143">
        <f t="shared" si="2"/>
        <v>0</v>
      </c>
    </row>
    <row r="144" spans="16:16" x14ac:dyDescent="0.2">
      <c r="P144">
        <f t="shared" si="2"/>
        <v>0</v>
      </c>
    </row>
    <row r="145" spans="16:16" x14ac:dyDescent="0.2">
      <c r="P145">
        <f t="shared" si="2"/>
        <v>0</v>
      </c>
    </row>
    <row r="146" spans="16:16" x14ac:dyDescent="0.2">
      <c r="P146">
        <f t="shared" si="2"/>
        <v>0</v>
      </c>
    </row>
    <row r="147" spans="16:16" x14ac:dyDescent="0.2">
      <c r="P147">
        <f t="shared" si="2"/>
        <v>0</v>
      </c>
    </row>
    <row r="148" spans="16:16" x14ac:dyDescent="0.2">
      <c r="P148">
        <f t="shared" si="2"/>
        <v>0</v>
      </c>
    </row>
    <row r="149" spans="16:16" x14ac:dyDescent="0.2">
      <c r="P149">
        <f t="shared" si="2"/>
        <v>0</v>
      </c>
    </row>
    <row r="150" spans="16:16" x14ac:dyDescent="0.2">
      <c r="P150">
        <f t="shared" si="2"/>
        <v>0</v>
      </c>
    </row>
    <row r="151" spans="16:16" x14ac:dyDescent="0.2">
      <c r="P151">
        <f t="shared" si="2"/>
        <v>0</v>
      </c>
    </row>
    <row r="152" spans="16:16" x14ac:dyDescent="0.2">
      <c r="P152">
        <f t="shared" si="2"/>
        <v>0</v>
      </c>
    </row>
    <row r="153" spans="16:16" x14ac:dyDescent="0.2">
      <c r="P153">
        <f t="shared" si="2"/>
        <v>0</v>
      </c>
    </row>
    <row r="154" spans="16:16" x14ac:dyDescent="0.2">
      <c r="P154">
        <f t="shared" si="2"/>
        <v>0</v>
      </c>
    </row>
    <row r="155" spans="16:16" x14ac:dyDescent="0.2">
      <c r="P155">
        <f t="shared" si="2"/>
        <v>0</v>
      </c>
    </row>
    <row r="156" spans="16:16" x14ac:dyDescent="0.2">
      <c r="P156">
        <f t="shared" si="2"/>
        <v>0</v>
      </c>
    </row>
    <row r="157" spans="16:16" x14ac:dyDescent="0.2">
      <c r="P157">
        <f t="shared" si="2"/>
        <v>0</v>
      </c>
    </row>
    <row r="158" spans="16:16" x14ac:dyDescent="0.2">
      <c r="P158">
        <f t="shared" si="2"/>
        <v>0</v>
      </c>
    </row>
    <row r="159" spans="16:16" x14ac:dyDescent="0.2">
      <c r="P159">
        <f t="shared" si="2"/>
        <v>0</v>
      </c>
    </row>
    <row r="160" spans="16:16" x14ac:dyDescent="0.2">
      <c r="P160">
        <f t="shared" si="2"/>
        <v>0</v>
      </c>
    </row>
    <row r="161" spans="16:16" x14ac:dyDescent="0.2">
      <c r="P161">
        <f t="shared" si="2"/>
        <v>0</v>
      </c>
    </row>
    <row r="162" spans="16:16" x14ac:dyDescent="0.2">
      <c r="P162">
        <f t="shared" si="2"/>
        <v>0</v>
      </c>
    </row>
    <row r="163" spans="16:16" x14ac:dyDescent="0.2">
      <c r="P163">
        <f t="shared" si="2"/>
        <v>0</v>
      </c>
    </row>
    <row r="164" spans="16:16" x14ac:dyDescent="0.2">
      <c r="P164">
        <f t="shared" si="2"/>
        <v>0</v>
      </c>
    </row>
    <row r="165" spans="16:16" x14ac:dyDescent="0.2">
      <c r="P165">
        <f t="shared" si="2"/>
        <v>0</v>
      </c>
    </row>
    <row r="166" spans="16:16" x14ac:dyDescent="0.2">
      <c r="P166">
        <f t="shared" si="2"/>
        <v>0</v>
      </c>
    </row>
    <row r="167" spans="16:16" x14ac:dyDescent="0.2">
      <c r="P167">
        <f t="shared" si="2"/>
        <v>0</v>
      </c>
    </row>
    <row r="168" spans="16:16" x14ac:dyDescent="0.2">
      <c r="P168">
        <f t="shared" si="2"/>
        <v>0</v>
      </c>
    </row>
    <row r="169" spans="16:16" x14ac:dyDescent="0.2">
      <c r="P169">
        <f t="shared" si="2"/>
        <v>0</v>
      </c>
    </row>
    <row r="170" spans="16:16" x14ac:dyDescent="0.2">
      <c r="P170">
        <f t="shared" si="2"/>
        <v>0</v>
      </c>
    </row>
    <row r="171" spans="16:16" x14ac:dyDescent="0.2">
      <c r="P171">
        <f t="shared" si="2"/>
        <v>0</v>
      </c>
    </row>
    <row r="172" spans="16:16" x14ac:dyDescent="0.2">
      <c r="P172">
        <f t="shared" si="2"/>
        <v>0</v>
      </c>
    </row>
    <row r="173" spans="16:16" x14ac:dyDescent="0.2">
      <c r="P173">
        <f t="shared" si="2"/>
        <v>0</v>
      </c>
    </row>
    <row r="174" spans="16:16" x14ac:dyDescent="0.2">
      <c r="P174">
        <f t="shared" si="2"/>
        <v>0</v>
      </c>
    </row>
    <row r="175" spans="16:16" x14ac:dyDescent="0.2">
      <c r="P175">
        <f t="shared" si="2"/>
        <v>0</v>
      </c>
    </row>
    <row r="176" spans="16:16" x14ac:dyDescent="0.2">
      <c r="P176">
        <f t="shared" si="2"/>
        <v>0</v>
      </c>
    </row>
    <row r="177" spans="16:16" x14ac:dyDescent="0.2">
      <c r="P177">
        <f t="shared" si="2"/>
        <v>0</v>
      </c>
    </row>
    <row r="178" spans="16:16" x14ac:dyDescent="0.2">
      <c r="P178">
        <f t="shared" si="2"/>
        <v>0</v>
      </c>
    </row>
    <row r="179" spans="16:16" x14ac:dyDescent="0.2">
      <c r="P179">
        <f t="shared" si="2"/>
        <v>0</v>
      </c>
    </row>
    <row r="180" spans="16:16" x14ac:dyDescent="0.2">
      <c r="P180">
        <f t="shared" si="2"/>
        <v>0</v>
      </c>
    </row>
    <row r="181" spans="16:16" x14ac:dyDescent="0.2">
      <c r="P181">
        <f t="shared" si="2"/>
        <v>0</v>
      </c>
    </row>
    <row r="182" spans="16:16" x14ac:dyDescent="0.2">
      <c r="P182">
        <f t="shared" si="2"/>
        <v>0</v>
      </c>
    </row>
    <row r="183" spans="16:16" x14ac:dyDescent="0.2">
      <c r="P183">
        <f t="shared" si="2"/>
        <v>0</v>
      </c>
    </row>
    <row r="184" spans="16:16" x14ac:dyDescent="0.2">
      <c r="P184">
        <f t="shared" si="2"/>
        <v>0</v>
      </c>
    </row>
    <row r="185" spans="16:16" x14ac:dyDescent="0.2">
      <c r="P185">
        <f t="shared" si="2"/>
        <v>0</v>
      </c>
    </row>
    <row r="186" spans="16:16" x14ac:dyDescent="0.2">
      <c r="P186">
        <f t="shared" si="2"/>
        <v>0</v>
      </c>
    </row>
    <row r="187" spans="16:16" x14ac:dyDescent="0.2">
      <c r="P187">
        <f t="shared" si="2"/>
        <v>0</v>
      </c>
    </row>
    <row r="188" spans="16:16" x14ac:dyDescent="0.2">
      <c r="P188">
        <f t="shared" si="2"/>
        <v>0</v>
      </c>
    </row>
    <row r="189" spans="16:16" x14ac:dyDescent="0.2">
      <c r="P189">
        <f t="shared" si="2"/>
        <v>0</v>
      </c>
    </row>
    <row r="190" spans="16:16" x14ac:dyDescent="0.2">
      <c r="P190">
        <f t="shared" si="2"/>
        <v>0</v>
      </c>
    </row>
    <row r="191" spans="16:16" x14ac:dyDescent="0.2">
      <c r="P191">
        <f t="shared" si="2"/>
        <v>0</v>
      </c>
    </row>
    <row r="192" spans="16:16" x14ac:dyDescent="0.2">
      <c r="P192">
        <f t="shared" si="2"/>
        <v>0</v>
      </c>
    </row>
    <row r="193" spans="16:16" x14ac:dyDescent="0.2">
      <c r="P193">
        <f t="shared" si="2"/>
        <v>0</v>
      </c>
    </row>
    <row r="194" spans="16:16" x14ac:dyDescent="0.2">
      <c r="P194">
        <f t="shared" si="2"/>
        <v>0</v>
      </c>
    </row>
    <row r="195" spans="16:16" x14ac:dyDescent="0.2">
      <c r="P195">
        <f t="shared" si="2"/>
        <v>0</v>
      </c>
    </row>
    <row r="196" spans="16:16" x14ac:dyDescent="0.2">
      <c r="P196">
        <f t="shared" si="2"/>
        <v>0</v>
      </c>
    </row>
    <row r="197" spans="16:16" x14ac:dyDescent="0.2">
      <c r="P197">
        <f t="shared" si="2"/>
        <v>0</v>
      </c>
    </row>
    <row r="198" spans="16:16" x14ac:dyDescent="0.2">
      <c r="P198">
        <f t="shared" si="2"/>
        <v>0</v>
      </c>
    </row>
    <row r="199" spans="16:16" x14ac:dyDescent="0.2">
      <c r="P199">
        <f t="shared" si="2"/>
        <v>0</v>
      </c>
    </row>
    <row r="200" spans="16:16" x14ac:dyDescent="0.2">
      <c r="P200">
        <f t="shared" si="2"/>
        <v>0</v>
      </c>
    </row>
    <row r="201" spans="16:16" x14ac:dyDescent="0.2">
      <c r="P201">
        <f t="shared" si="2"/>
        <v>0</v>
      </c>
    </row>
    <row r="202" spans="16:16" x14ac:dyDescent="0.2">
      <c r="P202">
        <f t="shared" ref="P202:P265" si="3">IFERROR(J202," ")</f>
        <v>0</v>
      </c>
    </row>
    <row r="203" spans="16:16" x14ac:dyDescent="0.2">
      <c r="P203">
        <f t="shared" si="3"/>
        <v>0</v>
      </c>
    </row>
    <row r="204" spans="16:16" x14ac:dyDescent="0.2">
      <c r="P204">
        <f t="shared" si="3"/>
        <v>0</v>
      </c>
    </row>
    <row r="205" spans="16:16" x14ac:dyDescent="0.2">
      <c r="P205">
        <f t="shared" si="3"/>
        <v>0</v>
      </c>
    </row>
    <row r="206" spans="16:16" x14ac:dyDescent="0.2">
      <c r="P206">
        <f t="shared" si="3"/>
        <v>0</v>
      </c>
    </row>
    <row r="207" spans="16:16" x14ac:dyDescent="0.2">
      <c r="P207">
        <f t="shared" si="3"/>
        <v>0</v>
      </c>
    </row>
    <row r="208" spans="16:16" x14ac:dyDescent="0.2">
      <c r="P208">
        <f t="shared" si="3"/>
        <v>0</v>
      </c>
    </row>
    <row r="209" spans="16:16" x14ac:dyDescent="0.2">
      <c r="P209">
        <f t="shared" si="3"/>
        <v>0</v>
      </c>
    </row>
    <row r="210" spans="16:16" x14ac:dyDescent="0.2">
      <c r="P210">
        <f t="shared" si="3"/>
        <v>0</v>
      </c>
    </row>
    <row r="211" spans="16:16" x14ac:dyDescent="0.2">
      <c r="P211">
        <f t="shared" si="3"/>
        <v>0</v>
      </c>
    </row>
    <row r="212" spans="16:16" x14ac:dyDescent="0.2">
      <c r="P212">
        <f t="shared" si="3"/>
        <v>0</v>
      </c>
    </row>
    <row r="213" spans="16:16" x14ac:dyDescent="0.2">
      <c r="P213">
        <f t="shared" si="3"/>
        <v>0</v>
      </c>
    </row>
    <row r="214" spans="16:16" x14ac:dyDescent="0.2">
      <c r="P214">
        <f t="shared" si="3"/>
        <v>0</v>
      </c>
    </row>
    <row r="215" spans="16:16" x14ac:dyDescent="0.2">
      <c r="P215">
        <f t="shared" si="3"/>
        <v>0</v>
      </c>
    </row>
    <row r="216" spans="16:16" x14ac:dyDescent="0.2">
      <c r="P216">
        <f t="shared" si="3"/>
        <v>0</v>
      </c>
    </row>
    <row r="217" spans="16:16" x14ac:dyDescent="0.2">
      <c r="P217">
        <f t="shared" si="3"/>
        <v>0</v>
      </c>
    </row>
    <row r="218" spans="16:16" x14ac:dyDescent="0.2">
      <c r="P218">
        <f t="shared" si="3"/>
        <v>0</v>
      </c>
    </row>
    <row r="219" spans="16:16" x14ac:dyDescent="0.2">
      <c r="P219">
        <f t="shared" si="3"/>
        <v>0</v>
      </c>
    </row>
    <row r="220" spans="16:16" x14ac:dyDescent="0.2">
      <c r="P220">
        <f t="shared" si="3"/>
        <v>0</v>
      </c>
    </row>
    <row r="221" spans="16:16" x14ac:dyDescent="0.2">
      <c r="P221">
        <f t="shared" si="3"/>
        <v>0</v>
      </c>
    </row>
    <row r="222" spans="16:16" x14ac:dyDescent="0.2">
      <c r="P222">
        <f t="shared" si="3"/>
        <v>0</v>
      </c>
    </row>
    <row r="223" spans="16:16" x14ac:dyDescent="0.2">
      <c r="P223">
        <f t="shared" si="3"/>
        <v>0</v>
      </c>
    </row>
    <row r="224" spans="16:16" x14ac:dyDescent="0.2">
      <c r="P224">
        <f t="shared" si="3"/>
        <v>0</v>
      </c>
    </row>
    <row r="225" spans="16:16" x14ac:dyDescent="0.2">
      <c r="P225">
        <f t="shared" si="3"/>
        <v>0</v>
      </c>
    </row>
    <row r="226" spans="16:16" x14ac:dyDescent="0.2">
      <c r="P226">
        <f t="shared" si="3"/>
        <v>0</v>
      </c>
    </row>
    <row r="227" spans="16:16" x14ac:dyDescent="0.2">
      <c r="P227">
        <f t="shared" si="3"/>
        <v>0</v>
      </c>
    </row>
    <row r="228" spans="16:16" x14ac:dyDescent="0.2">
      <c r="P228">
        <f t="shared" si="3"/>
        <v>0</v>
      </c>
    </row>
    <row r="229" spans="16:16" x14ac:dyDescent="0.2">
      <c r="P229">
        <f t="shared" si="3"/>
        <v>0</v>
      </c>
    </row>
    <row r="230" spans="16:16" x14ac:dyDescent="0.2">
      <c r="P230">
        <f t="shared" si="3"/>
        <v>0</v>
      </c>
    </row>
    <row r="231" spans="16:16" x14ac:dyDescent="0.2">
      <c r="P231">
        <f t="shared" si="3"/>
        <v>0</v>
      </c>
    </row>
    <row r="232" spans="16:16" x14ac:dyDescent="0.2">
      <c r="P232">
        <f t="shared" si="3"/>
        <v>0</v>
      </c>
    </row>
    <row r="233" spans="16:16" x14ac:dyDescent="0.2">
      <c r="P233">
        <f t="shared" si="3"/>
        <v>0</v>
      </c>
    </row>
    <row r="234" spans="16:16" x14ac:dyDescent="0.2">
      <c r="P234">
        <f t="shared" si="3"/>
        <v>0</v>
      </c>
    </row>
    <row r="235" spans="16:16" x14ac:dyDescent="0.2">
      <c r="P235">
        <f t="shared" si="3"/>
        <v>0</v>
      </c>
    </row>
    <row r="236" spans="16:16" x14ac:dyDescent="0.2">
      <c r="P236">
        <f t="shared" si="3"/>
        <v>0</v>
      </c>
    </row>
    <row r="237" spans="16:16" x14ac:dyDescent="0.2">
      <c r="P237">
        <f t="shared" si="3"/>
        <v>0</v>
      </c>
    </row>
    <row r="238" spans="16:16" x14ac:dyDescent="0.2">
      <c r="P238">
        <f t="shared" si="3"/>
        <v>0</v>
      </c>
    </row>
    <row r="239" spans="16:16" x14ac:dyDescent="0.2">
      <c r="P239">
        <f t="shared" si="3"/>
        <v>0</v>
      </c>
    </row>
    <row r="240" spans="16:16" x14ac:dyDescent="0.2">
      <c r="P240">
        <f t="shared" si="3"/>
        <v>0</v>
      </c>
    </row>
    <row r="241" spans="16:16" x14ac:dyDescent="0.2">
      <c r="P241">
        <f t="shared" si="3"/>
        <v>0</v>
      </c>
    </row>
    <row r="242" spans="16:16" x14ac:dyDescent="0.2">
      <c r="P242">
        <f t="shared" si="3"/>
        <v>0</v>
      </c>
    </row>
    <row r="243" spans="16:16" x14ac:dyDescent="0.2">
      <c r="P243">
        <f t="shared" si="3"/>
        <v>0</v>
      </c>
    </row>
    <row r="244" spans="16:16" x14ac:dyDescent="0.2">
      <c r="P244">
        <f t="shared" si="3"/>
        <v>0</v>
      </c>
    </row>
    <row r="245" spans="16:16" x14ac:dyDescent="0.2">
      <c r="P245">
        <f t="shared" si="3"/>
        <v>0</v>
      </c>
    </row>
    <row r="246" spans="16:16" x14ac:dyDescent="0.2">
      <c r="P246">
        <f t="shared" si="3"/>
        <v>0</v>
      </c>
    </row>
    <row r="247" spans="16:16" x14ac:dyDescent="0.2">
      <c r="P247">
        <f t="shared" si="3"/>
        <v>0</v>
      </c>
    </row>
    <row r="248" spans="16:16" x14ac:dyDescent="0.2">
      <c r="P248">
        <f t="shared" si="3"/>
        <v>0</v>
      </c>
    </row>
    <row r="249" spans="16:16" x14ac:dyDescent="0.2">
      <c r="P249">
        <f t="shared" si="3"/>
        <v>0</v>
      </c>
    </row>
    <row r="250" spans="16:16" x14ac:dyDescent="0.2">
      <c r="P250">
        <f t="shared" si="3"/>
        <v>0</v>
      </c>
    </row>
    <row r="251" spans="16:16" x14ac:dyDescent="0.2">
      <c r="P251">
        <f t="shared" si="3"/>
        <v>0</v>
      </c>
    </row>
    <row r="252" spans="16:16" x14ac:dyDescent="0.2">
      <c r="P252">
        <f t="shared" si="3"/>
        <v>0</v>
      </c>
    </row>
    <row r="253" spans="16:16" x14ac:dyDescent="0.2">
      <c r="P253">
        <f t="shared" si="3"/>
        <v>0</v>
      </c>
    </row>
    <row r="254" spans="16:16" x14ac:dyDescent="0.2">
      <c r="P254">
        <f t="shared" si="3"/>
        <v>0</v>
      </c>
    </row>
    <row r="255" spans="16:16" x14ac:dyDescent="0.2">
      <c r="P255">
        <f t="shared" si="3"/>
        <v>0</v>
      </c>
    </row>
    <row r="256" spans="16:16" x14ac:dyDescent="0.2">
      <c r="P256">
        <f t="shared" si="3"/>
        <v>0</v>
      </c>
    </row>
    <row r="257" spans="16:16" x14ac:dyDescent="0.2">
      <c r="P257">
        <f t="shared" si="3"/>
        <v>0</v>
      </c>
    </row>
    <row r="258" spans="16:16" x14ac:dyDescent="0.2">
      <c r="P258">
        <f t="shared" si="3"/>
        <v>0</v>
      </c>
    </row>
    <row r="259" spans="16:16" x14ac:dyDescent="0.2">
      <c r="P259">
        <f t="shared" si="3"/>
        <v>0</v>
      </c>
    </row>
    <row r="260" spans="16:16" x14ac:dyDescent="0.2">
      <c r="P260">
        <f t="shared" si="3"/>
        <v>0</v>
      </c>
    </row>
    <row r="261" spans="16:16" x14ac:dyDescent="0.2">
      <c r="P261">
        <f t="shared" si="3"/>
        <v>0</v>
      </c>
    </row>
    <row r="262" spans="16:16" x14ac:dyDescent="0.2">
      <c r="P262">
        <f t="shared" si="3"/>
        <v>0</v>
      </c>
    </row>
    <row r="263" spans="16:16" x14ac:dyDescent="0.2">
      <c r="P263">
        <f t="shared" si="3"/>
        <v>0</v>
      </c>
    </row>
    <row r="264" spans="16:16" x14ac:dyDescent="0.2">
      <c r="P264">
        <f t="shared" si="3"/>
        <v>0</v>
      </c>
    </row>
    <row r="265" spans="16:16" x14ac:dyDescent="0.2">
      <c r="P265">
        <f t="shared" si="3"/>
        <v>0</v>
      </c>
    </row>
    <row r="266" spans="16:16" x14ac:dyDescent="0.2">
      <c r="P266">
        <f t="shared" ref="P266:P329" si="4">IFERROR(J266," ")</f>
        <v>0</v>
      </c>
    </row>
    <row r="267" spans="16:16" x14ac:dyDescent="0.2">
      <c r="P267">
        <f t="shared" si="4"/>
        <v>0</v>
      </c>
    </row>
    <row r="268" spans="16:16" x14ac:dyDescent="0.2">
      <c r="P268">
        <f t="shared" si="4"/>
        <v>0</v>
      </c>
    </row>
    <row r="269" spans="16:16" x14ac:dyDescent="0.2">
      <c r="P269">
        <f t="shared" si="4"/>
        <v>0</v>
      </c>
    </row>
    <row r="270" spans="16:16" x14ac:dyDescent="0.2">
      <c r="P270">
        <f t="shared" si="4"/>
        <v>0</v>
      </c>
    </row>
    <row r="271" spans="16:16" x14ac:dyDescent="0.2">
      <c r="P271">
        <f t="shared" si="4"/>
        <v>0</v>
      </c>
    </row>
    <row r="272" spans="16:16" x14ac:dyDescent="0.2">
      <c r="P272">
        <f t="shared" si="4"/>
        <v>0</v>
      </c>
    </row>
    <row r="273" spans="16:16" x14ac:dyDescent="0.2">
      <c r="P273">
        <f t="shared" si="4"/>
        <v>0</v>
      </c>
    </row>
    <row r="274" spans="16:16" x14ac:dyDescent="0.2">
      <c r="P274">
        <f t="shared" si="4"/>
        <v>0</v>
      </c>
    </row>
    <row r="275" spans="16:16" x14ac:dyDescent="0.2">
      <c r="P275">
        <f t="shared" si="4"/>
        <v>0</v>
      </c>
    </row>
    <row r="276" spans="16:16" x14ac:dyDescent="0.2">
      <c r="P276">
        <f t="shared" si="4"/>
        <v>0</v>
      </c>
    </row>
    <row r="277" spans="16:16" x14ac:dyDescent="0.2">
      <c r="P277">
        <f t="shared" si="4"/>
        <v>0</v>
      </c>
    </row>
    <row r="278" spans="16:16" x14ac:dyDescent="0.2">
      <c r="P278">
        <f t="shared" si="4"/>
        <v>0</v>
      </c>
    </row>
    <row r="279" spans="16:16" x14ac:dyDescent="0.2">
      <c r="P279">
        <f t="shared" si="4"/>
        <v>0</v>
      </c>
    </row>
    <row r="280" spans="16:16" x14ac:dyDescent="0.2">
      <c r="P280">
        <f t="shared" si="4"/>
        <v>0</v>
      </c>
    </row>
    <row r="281" spans="16:16" x14ac:dyDescent="0.2">
      <c r="P281">
        <f t="shared" si="4"/>
        <v>0</v>
      </c>
    </row>
    <row r="282" spans="16:16" x14ac:dyDescent="0.2">
      <c r="P282">
        <f t="shared" si="4"/>
        <v>0</v>
      </c>
    </row>
    <row r="283" spans="16:16" x14ac:dyDescent="0.2">
      <c r="P283">
        <f t="shared" si="4"/>
        <v>0</v>
      </c>
    </row>
    <row r="284" spans="16:16" x14ac:dyDescent="0.2">
      <c r="P284">
        <f t="shared" si="4"/>
        <v>0</v>
      </c>
    </row>
    <row r="285" spans="16:16" x14ac:dyDescent="0.2">
      <c r="P285">
        <f t="shared" si="4"/>
        <v>0</v>
      </c>
    </row>
    <row r="286" spans="16:16" x14ac:dyDescent="0.2">
      <c r="P286">
        <f t="shared" si="4"/>
        <v>0</v>
      </c>
    </row>
    <row r="287" spans="16:16" x14ac:dyDescent="0.2">
      <c r="P287">
        <f t="shared" si="4"/>
        <v>0</v>
      </c>
    </row>
    <row r="288" spans="16:16" x14ac:dyDescent="0.2">
      <c r="P288">
        <f t="shared" si="4"/>
        <v>0</v>
      </c>
    </row>
    <row r="289" spans="16:16" x14ac:dyDescent="0.2">
      <c r="P289">
        <f t="shared" si="4"/>
        <v>0</v>
      </c>
    </row>
    <row r="290" spans="16:16" x14ac:dyDescent="0.2">
      <c r="P290">
        <f t="shared" si="4"/>
        <v>0</v>
      </c>
    </row>
    <row r="291" spans="16:16" x14ac:dyDescent="0.2">
      <c r="P291">
        <f t="shared" si="4"/>
        <v>0</v>
      </c>
    </row>
    <row r="292" spans="16:16" x14ac:dyDescent="0.2">
      <c r="P292">
        <f t="shared" si="4"/>
        <v>0</v>
      </c>
    </row>
    <row r="293" spans="16:16" x14ac:dyDescent="0.2">
      <c r="P293">
        <f t="shared" si="4"/>
        <v>0</v>
      </c>
    </row>
    <row r="294" spans="16:16" x14ac:dyDescent="0.2">
      <c r="P294">
        <f t="shared" si="4"/>
        <v>0</v>
      </c>
    </row>
    <row r="295" spans="16:16" x14ac:dyDescent="0.2">
      <c r="P295">
        <f t="shared" si="4"/>
        <v>0</v>
      </c>
    </row>
    <row r="296" spans="16:16" x14ac:dyDescent="0.2">
      <c r="P296">
        <f t="shared" si="4"/>
        <v>0</v>
      </c>
    </row>
    <row r="297" spans="16:16" x14ac:dyDescent="0.2">
      <c r="P297">
        <f t="shared" si="4"/>
        <v>0</v>
      </c>
    </row>
    <row r="298" spans="16:16" x14ac:dyDescent="0.2">
      <c r="P298">
        <f t="shared" si="4"/>
        <v>0</v>
      </c>
    </row>
    <row r="299" spans="16:16" x14ac:dyDescent="0.2">
      <c r="P299">
        <f t="shared" si="4"/>
        <v>0</v>
      </c>
    </row>
    <row r="300" spans="16:16" x14ac:dyDescent="0.2">
      <c r="P300">
        <f t="shared" si="4"/>
        <v>0</v>
      </c>
    </row>
    <row r="301" spans="16:16" x14ac:dyDescent="0.2">
      <c r="P301">
        <f t="shared" si="4"/>
        <v>0</v>
      </c>
    </row>
    <row r="302" spans="16:16" x14ac:dyDescent="0.2">
      <c r="P302">
        <f t="shared" si="4"/>
        <v>0</v>
      </c>
    </row>
    <row r="303" spans="16:16" x14ac:dyDescent="0.2">
      <c r="P303">
        <f t="shared" si="4"/>
        <v>0</v>
      </c>
    </row>
    <row r="304" spans="16:16" x14ac:dyDescent="0.2">
      <c r="P304">
        <f t="shared" si="4"/>
        <v>0</v>
      </c>
    </row>
    <row r="305" spans="16:16" x14ac:dyDescent="0.2">
      <c r="P305">
        <f t="shared" si="4"/>
        <v>0</v>
      </c>
    </row>
    <row r="306" spans="16:16" x14ac:dyDescent="0.2">
      <c r="P306">
        <f t="shared" si="4"/>
        <v>0</v>
      </c>
    </row>
    <row r="307" spans="16:16" x14ac:dyDescent="0.2">
      <c r="P307">
        <f t="shared" si="4"/>
        <v>0</v>
      </c>
    </row>
    <row r="308" spans="16:16" x14ac:dyDescent="0.2">
      <c r="P308">
        <f t="shared" si="4"/>
        <v>0</v>
      </c>
    </row>
    <row r="309" spans="16:16" x14ac:dyDescent="0.2">
      <c r="P309">
        <f t="shared" si="4"/>
        <v>0</v>
      </c>
    </row>
    <row r="310" spans="16:16" x14ac:dyDescent="0.2">
      <c r="P310">
        <f t="shared" si="4"/>
        <v>0</v>
      </c>
    </row>
    <row r="311" spans="16:16" x14ac:dyDescent="0.2">
      <c r="P311">
        <f t="shared" si="4"/>
        <v>0</v>
      </c>
    </row>
    <row r="312" spans="16:16" x14ac:dyDescent="0.2">
      <c r="P312">
        <f t="shared" si="4"/>
        <v>0</v>
      </c>
    </row>
    <row r="313" spans="16:16" x14ac:dyDescent="0.2">
      <c r="P313">
        <f t="shared" si="4"/>
        <v>0</v>
      </c>
    </row>
    <row r="314" spans="16:16" x14ac:dyDescent="0.2">
      <c r="P314">
        <f t="shared" si="4"/>
        <v>0</v>
      </c>
    </row>
    <row r="315" spans="16:16" x14ac:dyDescent="0.2">
      <c r="P315">
        <f t="shared" si="4"/>
        <v>0</v>
      </c>
    </row>
    <row r="316" spans="16:16" x14ac:dyDescent="0.2">
      <c r="P316">
        <f t="shared" si="4"/>
        <v>0</v>
      </c>
    </row>
    <row r="317" spans="16:16" x14ac:dyDescent="0.2">
      <c r="P317">
        <f t="shared" si="4"/>
        <v>0</v>
      </c>
    </row>
    <row r="318" spans="16:16" x14ac:dyDescent="0.2">
      <c r="P318">
        <f t="shared" si="4"/>
        <v>0</v>
      </c>
    </row>
    <row r="319" spans="16:16" x14ac:dyDescent="0.2">
      <c r="P319">
        <f t="shared" si="4"/>
        <v>0</v>
      </c>
    </row>
    <row r="320" spans="16:16" x14ac:dyDescent="0.2">
      <c r="P320">
        <f t="shared" si="4"/>
        <v>0</v>
      </c>
    </row>
    <row r="321" spans="16:16" x14ac:dyDescent="0.2">
      <c r="P321">
        <f t="shared" si="4"/>
        <v>0</v>
      </c>
    </row>
    <row r="322" spans="16:16" x14ac:dyDescent="0.2">
      <c r="P322">
        <f t="shared" si="4"/>
        <v>0</v>
      </c>
    </row>
    <row r="323" spans="16:16" x14ac:dyDescent="0.2">
      <c r="P323">
        <f t="shared" si="4"/>
        <v>0</v>
      </c>
    </row>
    <row r="324" spans="16:16" x14ac:dyDescent="0.2">
      <c r="P324">
        <f t="shared" si="4"/>
        <v>0</v>
      </c>
    </row>
    <row r="325" spans="16:16" x14ac:dyDescent="0.2">
      <c r="P325">
        <f t="shared" si="4"/>
        <v>0</v>
      </c>
    </row>
    <row r="326" spans="16:16" x14ac:dyDescent="0.2">
      <c r="P326">
        <f t="shared" si="4"/>
        <v>0</v>
      </c>
    </row>
    <row r="327" spans="16:16" x14ac:dyDescent="0.2">
      <c r="P327">
        <f t="shared" si="4"/>
        <v>0</v>
      </c>
    </row>
    <row r="328" spans="16:16" x14ac:dyDescent="0.2">
      <c r="P328">
        <f t="shared" si="4"/>
        <v>0</v>
      </c>
    </row>
    <row r="329" spans="16:16" x14ac:dyDescent="0.2">
      <c r="P329">
        <f t="shared" si="4"/>
        <v>0</v>
      </c>
    </row>
    <row r="330" spans="16:16" x14ac:dyDescent="0.2">
      <c r="P330">
        <f t="shared" ref="P330:P361" si="5">IFERROR(J330," ")</f>
        <v>0</v>
      </c>
    </row>
    <row r="331" spans="16:16" x14ac:dyDescent="0.2">
      <c r="P331">
        <f t="shared" si="5"/>
        <v>0</v>
      </c>
    </row>
    <row r="332" spans="16:16" x14ac:dyDescent="0.2">
      <c r="P332">
        <f t="shared" si="5"/>
        <v>0</v>
      </c>
    </row>
    <row r="333" spans="16:16" x14ac:dyDescent="0.2">
      <c r="P333">
        <f t="shared" si="5"/>
        <v>0</v>
      </c>
    </row>
    <row r="334" spans="16:16" x14ac:dyDescent="0.2">
      <c r="P334">
        <f t="shared" si="5"/>
        <v>0</v>
      </c>
    </row>
    <row r="335" spans="16:16" x14ac:dyDescent="0.2">
      <c r="P335">
        <f t="shared" si="5"/>
        <v>0</v>
      </c>
    </row>
    <row r="336" spans="16:16" x14ac:dyDescent="0.2">
      <c r="P336">
        <f t="shared" si="5"/>
        <v>0</v>
      </c>
    </row>
    <row r="337" spans="16:16" x14ac:dyDescent="0.2">
      <c r="P337">
        <f t="shared" si="5"/>
        <v>0</v>
      </c>
    </row>
    <row r="338" spans="16:16" x14ac:dyDescent="0.2">
      <c r="P338">
        <f t="shared" si="5"/>
        <v>0</v>
      </c>
    </row>
    <row r="339" spans="16:16" x14ac:dyDescent="0.2">
      <c r="P339">
        <f t="shared" si="5"/>
        <v>0</v>
      </c>
    </row>
    <row r="340" spans="16:16" x14ac:dyDescent="0.2">
      <c r="P340">
        <f t="shared" si="5"/>
        <v>0</v>
      </c>
    </row>
    <row r="341" spans="16:16" x14ac:dyDescent="0.2">
      <c r="P341">
        <f t="shared" si="5"/>
        <v>0</v>
      </c>
    </row>
    <row r="342" spans="16:16" x14ac:dyDescent="0.2">
      <c r="P342">
        <f t="shared" si="5"/>
        <v>0</v>
      </c>
    </row>
    <row r="343" spans="16:16" x14ac:dyDescent="0.2">
      <c r="P343">
        <f t="shared" si="5"/>
        <v>0</v>
      </c>
    </row>
    <row r="344" spans="16:16" x14ac:dyDescent="0.2">
      <c r="P344">
        <f t="shared" si="5"/>
        <v>0</v>
      </c>
    </row>
    <row r="345" spans="16:16" x14ac:dyDescent="0.2">
      <c r="P345">
        <f t="shared" si="5"/>
        <v>0</v>
      </c>
    </row>
    <row r="346" spans="16:16" x14ac:dyDescent="0.2">
      <c r="P346">
        <f t="shared" si="5"/>
        <v>0</v>
      </c>
    </row>
    <row r="347" spans="16:16" x14ac:dyDescent="0.2">
      <c r="P347">
        <f t="shared" si="5"/>
        <v>0</v>
      </c>
    </row>
    <row r="348" spans="16:16" x14ac:dyDescent="0.2">
      <c r="P348">
        <f t="shared" si="5"/>
        <v>0</v>
      </c>
    </row>
    <row r="349" spans="16:16" x14ac:dyDescent="0.2">
      <c r="P349">
        <f t="shared" si="5"/>
        <v>0</v>
      </c>
    </row>
    <row r="350" spans="16:16" x14ac:dyDescent="0.2">
      <c r="P350">
        <f t="shared" si="5"/>
        <v>0</v>
      </c>
    </row>
    <row r="351" spans="16:16" x14ac:dyDescent="0.2">
      <c r="P351">
        <f t="shared" si="5"/>
        <v>0</v>
      </c>
    </row>
    <row r="352" spans="16:16" x14ac:dyDescent="0.2">
      <c r="P352">
        <f t="shared" si="5"/>
        <v>0</v>
      </c>
    </row>
    <row r="353" spans="16:16" x14ac:dyDescent="0.2">
      <c r="P353">
        <f t="shared" si="5"/>
        <v>0</v>
      </c>
    </row>
    <row r="354" spans="16:16" x14ac:dyDescent="0.2">
      <c r="P354">
        <f t="shared" si="5"/>
        <v>0</v>
      </c>
    </row>
    <row r="355" spans="16:16" x14ac:dyDescent="0.2">
      <c r="P355">
        <f t="shared" si="5"/>
        <v>0</v>
      </c>
    </row>
    <row r="356" spans="16:16" x14ac:dyDescent="0.2">
      <c r="P356">
        <f t="shared" si="5"/>
        <v>0</v>
      </c>
    </row>
    <row r="357" spans="16:16" x14ac:dyDescent="0.2">
      <c r="P357">
        <f t="shared" si="5"/>
        <v>0</v>
      </c>
    </row>
    <row r="358" spans="16:16" x14ac:dyDescent="0.2">
      <c r="P358">
        <f t="shared" si="5"/>
        <v>0</v>
      </c>
    </row>
    <row r="359" spans="16:16" x14ac:dyDescent="0.2">
      <c r="P359">
        <f t="shared" si="5"/>
        <v>0</v>
      </c>
    </row>
    <row r="360" spans="16:16" x14ac:dyDescent="0.2">
      <c r="P360">
        <f t="shared" si="5"/>
        <v>0</v>
      </c>
    </row>
    <row r="361" spans="16:16" x14ac:dyDescent="0.2">
      <c r="P361">
        <f t="shared" si="5"/>
        <v>0</v>
      </c>
    </row>
  </sheetData>
  <pageMargins left="0.7" right="0.7" top="0.75" bottom="0.75" header="0.3" footer="0.3"/>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29334-3EF8-491F-9F45-8C0276DB203B}">
  <sheetPr>
    <tabColor theme="9" tint="0.59999389629810485"/>
  </sheetPr>
  <dimension ref="B2:O96"/>
  <sheetViews>
    <sheetView workbookViewId="0">
      <selection activeCell="E60" sqref="E60"/>
    </sheetView>
  </sheetViews>
  <sheetFormatPr baseColWidth="10" defaultRowHeight="12.75" x14ac:dyDescent="0.2"/>
  <cols>
    <col min="2" max="2" width="13.5703125" bestFit="1" customWidth="1"/>
    <col min="3" max="3" width="12.140625" bestFit="1" customWidth="1"/>
    <col min="4" max="4" width="4.140625" customWidth="1"/>
    <col min="5" max="7" width="11.140625" customWidth="1"/>
    <col min="8" max="8" width="13.28515625" bestFit="1" customWidth="1"/>
    <col min="9" max="9" width="12.140625" bestFit="1" customWidth="1"/>
    <col min="10" max="10" width="9.85546875" bestFit="1" customWidth="1"/>
    <col min="11" max="11" width="13.5703125" bestFit="1" customWidth="1"/>
    <col min="12" max="12" width="12.140625" bestFit="1" customWidth="1"/>
    <col min="13" max="13" width="9.85546875" bestFit="1" customWidth="1"/>
    <col min="14" max="14" width="8.85546875" bestFit="1" customWidth="1"/>
    <col min="15" max="16" width="9.85546875" bestFit="1" customWidth="1"/>
    <col min="17" max="17" width="8.85546875" bestFit="1" customWidth="1"/>
    <col min="18" max="18" width="7.42578125" bestFit="1" customWidth="1"/>
    <col min="19" max="19" width="8.85546875" bestFit="1" customWidth="1"/>
    <col min="20" max="20" width="6.42578125" bestFit="1" customWidth="1"/>
    <col min="21" max="21" width="7.42578125" bestFit="1" customWidth="1"/>
    <col min="22" max="23" width="8.85546875" bestFit="1" customWidth="1"/>
    <col min="24" max="24" width="7.42578125" bestFit="1" customWidth="1"/>
    <col min="25" max="25" width="8.5703125" bestFit="1" customWidth="1"/>
    <col min="26" max="26" width="6.42578125" bestFit="1" customWidth="1"/>
    <col min="27" max="28" width="9.85546875" bestFit="1" customWidth="1"/>
  </cols>
  <sheetData>
    <row r="2" spans="2:15" x14ac:dyDescent="0.2">
      <c r="B2" s="1" t="s">
        <v>525</v>
      </c>
      <c r="C2" t="s" vm="4">
        <v>526</v>
      </c>
      <c r="H2" s="1" t="s">
        <v>525</v>
      </c>
      <c r="I2" t="s" vm="4">
        <v>526</v>
      </c>
      <c r="K2" s="1" t="s">
        <v>525</v>
      </c>
      <c r="L2" t="s" vm="4">
        <v>526</v>
      </c>
    </row>
    <row r="3" spans="2:15" x14ac:dyDescent="0.2">
      <c r="B3" s="1" t="s">
        <v>61</v>
      </c>
      <c r="C3" t="s" vm="9">
        <v>523</v>
      </c>
      <c r="H3" s="1" t="s">
        <v>61</v>
      </c>
      <c r="I3" t="s" vm="9">
        <v>523</v>
      </c>
      <c r="K3" s="1" t="s">
        <v>61</v>
      </c>
      <c r="L3" t="s" vm="9">
        <v>523</v>
      </c>
    </row>
    <row r="4" spans="2:15" x14ac:dyDescent="0.2">
      <c r="B4" s="1" t="s">
        <v>29</v>
      </c>
      <c r="C4" t="s" vm="6">
        <v>31</v>
      </c>
      <c r="H4" s="1" t="s">
        <v>29</v>
      </c>
      <c r="I4" t="s" vm="6">
        <v>31</v>
      </c>
      <c r="K4" s="1" t="s">
        <v>29</v>
      </c>
      <c r="L4" t="s" vm="6">
        <v>31</v>
      </c>
    </row>
    <row r="6" spans="2:15" x14ac:dyDescent="0.2">
      <c r="B6" s="1" t="s">
        <v>2</v>
      </c>
      <c r="C6" t="s">
        <v>528</v>
      </c>
      <c r="F6" t="str">
        <f>IF(C6=0," ",C6)</f>
        <v>Sum of Verdi3</v>
      </c>
      <c r="H6" s="1" t="s">
        <v>2</v>
      </c>
      <c r="I6" t="s">
        <v>528</v>
      </c>
      <c r="K6" s="1" t="s">
        <v>2</v>
      </c>
      <c r="L6" t="s">
        <v>528</v>
      </c>
      <c r="O6" s="10" t="str">
        <f>IF(L6=0," ",L6)</f>
        <v>Sum of Verdi3</v>
      </c>
    </row>
    <row r="7" spans="2:15" x14ac:dyDescent="0.2">
      <c r="B7" s="2" t="s">
        <v>255</v>
      </c>
      <c r="C7" s="5">
        <v>7.7081366251293346E-2</v>
      </c>
      <c r="E7" t="str">
        <f>IF(B7=0," ",B7)</f>
        <v>Hå</v>
      </c>
      <c r="F7" s="8">
        <f>IF(C7=0," ",C7)</f>
        <v>7.7081366251293346E-2</v>
      </c>
      <c r="H7" s="2" t="s">
        <v>255</v>
      </c>
      <c r="I7" s="6">
        <v>8912332.6999999993</v>
      </c>
      <c r="K7" s="2" t="s">
        <v>255</v>
      </c>
      <c r="L7" s="5">
        <v>7.7081366251293346E-2</v>
      </c>
      <c r="N7" t="str">
        <f>IF(K7=0," ",K7)</f>
        <v>Hå</v>
      </c>
      <c r="O7" s="8">
        <f>IF(L7=0," ",L7)</f>
        <v>7.7081366251293346E-2</v>
      </c>
    </row>
    <row r="8" spans="2:15" x14ac:dyDescent="0.2">
      <c r="B8" s="2" t="s">
        <v>112</v>
      </c>
      <c r="C8" s="5">
        <v>0.14344786167553908</v>
      </c>
      <c r="E8" t="str">
        <f t="shared" ref="E8:E51" si="0">IF(B8=0," ",B8)</f>
        <v>Ringsaker</v>
      </c>
      <c r="F8" s="8">
        <f t="shared" ref="F8:F51" si="1">IF(C8=0," ",C8)</f>
        <v>0.14344786167553908</v>
      </c>
      <c r="H8" s="2" t="s">
        <v>112</v>
      </c>
      <c r="I8" s="6">
        <v>7673453.5999999996</v>
      </c>
      <c r="K8" s="2" t="s">
        <v>112</v>
      </c>
      <c r="L8" s="5">
        <v>6.6366495424245719E-2</v>
      </c>
      <c r="N8" t="str">
        <f t="shared" ref="N8:O51" si="2">IF(K8=0," ",K8)</f>
        <v>Ringsaker</v>
      </c>
      <c r="O8" s="8">
        <f t="shared" si="2"/>
        <v>6.6366495424245719E-2</v>
      </c>
    </row>
    <row r="9" spans="2:15" x14ac:dyDescent="0.2">
      <c r="B9" s="2" t="s">
        <v>415</v>
      </c>
      <c r="C9" s="5">
        <v>0.2054349990159087</v>
      </c>
      <c r="E9" t="str">
        <f t="shared" si="0"/>
        <v>Levanger</v>
      </c>
      <c r="F9" s="8">
        <f t="shared" si="1"/>
        <v>0.2054349990159087</v>
      </c>
      <c r="H9" s="2" t="s">
        <v>415</v>
      </c>
      <c r="I9" s="6">
        <v>7167101.7000000002</v>
      </c>
      <c r="K9" s="2" t="s">
        <v>415</v>
      </c>
      <c r="L9" s="5">
        <v>6.1987137340369626E-2</v>
      </c>
      <c r="N9" t="str">
        <f t="shared" si="2"/>
        <v>Levanger</v>
      </c>
      <c r="O9" s="8">
        <f t="shared" si="2"/>
        <v>6.1987137340369626E-2</v>
      </c>
    </row>
    <row r="10" spans="2:15" x14ac:dyDescent="0.2">
      <c r="B10" s="2" t="s">
        <v>77</v>
      </c>
      <c r="C10" s="5">
        <v>0.25886200973209678</v>
      </c>
      <c r="E10" t="str">
        <f t="shared" si="0"/>
        <v>Rakkestad</v>
      </c>
      <c r="F10" s="8">
        <f t="shared" si="1"/>
        <v>0.25886200973209678</v>
      </c>
      <c r="H10" s="2" t="s">
        <v>77</v>
      </c>
      <c r="I10" s="6">
        <v>6177359.2999999998</v>
      </c>
      <c r="K10" s="2" t="s">
        <v>77</v>
      </c>
      <c r="L10" s="5">
        <v>5.3427010716188043E-2</v>
      </c>
      <c r="N10" t="str">
        <f t="shared" si="2"/>
        <v>Rakkestad</v>
      </c>
      <c r="O10" s="8">
        <f t="shared" si="2"/>
        <v>5.3427010716188043E-2</v>
      </c>
    </row>
    <row r="11" spans="2:15" x14ac:dyDescent="0.2">
      <c r="B11" s="2" t="s">
        <v>256</v>
      </c>
      <c r="C11" s="5">
        <v>0.30667375567353078</v>
      </c>
      <c r="E11" t="str">
        <f t="shared" si="0"/>
        <v>Klepp</v>
      </c>
      <c r="F11" s="8">
        <f t="shared" si="1"/>
        <v>0.30667375567353078</v>
      </c>
      <c r="H11" s="2" t="s">
        <v>256</v>
      </c>
      <c r="I11" s="6">
        <v>5528108.9000000004</v>
      </c>
      <c r="K11" s="2" t="s">
        <v>256</v>
      </c>
      <c r="L11" s="5">
        <v>4.7811745941433996E-2</v>
      </c>
      <c r="N11" t="str">
        <f t="shared" si="2"/>
        <v>Klepp</v>
      </c>
      <c r="O11" s="8">
        <f t="shared" si="2"/>
        <v>4.7811745941433996E-2</v>
      </c>
    </row>
    <row r="12" spans="2:15" x14ac:dyDescent="0.2">
      <c r="B12" s="2" t="s">
        <v>402</v>
      </c>
      <c r="C12" s="5">
        <v>0.35434249126625572</v>
      </c>
      <c r="E12" t="str">
        <f t="shared" si="0"/>
        <v>Midtre Gauldal</v>
      </c>
      <c r="F12" s="8">
        <f t="shared" si="1"/>
        <v>0.35434249126625572</v>
      </c>
      <c r="H12" s="2" t="s">
        <v>402</v>
      </c>
      <c r="I12" s="6">
        <v>5511573.7000000002</v>
      </c>
      <c r="K12" s="2" t="s">
        <v>402</v>
      </c>
      <c r="L12" s="5">
        <v>4.7668735592724908E-2</v>
      </c>
      <c r="N12" t="str">
        <f t="shared" si="2"/>
        <v>Midtre Gauldal</v>
      </c>
      <c r="O12" s="8">
        <f t="shared" si="2"/>
        <v>4.7668735592724908E-2</v>
      </c>
    </row>
    <row r="13" spans="2:15" x14ac:dyDescent="0.2">
      <c r="B13" s="2" t="s">
        <v>250</v>
      </c>
      <c r="C13" s="5">
        <v>0.40030176574311582</v>
      </c>
      <c r="E13" t="str">
        <f t="shared" si="0"/>
        <v>Stavanger</v>
      </c>
      <c r="F13" s="8">
        <f t="shared" si="1"/>
        <v>0.40030176574311582</v>
      </c>
      <c r="H13" s="2" t="s">
        <v>250</v>
      </c>
      <c r="I13" s="6">
        <v>5313921.7</v>
      </c>
      <c r="K13" s="2" t="s">
        <v>250</v>
      </c>
      <c r="L13" s="5">
        <v>4.5959274476860074E-2</v>
      </c>
      <c r="N13" t="str">
        <f t="shared" si="2"/>
        <v>Stavanger</v>
      </c>
      <c r="O13" s="8">
        <f t="shared" si="2"/>
        <v>4.5959274476860074E-2</v>
      </c>
    </row>
    <row r="14" spans="2:15" x14ac:dyDescent="0.2">
      <c r="B14" s="2" t="s">
        <v>409</v>
      </c>
      <c r="C14" s="5">
        <v>0.4456247828956621</v>
      </c>
      <c r="E14" t="str">
        <f t="shared" si="0"/>
        <v>Steinkjer</v>
      </c>
      <c r="F14" s="8">
        <f t="shared" si="1"/>
        <v>0.4456247828956621</v>
      </c>
      <c r="H14" s="2" t="s">
        <v>409</v>
      </c>
      <c r="I14" s="6">
        <v>5240356.0999999996</v>
      </c>
      <c r="K14" s="2" t="s">
        <v>409</v>
      </c>
      <c r="L14" s="5">
        <v>4.5323017152546295E-2</v>
      </c>
      <c r="N14" t="str">
        <f t="shared" si="2"/>
        <v>Steinkjer</v>
      </c>
      <c r="O14" s="8">
        <f t="shared" si="2"/>
        <v>4.5323017152546295E-2</v>
      </c>
    </row>
    <row r="15" spans="2:15" x14ac:dyDescent="0.2">
      <c r="B15" s="2" t="s">
        <v>72</v>
      </c>
      <c r="C15" s="5">
        <v>0.48467780315561659</v>
      </c>
      <c r="E15" t="str">
        <f t="shared" si="0"/>
        <v>Indre Østfold</v>
      </c>
      <c r="F15" s="8">
        <f t="shared" si="1"/>
        <v>0.48467780315561659</v>
      </c>
      <c r="H15" s="2" t="s">
        <v>72</v>
      </c>
      <c r="I15" s="6">
        <v>4515404</v>
      </c>
      <c r="K15" s="2" t="s">
        <v>72</v>
      </c>
      <c r="L15" s="5">
        <v>3.9053020259954503E-2</v>
      </c>
      <c r="N15" t="str">
        <f t="shared" si="2"/>
        <v>Indre Østfold</v>
      </c>
      <c r="O15" s="8">
        <f t="shared" si="2"/>
        <v>3.9053020259954503E-2</v>
      </c>
    </row>
    <row r="16" spans="2:15" x14ac:dyDescent="0.2">
      <c r="B16" s="2" t="s">
        <v>69</v>
      </c>
      <c r="C16" s="5">
        <v>0.52258025226388283</v>
      </c>
      <c r="E16" t="str">
        <f t="shared" si="0"/>
        <v>Marker</v>
      </c>
      <c r="F16" s="8">
        <f t="shared" si="1"/>
        <v>0.52258025226388283</v>
      </c>
      <c r="H16" s="2" t="s">
        <v>69</v>
      </c>
      <c r="I16" s="6">
        <v>4382372.2</v>
      </c>
      <c r="K16" s="2" t="s">
        <v>69</v>
      </c>
      <c r="L16" s="5">
        <v>3.7902449108266151E-2</v>
      </c>
      <c r="N16" t="str">
        <f t="shared" si="2"/>
        <v>Marker</v>
      </c>
      <c r="O16" s="8">
        <f t="shared" si="2"/>
        <v>3.7902449108266151E-2</v>
      </c>
    </row>
    <row r="17" spans="2:15" x14ac:dyDescent="0.2">
      <c r="B17" s="2" t="s">
        <v>403</v>
      </c>
      <c r="C17" s="5">
        <v>0.5584315893358307</v>
      </c>
      <c r="E17" t="str">
        <f t="shared" si="0"/>
        <v>Melhus</v>
      </c>
      <c r="F17" s="8">
        <f t="shared" si="1"/>
        <v>0.5584315893358307</v>
      </c>
      <c r="H17" s="2" t="s">
        <v>403</v>
      </c>
      <c r="I17" s="6">
        <v>4145217.7</v>
      </c>
      <c r="K17" s="2" t="s">
        <v>403</v>
      </c>
      <c r="L17" s="5">
        <v>3.5851337071947938E-2</v>
      </c>
      <c r="N17" t="str">
        <f t="shared" si="2"/>
        <v>Melhus</v>
      </c>
      <c r="O17" s="8">
        <f t="shared" si="2"/>
        <v>3.5851337071947938E-2</v>
      </c>
    </row>
    <row r="18" spans="2:15" x14ac:dyDescent="0.2">
      <c r="B18" s="2" t="s">
        <v>249</v>
      </c>
      <c r="C18" s="5">
        <v>0.59021351518058518</v>
      </c>
      <c r="E18" t="str">
        <f t="shared" si="0"/>
        <v>Sandnes</v>
      </c>
      <c r="F18" s="8">
        <f t="shared" si="1"/>
        <v>0.59021351518058518</v>
      </c>
      <c r="H18" s="2" t="s">
        <v>249</v>
      </c>
      <c r="I18" s="6">
        <v>3674702.6</v>
      </c>
      <c r="K18" s="2" t="s">
        <v>249</v>
      </c>
      <c r="L18" s="5">
        <v>3.1781925844754422E-2</v>
      </c>
      <c r="N18" t="str">
        <f t="shared" si="2"/>
        <v>Sandnes</v>
      </c>
      <c r="O18" s="8">
        <f t="shared" si="2"/>
        <v>3.1781925844754422E-2</v>
      </c>
    </row>
    <row r="19" spans="2:15" x14ac:dyDescent="0.2">
      <c r="B19" s="2" t="s">
        <v>259</v>
      </c>
      <c r="C19" s="5">
        <v>0.61341107082935564</v>
      </c>
      <c r="E19" t="str">
        <f t="shared" si="0"/>
        <v>Sola</v>
      </c>
      <c r="F19" s="8">
        <f t="shared" si="1"/>
        <v>0.61341107082935564</v>
      </c>
      <c r="H19" s="2" t="s">
        <v>259</v>
      </c>
      <c r="I19" s="6">
        <v>2682157.1</v>
      </c>
      <c r="K19" s="2" t="s">
        <v>259</v>
      </c>
      <c r="L19" s="5">
        <v>2.319755564877048E-2</v>
      </c>
      <c r="N19" t="str">
        <f t="shared" si="2"/>
        <v>Sola</v>
      </c>
      <c r="O19" s="8">
        <f t="shared" si="2"/>
        <v>2.319755564877048E-2</v>
      </c>
    </row>
    <row r="20" spans="2:15" x14ac:dyDescent="0.2">
      <c r="B20" s="2" t="s">
        <v>187</v>
      </c>
      <c r="C20" s="5">
        <v>0.63334969227390681</v>
      </c>
      <c r="E20" t="str">
        <f t="shared" si="0"/>
        <v>Sandefjord</v>
      </c>
      <c r="F20" s="8">
        <f t="shared" si="1"/>
        <v>0.63334969227390681</v>
      </c>
      <c r="H20" s="2" t="s">
        <v>187</v>
      </c>
      <c r="I20" s="6">
        <v>2305351.2999999998</v>
      </c>
      <c r="K20" s="2" t="s">
        <v>187</v>
      </c>
      <c r="L20" s="5">
        <v>1.993862144455124E-2</v>
      </c>
      <c r="N20" t="str">
        <f t="shared" si="2"/>
        <v>Sandefjord</v>
      </c>
      <c r="O20" s="8">
        <f t="shared" si="2"/>
        <v>1.993862144455124E-2</v>
      </c>
    </row>
    <row r="21" spans="2:15" x14ac:dyDescent="0.2">
      <c r="B21" s="2" t="s">
        <v>385</v>
      </c>
      <c r="C21" s="5">
        <v>0.65050838530496613</v>
      </c>
      <c r="E21" t="str">
        <f t="shared" si="0"/>
        <v>Orkland</v>
      </c>
      <c r="F21" s="8">
        <f t="shared" si="1"/>
        <v>0.65050838530496613</v>
      </c>
      <c r="H21" s="2" t="s">
        <v>385</v>
      </c>
      <c r="I21" s="6">
        <v>1983929.3</v>
      </c>
      <c r="K21" s="2" t="s">
        <v>385</v>
      </c>
      <c r="L21" s="5">
        <v>1.7158693031059317E-2</v>
      </c>
      <c r="N21" t="str">
        <f t="shared" si="2"/>
        <v>Orkland</v>
      </c>
      <c r="O21" s="8">
        <f t="shared" si="2"/>
        <v>1.7158693031059317E-2</v>
      </c>
    </row>
    <row r="22" spans="2:15" x14ac:dyDescent="0.2">
      <c r="B22" s="2" t="s">
        <v>257</v>
      </c>
      <c r="C22" s="5">
        <v>0.66702934378932799</v>
      </c>
      <c r="E22" t="str">
        <f t="shared" si="0"/>
        <v>Time</v>
      </c>
      <c r="F22" s="8">
        <f t="shared" si="1"/>
        <v>0.66702934378932799</v>
      </c>
      <c r="H22" s="2" t="s">
        <v>257</v>
      </c>
      <c r="I22" s="6">
        <v>1910192.9</v>
      </c>
      <c r="K22" s="2" t="s">
        <v>257</v>
      </c>
      <c r="L22" s="5">
        <v>1.6520958484361806E-2</v>
      </c>
      <c r="N22" t="str">
        <f t="shared" si="2"/>
        <v>Time</v>
      </c>
      <c r="O22" s="8">
        <f t="shared" si="2"/>
        <v>1.6520958484361806E-2</v>
      </c>
    </row>
    <row r="23" spans="2:15" x14ac:dyDescent="0.2">
      <c r="B23" s="2" t="s">
        <v>258</v>
      </c>
      <c r="C23" s="5">
        <v>0.68258384509704939</v>
      </c>
      <c r="E23" t="str">
        <f t="shared" si="0"/>
        <v>Gjesdal</v>
      </c>
      <c r="F23" s="8">
        <f t="shared" si="1"/>
        <v>0.68258384509704939</v>
      </c>
      <c r="H23" s="2" t="s">
        <v>258</v>
      </c>
      <c r="I23" s="6">
        <v>1798448.8</v>
      </c>
      <c r="K23" s="2" t="s">
        <v>258</v>
      </c>
      <c r="L23" s="5">
        <v>1.5554501307721494E-2</v>
      </c>
      <c r="N23" t="str">
        <f t="shared" si="2"/>
        <v>Gjesdal</v>
      </c>
      <c r="O23" s="8">
        <f t="shared" si="2"/>
        <v>1.5554501307721494E-2</v>
      </c>
    </row>
    <row r="24" spans="2:15" x14ac:dyDescent="0.2">
      <c r="B24" s="2" t="s">
        <v>114</v>
      </c>
      <c r="C24" s="5">
        <v>0.69812713231494228</v>
      </c>
      <c r="E24" t="str">
        <f t="shared" si="0"/>
        <v>Stange</v>
      </c>
      <c r="F24" s="8">
        <f t="shared" si="1"/>
        <v>0.69812713231494228</v>
      </c>
      <c r="H24" s="2" t="s">
        <v>114</v>
      </c>
      <c r="I24" s="6">
        <v>1797152.2</v>
      </c>
      <c r="K24" s="2" t="s">
        <v>114</v>
      </c>
      <c r="L24" s="5">
        <v>1.5543287217892752E-2</v>
      </c>
      <c r="N24" t="str">
        <f t="shared" si="2"/>
        <v>Stange</v>
      </c>
      <c r="O24" s="8">
        <f t="shared" si="2"/>
        <v>1.5543287217892752E-2</v>
      </c>
    </row>
    <row r="25" spans="2:15" x14ac:dyDescent="0.2">
      <c r="B25" s="2" t="s">
        <v>416</v>
      </c>
      <c r="C25" s="5">
        <v>0.71350591161997479</v>
      </c>
      <c r="E25" t="str">
        <f t="shared" si="0"/>
        <v>Verdal</v>
      </c>
      <c r="F25" s="8">
        <f t="shared" si="1"/>
        <v>0.71350591161997479</v>
      </c>
      <c r="H25" s="2" t="s">
        <v>416</v>
      </c>
      <c r="I25" s="6">
        <v>1778131.4</v>
      </c>
      <c r="K25" s="2" t="s">
        <v>416</v>
      </c>
      <c r="L25" s="5">
        <v>1.5378779305032564E-2</v>
      </c>
      <c r="N25" t="str">
        <f t="shared" si="2"/>
        <v>Verdal</v>
      </c>
      <c r="O25" s="8">
        <f t="shared" si="2"/>
        <v>1.5378779305032564E-2</v>
      </c>
    </row>
    <row r="26" spans="2:15" x14ac:dyDescent="0.2">
      <c r="B26" s="2" t="s">
        <v>119</v>
      </c>
      <c r="C26" s="5">
        <v>0.7273070606633949</v>
      </c>
      <c r="E26" t="str">
        <f t="shared" si="0"/>
        <v>Åsnes</v>
      </c>
      <c r="F26" s="8">
        <f t="shared" si="1"/>
        <v>0.7273070606633949</v>
      </c>
      <c r="H26" s="2" t="s">
        <v>119</v>
      </c>
      <c r="I26" s="6">
        <v>1595722</v>
      </c>
      <c r="K26" s="2" t="s">
        <v>119</v>
      </c>
      <c r="L26" s="5">
        <v>1.3801149043420061E-2</v>
      </c>
      <c r="N26" t="str">
        <f t="shared" si="2"/>
        <v>Åsnes</v>
      </c>
      <c r="O26" s="8">
        <f t="shared" si="2"/>
        <v>1.3801149043420061E-2</v>
      </c>
    </row>
    <row r="27" spans="2:15" x14ac:dyDescent="0.2">
      <c r="B27" s="2" t="s">
        <v>121</v>
      </c>
      <c r="C27" s="5">
        <v>0.74028569954858026</v>
      </c>
      <c r="E27" t="str">
        <f t="shared" si="0"/>
        <v>Våler (Inn)</v>
      </c>
      <c r="F27" s="8">
        <f t="shared" si="1"/>
        <v>0.74028569954858026</v>
      </c>
      <c r="H27" s="2" t="s">
        <v>121</v>
      </c>
      <c r="I27" s="6">
        <v>1500621.4</v>
      </c>
      <c r="K27" s="2" t="s">
        <v>121</v>
      </c>
      <c r="L27" s="5">
        <v>1.2978638885185309E-2</v>
      </c>
      <c r="N27" t="str">
        <f t="shared" si="2"/>
        <v>Våler (Inn)</v>
      </c>
      <c r="O27" s="8">
        <f t="shared" si="2"/>
        <v>1.2978638885185309E-2</v>
      </c>
    </row>
    <row r="28" spans="2:15" x14ac:dyDescent="0.2">
      <c r="B28" s="2" t="s">
        <v>113</v>
      </c>
      <c r="C28" s="5">
        <v>0.75322790604752876</v>
      </c>
      <c r="E28" t="str">
        <f t="shared" si="0"/>
        <v>Løten</v>
      </c>
      <c r="F28" s="8">
        <f t="shared" si="1"/>
        <v>0.75322790604752876</v>
      </c>
      <c r="H28" s="2" t="s">
        <v>113</v>
      </c>
      <c r="I28" s="6">
        <v>1496409</v>
      </c>
      <c r="K28" s="2" t="s">
        <v>113</v>
      </c>
      <c r="L28" s="5">
        <v>1.2942206498948545E-2</v>
      </c>
      <c r="N28" t="str">
        <f t="shared" si="2"/>
        <v>Løten</v>
      </c>
      <c r="O28" s="8">
        <f t="shared" si="2"/>
        <v>1.2942206498948545E-2</v>
      </c>
    </row>
    <row r="29" spans="2:15" x14ac:dyDescent="0.2">
      <c r="B29" s="2" t="s">
        <v>260</v>
      </c>
      <c r="C29" s="5">
        <v>0.76571322530682817</v>
      </c>
      <c r="E29" t="str">
        <f t="shared" si="0"/>
        <v>Randaberg</v>
      </c>
      <c r="F29" s="8">
        <f t="shared" si="1"/>
        <v>0.76571322530682817</v>
      </c>
      <c r="H29" s="2" t="s">
        <v>260</v>
      </c>
      <c r="I29" s="6">
        <v>1443582.6</v>
      </c>
      <c r="K29" s="2" t="s">
        <v>260</v>
      </c>
      <c r="L29" s="5">
        <v>1.2485319259299457E-2</v>
      </c>
      <c r="N29" t="str">
        <f t="shared" si="2"/>
        <v>Randaberg</v>
      </c>
      <c r="O29" s="8">
        <f t="shared" si="2"/>
        <v>1.2485319259299457E-2</v>
      </c>
    </row>
    <row r="30" spans="2:15" x14ac:dyDescent="0.2">
      <c r="B30" s="2" t="s">
        <v>62</v>
      </c>
      <c r="C30" s="5">
        <v>0.77781740821785994</v>
      </c>
      <c r="E30" t="str">
        <f t="shared" si="0"/>
        <v>Halden</v>
      </c>
      <c r="F30" s="8">
        <f t="shared" si="1"/>
        <v>0.77781740821785994</v>
      </c>
      <c r="H30" s="2" t="s">
        <v>62</v>
      </c>
      <c r="I30" s="6">
        <v>1399514.7</v>
      </c>
      <c r="K30" s="2" t="s">
        <v>62</v>
      </c>
      <c r="L30" s="5">
        <v>1.2104182911031693E-2</v>
      </c>
      <c r="N30" t="str">
        <f t="shared" si="2"/>
        <v>Halden</v>
      </c>
      <c r="O30" s="8">
        <f t="shared" si="2"/>
        <v>1.2104182911031693E-2</v>
      </c>
    </row>
    <row r="31" spans="2:15" x14ac:dyDescent="0.2">
      <c r="B31" s="2" t="s">
        <v>122</v>
      </c>
      <c r="C31" s="5">
        <v>0.78964946998705254</v>
      </c>
      <c r="E31" t="str">
        <f t="shared" si="0"/>
        <v>Elverum</v>
      </c>
      <c r="F31" s="8">
        <f t="shared" si="1"/>
        <v>0.78964946998705254</v>
      </c>
      <c r="H31" s="2" t="s">
        <v>122</v>
      </c>
      <c r="I31" s="6">
        <v>1368051.4</v>
      </c>
      <c r="K31" s="2" t="s">
        <v>122</v>
      </c>
      <c r="L31" s="5">
        <v>1.1832061769192551E-2</v>
      </c>
      <c r="N31" t="str">
        <f t="shared" si="2"/>
        <v>Elverum</v>
      </c>
      <c r="O31" s="8">
        <f t="shared" si="2"/>
        <v>1.1832061769192551E-2</v>
      </c>
    </row>
    <row r="32" spans="2:15" x14ac:dyDescent="0.2">
      <c r="B32" s="2" t="s">
        <v>65</v>
      </c>
      <c r="C32" s="5">
        <v>0.80124737557562165</v>
      </c>
      <c r="E32" t="str">
        <f t="shared" si="0"/>
        <v>Sarpsborg</v>
      </c>
      <c r="F32" s="8">
        <f t="shared" si="1"/>
        <v>0.80124737557562165</v>
      </c>
      <c r="H32" s="2" t="s">
        <v>65</v>
      </c>
      <c r="I32" s="6">
        <v>1340977.7</v>
      </c>
      <c r="K32" s="2" t="s">
        <v>65</v>
      </c>
      <c r="L32" s="5">
        <v>1.1597905588569083E-2</v>
      </c>
      <c r="N32" t="str">
        <f t="shared" si="2"/>
        <v>Sarpsborg</v>
      </c>
      <c r="O32" s="8">
        <f t="shared" si="2"/>
        <v>1.1597905588569083E-2</v>
      </c>
    </row>
    <row r="33" spans="2:15" x14ac:dyDescent="0.2">
      <c r="B33" s="2" t="s">
        <v>78</v>
      </c>
      <c r="C33" s="5">
        <v>0.81031927499710554</v>
      </c>
      <c r="E33" t="str">
        <f t="shared" si="0"/>
        <v>Råde</v>
      </c>
      <c r="F33" s="8">
        <f t="shared" si="1"/>
        <v>0.81031927499710554</v>
      </c>
      <c r="H33" s="2" t="s">
        <v>78</v>
      </c>
      <c r="I33" s="6">
        <v>1048914.8</v>
      </c>
      <c r="K33" s="2" t="s">
        <v>78</v>
      </c>
      <c r="L33" s="5">
        <v>9.0718994214839081E-3</v>
      </c>
      <c r="N33" t="str">
        <f t="shared" si="2"/>
        <v>Råde</v>
      </c>
      <c r="O33" s="8">
        <f t="shared" si="2"/>
        <v>9.0718994214839081E-3</v>
      </c>
    </row>
    <row r="34" spans="2:15" x14ac:dyDescent="0.2">
      <c r="B34" s="2" t="s">
        <v>161</v>
      </c>
      <c r="C34" s="5">
        <v>0.81900027266169473</v>
      </c>
      <c r="E34" t="str">
        <f t="shared" si="0"/>
        <v>Kongsberg</v>
      </c>
      <c r="F34" s="8">
        <f t="shared" si="1"/>
        <v>0.81900027266169473</v>
      </c>
      <c r="H34" s="2" t="s">
        <v>161</v>
      </c>
      <c r="I34" s="6">
        <v>1003717.8</v>
      </c>
      <c r="K34" s="2" t="s">
        <v>161</v>
      </c>
      <c r="L34" s="5">
        <v>8.680997664589251E-3</v>
      </c>
      <c r="N34" t="str">
        <f t="shared" si="2"/>
        <v>Kongsberg</v>
      </c>
      <c r="O34" s="8">
        <f t="shared" si="2"/>
        <v>8.680997664589251E-3</v>
      </c>
    </row>
    <row r="35" spans="2:15" x14ac:dyDescent="0.2">
      <c r="B35" s="2" t="s">
        <v>391</v>
      </c>
      <c r="C35" s="5">
        <v>0.82765938961838825</v>
      </c>
      <c r="E35" t="str">
        <f t="shared" si="0"/>
        <v>Indre Fosen</v>
      </c>
      <c r="F35" s="8">
        <f t="shared" si="1"/>
        <v>0.82765938961838825</v>
      </c>
      <c r="H35" s="2" t="s">
        <v>391</v>
      </c>
      <c r="I35" s="6">
        <v>1001187.9</v>
      </c>
      <c r="K35" s="2" t="s">
        <v>391</v>
      </c>
      <c r="L35" s="5">
        <v>8.6591169566934221E-3</v>
      </c>
      <c r="N35" t="str">
        <f t="shared" si="2"/>
        <v>Indre Fosen</v>
      </c>
      <c r="O35" s="8">
        <f t="shared" si="2"/>
        <v>8.6591169566934221E-3</v>
      </c>
    </row>
    <row r="36" spans="2:15" x14ac:dyDescent="0.2">
      <c r="B36" s="2" t="s">
        <v>186</v>
      </c>
      <c r="C36" s="5">
        <v>0.83619366571573872</v>
      </c>
      <c r="E36" t="str">
        <f t="shared" si="0"/>
        <v>Tønsberg</v>
      </c>
      <c r="F36" s="8">
        <f t="shared" si="1"/>
        <v>0.83619366571573872</v>
      </c>
      <c r="H36" s="2" t="s">
        <v>186</v>
      </c>
      <c r="I36" s="6">
        <v>986753.5</v>
      </c>
      <c r="K36" s="2" t="s">
        <v>186</v>
      </c>
      <c r="L36" s="5">
        <v>8.5342760973505395E-3</v>
      </c>
      <c r="N36" t="str">
        <f t="shared" si="2"/>
        <v>Tønsberg</v>
      </c>
      <c r="O36" s="8">
        <f t="shared" si="2"/>
        <v>8.5342760973505395E-3</v>
      </c>
    </row>
    <row r="37" spans="2:15" x14ac:dyDescent="0.2">
      <c r="B37" s="2" t="s">
        <v>104</v>
      </c>
      <c r="C37" s="5">
        <v>0.84413645176500762</v>
      </c>
      <c r="E37" t="str">
        <f t="shared" si="0"/>
        <v>Nes</v>
      </c>
      <c r="F37" s="8">
        <f t="shared" si="1"/>
        <v>0.84413645176500762</v>
      </c>
      <c r="H37" s="2" t="s">
        <v>104</v>
      </c>
      <c r="I37" s="6">
        <v>918364</v>
      </c>
      <c r="K37" s="2" t="s">
        <v>104</v>
      </c>
      <c r="L37" s="5">
        <v>7.9427860492688705E-3</v>
      </c>
      <c r="N37" t="str">
        <f t="shared" si="2"/>
        <v>Nes</v>
      </c>
      <c r="O37" s="8">
        <f t="shared" si="2"/>
        <v>7.9427860492688705E-3</v>
      </c>
    </row>
    <row r="38" spans="2:15" x14ac:dyDescent="0.2">
      <c r="B38" s="2" t="s">
        <v>81</v>
      </c>
      <c r="C38" s="5">
        <v>0.85200891839629678</v>
      </c>
      <c r="E38" t="str">
        <f t="shared" si="0"/>
        <v>Våler (Vik)</v>
      </c>
      <c r="F38" s="8">
        <f t="shared" si="1"/>
        <v>0.85200891839629678</v>
      </c>
      <c r="H38" s="2" t="s">
        <v>81</v>
      </c>
      <c r="I38" s="6">
        <v>910233.5</v>
      </c>
      <c r="K38" s="2" t="s">
        <v>81</v>
      </c>
      <c r="L38" s="5">
        <v>7.8724666312890938E-3</v>
      </c>
      <c r="N38" t="str">
        <f t="shared" si="2"/>
        <v>Våler (Vik)</v>
      </c>
      <c r="O38" s="8">
        <f t="shared" si="2"/>
        <v>7.8724666312890938E-3</v>
      </c>
    </row>
    <row r="39" spans="2:15" x14ac:dyDescent="0.2">
      <c r="B39" s="2" t="s">
        <v>263</v>
      </c>
      <c r="C39" s="5">
        <v>0.8587441702841363</v>
      </c>
      <c r="E39" t="str">
        <f t="shared" si="0"/>
        <v>Hjelmeland</v>
      </c>
      <c r="F39" s="8">
        <f t="shared" si="1"/>
        <v>0.8587441702841363</v>
      </c>
      <c r="H39" s="2" t="s">
        <v>263</v>
      </c>
      <c r="I39" s="6">
        <v>778746</v>
      </c>
      <c r="K39" s="2" t="s">
        <v>263</v>
      </c>
      <c r="L39" s="5">
        <v>6.7352518878396111E-3</v>
      </c>
      <c r="N39" t="str">
        <f t="shared" si="2"/>
        <v>Hjelmeland</v>
      </c>
      <c r="O39" s="8">
        <f t="shared" si="2"/>
        <v>6.7352518878396111E-3</v>
      </c>
    </row>
    <row r="40" spans="2:15" x14ac:dyDescent="0.2">
      <c r="B40" s="2" t="s">
        <v>254</v>
      </c>
      <c r="C40" s="5">
        <v>0.86515037953484231</v>
      </c>
      <c r="E40" t="str">
        <f t="shared" si="0"/>
        <v>Bjerkreim</v>
      </c>
      <c r="F40" s="8">
        <f t="shared" si="1"/>
        <v>0.86515037953484231</v>
      </c>
      <c r="H40" s="2" t="s">
        <v>254</v>
      </c>
      <c r="I40" s="6">
        <v>740701.3</v>
      </c>
      <c r="K40" s="2" t="s">
        <v>254</v>
      </c>
      <c r="L40" s="5">
        <v>6.4062092507059477E-3</v>
      </c>
      <c r="N40" t="str">
        <f t="shared" si="2"/>
        <v>Bjerkreim</v>
      </c>
      <c r="O40" s="8">
        <f t="shared" si="2"/>
        <v>6.4062092507059477E-3</v>
      </c>
    </row>
    <row r="41" spans="2:15" x14ac:dyDescent="0.2">
      <c r="B41" s="2" t="s">
        <v>382</v>
      </c>
      <c r="C41" s="5">
        <v>0.8715199643949969</v>
      </c>
      <c r="E41" t="str">
        <f t="shared" si="0"/>
        <v>Trondheim</v>
      </c>
      <c r="F41" s="8">
        <f t="shared" si="1"/>
        <v>0.8715199643949969</v>
      </c>
      <c r="H41" s="2" t="s">
        <v>382</v>
      </c>
      <c r="I41" s="6">
        <v>736466.7</v>
      </c>
      <c r="K41" s="2" t="s">
        <v>382</v>
      </c>
      <c r="L41" s="5">
        <v>6.369584860154669E-3</v>
      </c>
      <c r="N41" t="str">
        <f t="shared" si="2"/>
        <v>Trondheim</v>
      </c>
      <c r="O41" s="8">
        <f t="shared" si="2"/>
        <v>6.369584860154669E-3</v>
      </c>
    </row>
    <row r="42" spans="2:15" x14ac:dyDescent="0.2">
      <c r="B42" s="2" t="s">
        <v>64</v>
      </c>
      <c r="C42" s="5">
        <v>0.8772697947881587</v>
      </c>
      <c r="E42" t="str">
        <f t="shared" si="0"/>
        <v>Moss</v>
      </c>
      <c r="F42" s="8">
        <f t="shared" si="1"/>
        <v>0.8772697947881587</v>
      </c>
      <c r="H42" s="2" t="s">
        <v>64</v>
      </c>
      <c r="I42" s="6">
        <v>664809.19999999995</v>
      </c>
      <c r="K42" s="2" t="s">
        <v>64</v>
      </c>
      <c r="L42" s="5">
        <v>5.7498303931617515E-3</v>
      </c>
      <c r="N42" t="str">
        <f t="shared" si="2"/>
        <v>Moss</v>
      </c>
      <c r="O42" s="8">
        <f t="shared" si="2"/>
        <v>5.7498303931617515E-3</v>
      </c>
    </row>
    <row r="43" spans="2:15" x14ac:dyDescent="0.2">
      <c r="B43" s="2" t="s">
        <v>401</v>
      </c>
      <c r="C43" s="5">
        <v>0.88278019926065954</v>
      </c>
      <c r="E43" t="str">
        <f t="shared" si="0"/>
        <v>Holtålen</v>
      </c>
      <c r="F43" s="8">
        <f t="shared" si="1"/>
        <v>0.88278019926065954</v>
      </c>
      <c r="H43" s="2" t="s">
        <v>401</v>
      </c>
      <c r="I43" s="6">
        <v>637126.19999999995</v>
      </c>
      <c r="K43" s="2" t="s">
        <v>401</v>
      </c>
      <c r="L43" s="5">
        <v>5.5104044725007607E-3</v>
      </c>
      <c r="N43" t="str">
        <f t="shared" si="2"/>
        <v>Holtålen</v>
      </c>
      <c r="O43" s="8">
        <f t="shared" si="2"/>
        <v>5.5104044725007607E-3</v>
      </c>
    </row>
    <row r="44" spans="2:15" x14ac:dyDescent="0.2">
      <c r="B44" s="2" t="s">
        <v>404</v>
      </c>
      <c r="C44" s="5">
        <v>0.88816571271052802</v>
      </c>
      <c r="E44" t="str">
        <f t="shared" si="0"/>
        <v>Skaun</v>
      </c>
      <c r="F44" s="8">
        <f t="shared" si="1"/>
        <v>0.88816571271052802</v>
      </c>
      <c r="H44" s="2" t="s">
        <v>404</v>
      </c>
      <c r="I44" s="6">
        <v>622686</v>
      </c>
      <c r="K44" s="2" t="s">
        <v>404</v>
      </c>
      <c r="L44" s="5">
        <v>5.3855134498685016E-3</v>
      </c>
      <c r="N44" t="str">
        <f t="shared" si="2"/>
        <v>Skaun</v>
      </c>
      <c r="O44" s="8">
        <f t="shared" si="2"/>
        <v>5.3855134498685016E-3</v>
      </c>
    </row>
    <row r="45" spans="2:15" x14ac:dyDescent="0.2">
      <c r="B45" s="2" t="s">
        <v>418</v>
      </c>
      <c r="C45" s="5">
        <v>0.89317801647673467</v>
      </c>
      <c r="E45" t="str">
        <f t="shared" si="0"/>
        <v>Inderøy</v>
      </c>
      <c r="F45" s="8">
        <f t="shared" si="1"/>
        <v>0.89317801647673467</v>
      </c>
      <c r="H45" s="2" t="s">
        <v>418</v>
      </c>
      <c r="I45" s="6">
        <v>579534.6</v>
      </c>
      <c r="K45" s="2" t="s">
        <v>418</v>
      </c>
      <c r="L45" s="5">
        <v>5.0123037662066624E-3</v>
      </c>
      <c r="N45" t="str">
        <f t="shared" si="2"/>
        <v>Inderøy</v>
      </c>
      <c r="O45" s="8">
        <f t="shared" si="2"/>
        <v>5.0123037662066624E-3</v>
      </c>
    </row>
    <row r="46" spans="2:15" x14ac:dyDescent="0.2">
      <c r="B46" s="2" t="s">
        <v>412</v>
      </c>
      <c r="C46" s="5">
        <v>0.89791374148742198</v>
      </c>
      <c r="E46" t="str">
        <f t="shared" si="0"/>
        <v>Stjørdal</v>
      </c>
      <c r="F46" s="8">
        <f t="shared" si="1"/>
        <v>0.89791374148742198</v>
      </c>
      <c r="H46" s="2" t="s">
        <v>412</v>
      </c>
      <c r="I46" s="6">
        <v>547555.9</v>
      </c>
      <c r="K46" s="2" t="s">
        <v>412</v>
      </c>
      <c r="L46" s="5">
        <v>4.7357250106873326E-3</v>
      </c>
      <c r="N46" t="str">
        <f t="shared" si="2"/>
        <v>Stjørdal</v>
      </c>
      <c r="O46" s="8">
        <f t="shared" si="2"/>
        <v>4.7357250106873326E-3</v>
      </c>
    </row>
    <row r="47" spans="2:15" x14ac:dyDescent="0.2">
      <c r="B47" s="2" t="s">
        <v>130</v>
      </c>
      <c r="C47" s="5">
        <v>0.90254313848719958</v>
      </c>
      <c r="E47" t="str">
        <f t="shared" si="0"/>
        <v>Alvdal</v>
      </c>
      <c r="F47" s="8">
        <f t="shared" si="1"/>
        <v>0.90254313848719958</v>
      </c>
      <c r="H47" s="2" t="s">
        <v>130</v>
      </c>
      <c r="I47" s="6">
        <v>535262</v>
      </c>
      <c r="K47" s="2" t="s">
        <v>130</v>
      </c>
      <c r="L47" s="5">
        <v>4.6293969997775984E-3</v>
      </c>
      <c r="N47" t="str">
        <f t="shared" si="2"/>
        <v>Alvdal</v>
      </c>
      <c r="O47" s="8">
        <f t="shared" si="2"/>
        <v>4.6293969997775984E-3</v>
      </c>
    </row>
    <row r="48" spans="2:15" x14ac:dyDescent="0.2">
      <c r="B48" s="2" t="s">
        <v>128</v>
      </c>
      <c r="C48" s="5">
        <v>0.90706662694495277</v>
      </c>
      <c r="E48" t="str">
        <f t="shared" si="0"/>
        <v>Tolga</v>
      </c>
      <c r="F48" s="8">
        <f t="shared" si="1"/>
        <v>0.90706662694495277</v>
      </c>
      <c r="H48" s="2" t="s">
        <v>128</v>
      </c>
      <c r="I48" s="6">
        <v>523016.6</v>
      </c>
      <c r="K48" s="2" t="s">
        <v>128</v>
      </c>
      <c r="L48" s="5">
        <v>4.5234884577531756E-3</v>
      </c>
      <c r="N48" t="str">
        <f t="shared" si="2"/>
        <v>Tolga</v>
      </c>
      <c r="O48" s="8">
        <f t="shared" si="2"/>
        <v>4.5234884577531756E-3</v>
      </c>
    </row>
    <row r="49" spans="2:15" x14ac:dyDescent="0.2">
      <c r="B49" s="2" t="s">
        <v>188</v>
      </c>
      <c r="C49" s="5">
        <v>0.91156449666486716</v>
      </c>
      <c r="E49" t="str">
        <f t="shared" si="0"/>
        <v>Larvik</v>
      </c>
      <c r="F49" s="8">
        <f t="shared" si="1"/>
        <v>0.91156449666486716</v>
      </c>
      <c r="H49" s="2" t="s">
        <v>188</v>
      </c>
      <c r="I49" s="6">
        <v>520054.5</v>
      </c>
      <c r="K49" s="2" t="s">
        <v>188</v>
      </c>
      <c r="L49" s="5">
        <v>4.4978697199144326E-3</v>
      </c>
      <c r="N49" t="str">
        <f t="shared" si="2"/>
        <v>Larvik</v>
      </c>
      <c r="O49" s="8">
        <f t="shared" si="2"/>
        <v>4.4978697199144326E-3</v>
      </c>
    </row>
    <row r="50" spans="2:15" x14ac:dyDescent="0.2">
      <c r="B50" s="2" t="s">
        <v>147</v>
      </c>
      <c r="C50" s="5">
        <v>0.91604019161622385</v>
      </c>
      <c r="E50" t="str">
        <f t="shared" si="0"/>
        <v>Østre Toten</v>
      </c>
      <c r="F50" s="8">
        <f t="shared" si="1"/>
        <v>0.91604019161622385</v>
      </c>
      <c r="H50" s="2" t="s">
        <v>147</v>
      </c>
      <c r="I50" s="6">
        <v>517490.6</v>
      </c>
      <c r="K50" s="2" t="s">
        <v>147</v>
      </c>
      <c r="L50" s="5">
        <v>4.4756949513567361E-3</v>
      </c>
      <c r="N50" t="str">
        <f t="shared" si="2"/>
        <v>Østre Toten</v>
      </c>
      <c r="O50" s="8">
        <f t="shared" si="2"/>
        <v>4.4756949513567361E-3</v>
      </c>
    </row>
    <row r="51" spans="2:15" x14ac:dyDescent="0.2">
      <c r="B51" s="2" t="s">
        <v>397</v>
      </c>
      <c r="C51" s="5">
        <v>0.92005514626837681</v>
      </c>
      <c r="E51" t="str">
        <f t="shared" si="0"/>
        <v>Rennebu</v>
      </c>
      <c r="F51" s="8">
        <f t="shared" si="1"/>
        <v>0.92005514626837681</v>
      </c>
      <c r="H51" s="2" t="s">
        <v>397</v>
      </c>
      <c r="I51" s="6">
        <v>464218.7</v>
      </c>
      <c r="K51" s="2" t="s">
        <v>397</v>
      </c>
      <c r="L51" s="5">
        <v>4.014954652152884E-3</v>
      </c>
      <c r="N51" t="str">
        <f t="shared" si="2"/>
        <v>Rennebu</v>
      </c>
      <c r="O51" s="8">
        <f t="shared" si="2"/>
        <v>4.014954652152884E-3</v>
      </c>
    </row>
    <row r="52" spans="2:15" x14ac:dyDescent="0.2">
      <c r="B52" s="2" t="s">
        <v>253</v>
      </c>
      <c r="C52" s="5">
        <v>0.92403436476615408</v>
      </c>
      <c r="H52" s="2" t="s">
        <v>1</v>
      </c>
      <c r="I52" s="6">
        <v>106378985.8</v>
      </c>
      <c r="K52" s="2" t="s">
        <v>253</v>
      </c>
      <c r="L52" s="5">
        <v>3.9792184977773051E-3</v>
      </c>
    </row>
    <row r="53" spans="2:15" x14ac:dyDescent="0.2">
      <c r="B53" s="2" t="s">
        <v>410</v>
      </c>
      <c r="C53" s="5">
        <v>0.92800297459311232</v>
      </c>
      <c r="K53" s="2" t="s">
        <v>410</v>
      </c>
      <c r="L53" s="5">
        <v>3.9686098269582915E-3</v>
      </c>
    </row>
    <row r="54" spans="2:15" x14ac:dyDescent="0.2">
      <c r="B54" s="2" t="s">
        <v>421</v>
      </c>
      <c r="C54" s="5">
        <v>0.93179480725853614</v>
      </c>
      <c r="K54" s="2" t="s">
        <v>421</v>
      </c>
      <c r="L54" s="5">
        <v>3.7918326654238382E-3</v>
      </c>
    </row>
    <row r="55" spans="2:15" x14ac:dyDescent="0.2">
      <c r="B55" s="2" t="s">
        <v>118</v>
      </c>
      <c r="C55" s="5">
        <v>0.93557631407030706</v>
      </c>
      <c r="K55" s="2" t="s">
        <v>118</v>
      </c>
      <c r="L55" s="5">
        <v>3.7815068117707969E-3</v>
      </c>
    </row>
    <row r="56" spans="2:15" x14ac:dyDescent="0.2">
      <c r="B56" s="2" t="s">
        <v>202</v>
      </c>
      <c r="C56" s="5">
        <v>0.93931781219926214</v>
      </c>
      <c r="K56" s="2" t="s">
        <v>202</v>
      </c>
      <c r="L56" s="5">
        <v>3.7414981289551454E-3</v>
      </c>
    </row>
    <row r="57" spans="2:15" x14ac:dyDescent="0.2">
      <c r="B57" s="2" t="s">
        <v>126</v>
      </c>
      <c r="C57" s="5">
        <v>0.94293372047907098</v>
      </c>
      <c r="K57" s="2" t="s">
        <v>126</v>
      </c>
      <c r="L57" s="5">
        <v>3.6159082798088008E-3</v>
      </c>
    </row>
    <row r="58" spans="2:15" x14ac:dyDescent="0.2">
      <c r="B58" s="2" t="s">
        <v>247</v>
      </c>
      <c r="C58" s="5">
        <v>0.94648064126272136</v>
      </c>
      <c r="K58" s="2" t="s">
        <v>247</v>
      </c>
      <c r="L58" s="5">
        <v>3.5469207836504226E-3</v>
      </c>
    </row>
    <row r="59" spans="2:15" x14ac:dyDescent="0.2">
      <c r="B59" s="2" t="s">
        <v>262</v>
      </c>
      <c r="C59" s="5">
        <v>0.94971658251783553</v>
      </c>
      <c r="K59" s="2" t="s">
        <v>262</v>
      </c>
      <c r="L59" s="5">
        <v>3.2359412551141104E-3</v>
      </c>
    </row>
    <row r="60" spans="2:15" x14ac:dyDescent="0.2">
      <c r="B60" s="2" t="s">
        <v>92</v>
      </c>
      <c r="C60" s="5">
        <v>0.95288980063377327</v>
      </c>
      <c r="K60" s="2" t="s">
        <v>92</v>
      </c>
      <c r="L60" s="5">
        <v>3.173218115937806E-3</v>
      </c>
    </row>
    <row r="61" spans="2:15" x14ac:dyDescent="0.2">
      <c r="B61" s="2" t="s">
        <v>76</v>
      </c>
      <c r="C61" s="5">
        <v>0.95586901049827555</v>
      </c>
      <c r="K61" s="2" t="s">
        <v>76</v>
      </c>
      <c r="L61" s="5">
        <v>2.9792098645022268E-3</v>
      </c>
    </row>
    <row r="62" spans="2:15" x14ac:dyDescent="0.2">
      <c r="B62" s="2" t="s">
        <v>235</v>
      </c>
      <c r="C62" s="5">
        <v>0.95862869024054498</v>
      </c>
      <c r="K62" s="2" t="s">
        <v>235</v>
      </c>
      <c r="L62" s="5">
        <v>2.7596797422694604E-3</v>
      </c>
    </row>
    <row r="63" spans="2:15" x14ac:dyDescent="0.2">
      <c r="B63" s="2" t="s">
        <v>94</v>
      </c>
      <c r="C63" s="5">
        <v>0.96129787886831486</v>
      </c>
      <c r="K63" s="2" t="s">
        <v>94</v>
      </c>
      <c r="L63" s="5">
        <v>2.6691886277698828E-3</v>
      </c>
    </row>
    <row r="64" spans="2:15" x14ac:dyDescent="0.2">
      <c r="B64" s="2" t="s">
        <v>102</v>
      </c>
      <c r="C64" s="5">
        <v>0.96393032721103733</v>
      </c>
      <c r="K64" s="2" t="s">
        <v>102</v>
      </c>
      <c r="L64" s="5">
        <v>2.6324483427224567E-3</v>
      </c>
    </row>
    <row r="65" spans="2:12" x14ac:dyDescent="0.2">
      <c r="B65" s="2" t="s">
        <v>252</v>
      </c>
      <c r="C65" s="5">
        <v>0.96613969318184523</v>
      </c>
      <c r="K65" s="2" t="s">
        <v>252</v>
      </c>
      <c r="L65" s="5">
        <v>2.2093659708079167E-3</v>
      </c>
    </row>
    <row r="66" spans="2:12" x14ac:dyDescent="0.2">
      <c r="B66" s="2" t="s">
        <v>244</v>
      </c>
      <c r="C66" s="5">
        <v>0.96834333621324264</v>
      </c>
      <c r="K66" s="2" t="s">
        <v>244</v>
      </c>
      <c r="L66" s="5">
        <v>2.2036430313973985E-3</v>
      </c>
    </row>
    <row r="67" spans="2:12" x14ac:dyDescent="0.2">
      <c r="B67" s="2" t="s">
        <v>101</v>
      </c>
      <c r="C67" s="5">
        <v>0.97049271380902968</v>
      </c>
      <c r="K67" s="2" t="s">
        <v>101</v>
      </c>
      <c r="L67" s="5">
        <v>2.1493775957869784E-3</v>
      </c>
    </row>
    <row r="68" spans="2:12" x14ac:dyDescent="0.2">
      <c r="B68" s="2" t="s">
        <v>291</v>
      </c>
      <c r="C68" s="5">
        <v>0.97254453159093623</v>
      </c>
      <c r="K68" s="2" t="s">
        <v>291</v>
      </c>
      <c r="L68" s="5">
        <v>2.0518177819066892E-3</v>
      </c>
    </row>
    <row r="69" spans="2:12" x14ac:dyDescent="0.2">
      <c r="B69" s="2" t="s">
        <v>98</v>
      </c>
      <c r="C69" s="5">
        <v>0.97448314380198275</v>
      </c>
      <c r="K69" s="2" t="s">
        <v>98</v>
      </c>
      <c r="L69" s="5">
        <v>1.9386122110464585E-3</v>
      </c>
    </row>
    <row r="70" spans="2:12" x14ac:dyDescent="0.2">
      <c r="B70" s="2" t="s">
        <v>150</v>
      </c>
      <c r="C70" s="5">
        <v>0.97628519943096381</v>
      </c>
      <c r="K70" s="2" t="s">
        <v>150</v>
      </c>
      <c r="L70" s="5">
        <v>1.8020556289810614E-3</v>
      </c>
    </row>
    <row r="71" spans="2:12" x14ac:dyDescent="0.2">
      <c r="B71" s="2" t="s">
        <v>146</v>
      </c>
      <c r="C71" s="5">
        <v>0.97786743001216592</v>
      </c>
      <c r="K71" s="2" t="s">
        <v>146</v>
      </c>
      <c r="L71" s="5">
        <v>1.5822305812021281E-3</v>
      </c>
    </row>
    <row r="72" spans="2:12" x14ac:dyDescent="0.2">
      <c r="B72" s="2" t="s">
        <v>393</v>
      </c>
      <c r="C72" s="5">
        <v>0.97944591737411935</v>
      </c>
      <c r="K72" s="2" t="s">
        <v>393</v>
      </c>
      <c r="L72" s="5">
        <v>1.5784873619534168E-3</v>
      </c>
    </row>
    <row r="73" spans="2:12" x14ac:dyDescent="0.2">
      <c r="B73" s="2" t="s">
        <v>111</v>
      </c>
      <c r="C73" s="5">
        <v>0.98101599719579624</v>
      </c>
      <c r="K73" s="2" t="s">
        <v>111</v>
      </c>
      <c r="L73" s="5">
        <v>1.5700798216769097E-3</v>
      </c>
    </row>
    <row r="74" spans="2:12" x14ac:dyDescent="0.2">
      <c r="B74" s="2" t="s">
        <v>135</v>
      </c>
      <c r="C74" s="5">
        <v>0.98251011941874422</v>
      </c>
      <c r="K74" s="2" t="s">
        <v>135</v>
      </c>
      <c r="L74" s="5">
        <v>1.4941222229479755E-3</v>
      </c>
    </row>
    <row r="75" spans="2:12" x14ac:dyDescent="0.2">
      <c r="B75" s="2" t="s">
        <v>166</v>
      </c>
      <c r="C75" s="5">
        <v>0.98398482498916595</v>
      </c>
      <c r="K75" s="2" t="s">
        <v>166</v>
      </c>
      <c r="L75" s="5">
        <v>1.4747055704217348E-3</v>
      </c>
    </row>
    <row r="76" spans="2:12" x14ac:dyDescent="0.2">
      <c r="B76" s="2" t="s">
        <v>388</v>
      </c>
      <c r="C76" s="5">
        <v>0.98545408611292162</v>
      </c>
      <c r="K76" s="2" t="s">
        <v>388</v>
      </c>
      <c r="L76" s="5">
        <v>1.4692611237556907E-3</v>
      </c>
    </row>
    <row r="77" spans="2:12" x14ac:dyDescent="0.2">
      <c r="B77" s="2" t="s">
        <v>185</v>
      </c>
      <c r="C77" s="5">
        <v>0.98691392345734885</v>
      </c>
      <c r="K77" s="2" t="s">
        <v>185</v>
      </c>
      <c r="L77" s="5">
        <v>1.459837344427142E-3</v>
      </c>
    </row>
    <row r="78" spans="2:12" x14ac:dyDescent="0.2">
      <c r="B78" s="2" t="s">
        <v>374</v>
      </c>
      <c r="C78" s="5">
        <v>0.98832452812790506</v>
      </c>
      <c r="K78" s="2" t="s">
        <v>374</v>
      </c>
      <c r="L78" s="5">
        <v>1.4106046705561518E-3</v>
      </c>
    </row>
    <row r="79" spans="2:12" x14ac:dyDescent="0.2">
      <c r="B79" s="2" t="s">
        <v>205</v>
      </c>
      <c r="C79" s="5">
        <v>0.98973048577511935</v>
      </c>
      <c r="K79" s="2" t="s">
        <v>205</v>
      </c>
      <c r="L79" s="5">
        <v>1.4059576472143481E-3</v>
      </c>
    </row>
    <row r="80" spans="2:12" x14ac:dyDescent="0.2">
      <c r="B80" s="2" t="s">
        <v>171</v>
      </c>
      <c r="C80" s="5">
        <v>0.99113420942618791</v>
      </c>
      <c r="K80" s="2" t="s">
        <v>171</v>
      </c>
      <c r="L80" s="5">
        <v>1.4037236510684558E-3</v>
      </c>
    </row>
    <row r="81" spans="2:12" x14ac:dyDescent="0.2">
      <c r="B81" s="2" t="s">
        <v>148</v>
      </c>
      <c r="C81" s="5">
        <v>0.99247120984819437</v>
      </c>
      <c r="K81" s="2" t="s">
        <v>148</v>
      </c>
      <c r="L81" s="5">
        <v>1.3370004220064559E-3</v>
      </c>
    </row>
    <row r="82" spans="2:12" x14ac:dyDescent="0.2">
      <c r="B82" s="2" t="s">
        <v>174</v>
      </c>
      <c r="C82" s="5">
        <v>0.99372751483527866</v>
      </c>
      <c r="K82" s="2" t="s">
        <v>174</v>
      </c>
      <c r="L82" s="5">
        <v>1.2563049870842589E-3</v>
      </c>
    </row>
    <row r="83" spans="2:12" x14ac:dyDescent="0.2">
      <c r="B83" s="2" t="s">
        <v>413</v>
      </c>
      <c r="C83" s="5">
        <v>0.99498296877621206</v>
      </c>
      <c r="K83" s="2" t="s">
        <v>413</v>
      </c>
      <c r="L83" s="5">
        <v>1.255453940933443E-3</v>
      </c>
    </row>
    <row r="84" spans="2:12" x14ac:dyDescent="0.2">
      <c r="B84" s="2" t="s">
        <v>183</v>
      </c>
      <c r="C84" s="5">
        <v>0.99616183288799343</v>
      </c>
      <c r="K84" s="2" t="s">
        <v>183</v>
      </c>
      <c r="L84" s="5">
        <v>1.178864111781494E-3</v>
      </c>
    </row>
    <row r="85" spans="2:12" x14ac:dyDescent="0.2">
      <c r="B85" s="2" t="s">
        <v>123</v>
      </c>
      <c r="C85" s="5">
        <v>0.99732979426829405</v>
      </c>
      <c r="K85" s="2" t="s">
        <v>123</v>
      </c>
      <c r="L85" s="5">
        <v>1.1679613803006123E-3</v>
      </c>
    </row>
    <row r="86" spans="2:12" x14ac:dyDescent="0.2">
      <c r="B86" s="2" t="s">
        <v>176</v>
      </c>
      <c r="C86" s="5">
        <v>0.99827132634430393</v>
      </c>
      <c r="K86" s="2" t="s">
        <v>176</v>
      </c>
      <c r="L86" s="5">
        <v>9.4153207600985848E-4</v>
      </c>
    </row>
    <row r="87" spans="2:12" x14ac:dyDescent="0.2">
      <c r="B87" s="2" t="s">
        <v>91</v>
      </c>
      <c r="C87" s="5">
        <v>0.99878932284902633</v>
      </c>
      <c r="K87" s="2" t="s">
        <v>91</v>
      </c>
      <c r="L87" s="5">
        <v>5.1799650472232281E-4</v>
      </c>
    </row>
    <row r="88" spans="2:12" x14ac:dyDescent="0.2">
      <c r="B88" s="2" t="s">
        <v>66</v>
      </c>
      <c r="C88" s="5">
        <v>0.99915061096750235</v>
      </c>
      <c r="K88" s="2" t="s">
        <v>66</v>
      </c>
      <c r="L88" s="5">
        <v>3.6128811847601668E-4</v>
      </c>
    </row>
    <row r="89" spans="2:12" x14ac:dyDescent="0.2">
      <c r="B89" s="2" t="s">
        <v>129</v>
      </c>
      <c r="C89" s="5">
        <v>0.99948317195396674</v>
      </c>
      <c r="K89" s="2" t="s">
        <v>129</v>
      </c>
      <c r="L89" s="5">
        <v>3.3256098646447594E-4</v>
      </c>
    </row>
    <row r="90" spans="2:12" x14ac:dyDescent="0.2">
      <c r="B90" s="2" t="s">
        <v>86</v>
      </c>
      <c r="C90" s="5">
        <v>0.99974781876568863</v>
      </c>
      <c r="K90" s="2" t="s">
        <v>86</v>
      </c>
      <c r="L90" s="5">
        <v>2.6464681172191321E-4</v>
      </c>
    </row>
    <row r="91" spans="2:12" x14ac:dyDescent="0.2">
      <c r="B91" s="2" t="s">
        <v>407</v>
      </c>
      <c r="C91" s="5">
        <v>0.9998053422204557</v>
      </c>
      <c r="K91" s="2" t="s">
        <v>407</v>
      </c>
      <c r="L91" s="5">
        <v>5.7523454767050167E-5</v>
      </c>
    </row>
    <row r="92" spans="2:12" x14ac:dyDescent="0.2">
      <c r="B92" s="2" t="s">
        <v>68</v>
      </c>
      <c r="C92" s="5">
        <v>0.99985983685040547</v>
      </c>
      <c r="K92" s="2" t="s">
        <v>68</v>
      </c>
      <c r="L92" s="5">
        <v>5.4494629949816531E-5</v>
      </c>
    </row>
    <row r="93" spans="2:12" x14ac:dyDescent="0.2">
      <c r="B93" s="2" t="s">
        <v>149</v>
      </c>
      <c r="C93" s="5">
        <v>0.99990779468481883</v>
      </c>
      <c r="K93" s="2" t="s">
        <v>149</v>
      </c>
      <c r="L93" s="5">
        <v>4.795783441336539E-5</v>
      </c>
    </row>
    <row r="94" spans="2:12" x14ac:dyDescent="0.2">
      <c r="B94" s="2" t="s">
        <v>143</v>
      </c>
      <c r="C94" s="5">
        <v>0.99995575251923219</v>
      </c>
      <c r="K94" s="2" t="s">
        <v>143</v>
      </c>
      <c r="L94" s="5">
        <v>4.795783441336539E-5</v>
      </c>
    </row>
    <row r="95" spans="2:12" x14ac:dyDescent="0.2">
      <c r="B95" s="2" t="s">
        <v>162</v>
      </c>
      <c r="C95" s="5">
        <v>1.0000000000000002</v>
      </c>
      <c r="K95" s="2" t="s">
        <v>162</v>
      </c>
      <c r="L95" s="5">
        <v>4.4247480768039195E-5</v>
      </c>
    </row>
    <row r="96" spans="2:12" x14ac:dyDescent="0.2">
      <c r="B96" s="2" t="s">
        <v>1</v>
      </c>
      <c r="C96" s="3"/>
      <c r="K96" s="2" t="s">
        <v>1</v>
      </c>
      <c r="L96" s="5">
        <v>1</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4A7D5-2DB0-4B18-9246-4A7CA4A14DC9}">
  <sheetPr>
    <tabColor theme="4"/>
  </sheetPr>
  <dimension ref="B2:S362"/>
  <sheetViews>
    <sheetView showGridLines="0" showRowColHeaders="0" topLeftCell="A2" workbookViewId="0">
      <selection activeCell="K135" sqref="K135"/>
    </sheetView>
  </sheetViews>
  <sheetFormatPr baseColWidth="10" defaultColWidth="11.42578125" defaultRowHeight="12.75" x14ac:dyDescent="0.2"/>
  <cols>
    <col min="1" max="1" width="3.28515625" style="14" customWidth="1"/>
    <col min="2" max="2" width="5.140625" style="49" customWidth="1"/>
    <col min="3" max="3" width="15.7109375" style="52" customWidth="1"/>
    <col min="4" max="4" width="12.85546875" style="14" customWidth="1"/>
    <col min="5" max="5" width="13" style="14" customWidth="1"/>
    <col min="6" max="6" width="13.7109375" style="14" customWidth="1"/>
    <col min="7" max="7" width="11.42578125" style="14" customWidth="1"/>
    <col min="8" max="8" width="13.140625" style="14" customWidth="1"/>
    <col min="9" max="9" width="0" style="14" hidden="1" customWidth="1"/>
    <col min="10" max="10" width="8.5703125" style="14" customWidth="1"/>
    <col min="11" max="11" width="10.7109375" style="14" customWidth="1"/>
    <col min="12" max="12" width="13.28515625" style="14" customWidth="1"/>
    <col min="13" max="16384" width="11.42578125" style="14"/>
  </cols>
  <sheetData>
    <row r="2" spans="2:12" ht="23.25" x14ac:dyDescent="0.2">
      <c r="B2" s="153" t="str">
        <f>P_ranger!AB3</f>
        <v>Slakteleveranser av alle dyreslag i hele landet for 2021 i kg</v>
      </c>
      <c r="C2" s="153"/>
      <c r="D2" s="153"/>
      <c r="E2" s="153"/>
      <c r="F2" s="153"/>
      <c r="G2" s="153"/>
      <c r="H2" s="153"/>
      <c r="I2" s="153"/>
      <c r="J2" s="153"/>
      <c r="K2" s="153"/>
      <c r="L2" s="153"/>
    </row>
    <row r="3" spans="2:12" ht="17.25" customHeight="1" x14ac:dyDescent="0.2">
      <c r="B3" s="68" t="s">
        <v>557</v>
      </c>
      <c r="C3" s="63"/>
      <c r="D3" s="64"/>
      <c r="E3" s="64"/>
      <c r="F3" s="64"/>
      <c r="G3" s="64"/>
      <c r="H3" s="64"/>
      <c r="I3" s="64"/>
      <c r="J3" s="154" t="s">
        <v>541</v>
      </c>
      <c r="K3" s="154"/>
      <c r="L3" s="154"/>
    </row>
    <row r="4" spans="2:12" s="62" customFormat="1" ht="33" customHeight="1" x14ac:dyDescent="0.2">
      <c r="B4" s="65" t="str">
        <f>IF(P_ranger!A10=0," ",P_ranger!A10)</f>
        <v>nr</v>
      </c>
      <c r="C4" s="66" t="str">
        <f>IF(P_ranger!B10=0," ",P_ranger!B10)</f>
        <v>kommune</v>
      </c>
      <c r="D4" s="67" t="str">
        <f>IF(P_ranger!C10=0," ",P_ranger!C10)</f>
        <v>fjørfe</v>
      </c>
      <c r="E4" s="67" t="str">
        <f>IF(P_ranger!D10=0," ",P_ranger!D10)</f>
        <v>gris</v>
      </c>
      <c r="F4" s="67" t="str">
        <f>IF(P_ranger!E10=0," ",P_ranger!E10)</f>
        <v>storfe</v>
      </c>
      <c r="G4" s="67" t="str">
        <f>IF(P_ranger!F10=0," ",P_ranger!F10)</f>
        <v>småfe</v>
      </c>
      <c r="H4" s="67" t="str">
        <f>IF(P_ranger!G10=0," ",P_ranger!G10)</f>
        <v>sum</v>
      </c>
      <c r="I4" s="67" t="str">
        <f>IF(P_ranger!I10=0," ",P_ranger!I10)</f>
        <v>Radetiketter</v>
      </c>
      <c r="J4" s="67" t="str">
        <f>IF(P_ranger!J10=0," ",P_ranger!J10)</f>
        <v>andel i %</v>
      </c>
      <c r="K4" s="67" t="str">
        <f>IF(P_ranger!K10=0," ",P_ranger!K10)</f>
        <v>løpende andel i %</v>
      </c>
      <c r="L4" s="67" t="str">
        <f>IF(P_ranger!L10=0," ",P_ranger!L10)</f>
        <v>løpende sum i kg</v>
      </c>
    </row>
    <row r="5" spans="2:12" ht="12.95" customHeight="1" x14ac:dyDescent="0.2">
      <c r="B5" s="48">
        <f>IF(P_ranger!J11=0," ",IF(P_ranger!B11="sum"," ",P_ranger!A11))</f>
        <v>1</v>
      </c>
      <c r="C5" s="51" t="str">
        <f>IF(P_ranger!J11=0," ",P_ranger!B11)</f>
        <v>Hå</v>
      </c>
      <c r="D5" s="59">
        <f>IF(P_ranger!C11=0," ",P_ranger!C11)</f>
        <v>8912332.6999999993</v>
      </c>
      <c r="E5" s="59">
        <f>IF(P_ranger!D11=0," ",P_ranger!D11)</f>
        <v>8562232.9000000004</v>
      </c>
      <c r="F5" s="59">
        <f>IF(P_ranger!E11=0," ",P_ranger!E11)</f>
        <v>2998700.9</v>
      </c>
      <c r="G5" s="59">
        <f>IF(P_ranger!F11=0," ",P_ranger!F11)</f>
        <v>384163.3</v>
      </c>
      <c r="H5" s="59">
        <f>IF(P_ranger!G11=0," ",P_ranger!G11)</f>
        <v>20857429.800000001</v>
      </c>
      <c r="I5" s="58" t="str">
        <f>IF(P_ranger!I11=0," ",P_ranger!I11)</f>
        <v>Hå</v>
      </c>
      <c r="J5" s="60">
        <f>IF(P_ranger!J11=0," ",P_ranger!J11)</f>
        <v>5.7658723832702985E-2</v>
      </c>
      <c r="K5" s="61">
        <f>IF(P_ranger!K11=0," ",P_ranger!K11)</f>
        <v>5.7658723832702985E-2</v>
      </c>
      <c r="L5" s="59">
        <f>IF(P_ranger!L11=0," ",P_ranger!L11)</f>
        <v>20857429.800000001</v>
      </c>
    </row>
    <row r="6" spans="2:12" ht="12.95" customHeight="1" x14ac:dyDescent="0.2">
      <c r="B6" s="48">
        <f>IF(P_ranger!J12=0," ",IF(P_ranger!B12="sum"," ",P_ranger!A12))</f>
        <v>2</v>
      </c>
      <c r="C6" s="51" t="str">
        <f>IF(P_ranger!J12=0," ",P_ranger!B12)</f>
        <v>Ringsaker</v>
      </c>
      <c r="D6" s="59">
        <f>IF(P_ranger!C12=0," ",P_ranger!C12)</f>
        <v>7673453.5999999996</v>
      </c>
      <c r="E6" s="59">
        <f>IF(P_ranger!D12=0," ",P_ranger!D12)</f>
        <v>8732456.4000000004</v>
      </c>
      <c r="F6" s="59">
        <f>IF(P_ranger!E12=0," ",P_ranger!E12)</f>
        <v>1725293</v>
      </c>
      <c r="G6" s="59">
        <f>IF(P_ranger!F12=0," ",P_ranger!F12)</f>
        <v>228410.4</v>
      </c>
      <c r="H6" s="59">
        <f>IF(P_ranger!G12=0," ",P_ranger!G12)</f>
        <v>18359613.399999999</v>
      </c>
      <c r="I6" s="58" t="str">
        <f>IF(P_ranger!I12=0," ",P_ranger!I12)</f>
        <v>Ringsaker</v>
      </c>
      <c r="J6" s="60">
        <f>IF(P_ranger!J12=0," ",P_ranger!J12)</f>
        <v>5.0753706897567648E-2</v>
      </c>
      <c r="K6" s="61">
        <f>IF(P_ranger!K12=0," ",P_ranger!K12)</f>
        <v>0.10841243073027064</v>
      </c>
      <c r="L6" s="59">
        <f>IF(P_ranger!L12=0," ",P_ranger!L12)</f>
        <v>39217043.200000003</v>
      </c>
    </row>
    <row r="7" spans="2:12" ht="12.95" customHeight="1" x14ac:dyDescent="0.2">
      <c r="B7" s="48">
        <f>IF(P_ranger!J13=0," ",IF(P_ranger!B13="sum"," ",P_ranger!A13))</f>
        <v>3</v>
      </c>
      <c r="C7" s="51" t="str">
        <f>IF(P_ranger!J13=0," ",P_ranger!B13)</f>
        <v>Levanger</v>
      </c>
      <c r="D7" s="59">
        <f>IF(P_ranger!C13=0," ",P_ranger!C13)</f>
        <v>7167101.7000000002</v>
      </c>
      <c r="E7" s="59">
        <f>IF(P_ranger!D13=0," ",P_ranger!D13)</f>
        <v>5995114.5</v>
      </c>
      <c r="F7" s="59">
        <f>IF(P_ranger!E13=0," ",P_ranger!E13)</f>
        <v>1661660.9</v>
      </c>
      <c r="G7" s="59">
        <f>IF(P_ranger!F13=0," ",P_ranger!F13)</f>
        <v>114081</v>
      </c>
      <c r="H7" s="59">
        <f>IF(P_ranger!G13=0," ",P_ranger!G13)</f>
        <v>14937958.1</v>
      </c>
      <c r="I7" s="58" t="str">
        <f>IF(P_ranger!I13=0," ",P_ranger!I13)</f>
        <v>Levanger</v>
      </c>
      <c r="J7" s="60">
        <f>IF(P_ranger!J13=0," ",P_ranger!J13)</f>
        <v>4.1294810001584595E-2</v>
      </c>
      <c r="K7" s="61">
        <f>IF(P_ranger!K13=0," ",P_ranger!K13)</f>
        <v>0.14970724073185523</v>
      </c>
      <c r="L7" s="59">
        <f>IF(P_ranger!L13=0," ",P_ranger!L13)</f>
        <v>54155001.300000004</v>
      </c>
    </row>
    <row r="8" spans="2:12" ht="12.95" customHeight="1" x14ac:dyDescent="0.2">
      <c r="B8" s="48">
        <f>IF(P_ranger!J14=0," ",IF(P_ranger!B14="sum"," ",P_ranger!A14))</f>
        <v>4</v>
      </c>
      <c r="C8" s="51" t="str">
        <f>IF(P_ranger!J14=0," ",P_ranger!B14)</f>
        <v>Klepp</v>
      </c>
      <c r="D8" s="59">
        <f>IF(P_ranger!C14=0," ",P_ranger!C14)</f>
        <v>5528108.9000000004</v>
      </c>
      <c r="E8" s="59">
        <f>IF(P_ranger!D14=0," ",P_ranger!D14)</f>
        <v>5435464.4000000004</v>
      </c>
      <c r="F8" s="59">
        <f>IF(P_ranger!E14=0," ",P_ranger!E14)</f>
        <v>1628720.6</v>
      </c>
      <c r="G8" s="59">
        <f>IF(P_ranger!F14=0," ",P_ranger!F14)</f>
        <v>58772.4</v>
      </c>
      <c r="H8" s="59">
        <f>IF(P_ranger!G14=0," ",P_ranger!G14)</f>
        <v>12651066.300000001</v>
      </c>
      <c r="I8" s="58" t="str">
        <f>IF(P_ranger!I14=0," ",P_ranger!I14)</f>
        <v>Klepp</v>
      </c>
      <c r="J8" s="60">
        <f>IF(P_ranger!J14=0," ",P_ranger!J14)</f>
        <v>3.4972877529757557E-2</v>
      </c>
      <c r="K8" s="61">
        <f>IF(P_ranger!K14=0," ",P_ranger!K14)</f>
        <v>0.18468011826161279</v>
      </c>
      <c r="L8" s="59">
        <f>IF(P_ranger!L14=0," ",P_ranger!L14)</f>
        <v>66806067.600000009</v>
      </c>
    </row>
    <row r="9" spans="2:12" ht="12.95" customHeight="1" x14ac:dyDescent="0.2">
      <c r="B9" s="48">
        <f>IF(P_ranger!J15=0," ",IF(P_ranger!B15="sum"," ",P_ranger!A15))</f>
        <v>5</v>
      </c>
      <c r="C9" s="51" t="str">
        <f>IF(P_ranger!J15=0," ",P_ranger!B15)</f>
        <v>Rakkestad</v>
      </c>
      <c r="D9" s="59">
        <f>IF(P_ranger!C15=0," ",P_ranger!C15)</f>
        <v>6177359.2999999998</v>
      </c>
      <c r="E9" s="59">
        <f>IF(P_ranger!D15=0," ",P_ranger!D15)</f>
        <v>3029108.3</v>
      </c>
      <c r="F9" s="59">
        <f>IF(P_ranger!E15=0," ",P_ranger!E15)</f>
        <v>284404.8</v>
      </c>
      <c r="G9" s="59">
        <f>IF(P_ranger!F15=0," ",P_ranger!F15)</f>
        <v>5591.2</v>
      </c>
      <c r="H9" s="59">
        <f>IF(P_ranger!G15=0," ",P_ranger!G15)</f>
        <v>9496463.5999999996</v>
      </c>
      <c r="I9" s="58" t="str">
        <f>IF(P_ranger!I15=0," ",P_ranger!I15)</f>
        <v>Rakkestad</v>
      </c>
      <c r="J9" s="60">
        <f>IF(P_ranger!J15=0," ",P_ranger!J15)</f>
        <v>2.6252226537505419E-2</v>
      </c>
      <c r="K9" s="61">
        <f>IF(P_ranger!K15=0," ",P_ranger!K15)</f>
        <v>0.21093234479911821</v>
      </c>
      <c r="L9" s="59">
        <f>IF(P_ranger!L15=0," ",P_ranger!L15)</f>
        <v>76302531.200000003</v>
      </c>
    </row>
    <row r="10" spans="2:12" ht="12.95" customHeight="1" x14ac:dyDescent="0.2">
      <c r="B10" s="48">
        <f>IF(P_ranger!J16=0," ",IF(P_ranger!B16="sum"," ",P_ranger!A16))</f>
        <v>6</v>
      </c>
      <c r="C10" s="51" t="str">
        <f>IF(P_ranger!J16=0," ",P_ranger!B16)</f>
        <v>Steinkjer</v>
      </c>
      <c r="D10" s="59">
        <f>IF(P_ranger!C16=0," ",P_ranger!C16)</f>
        <v>5240356.0999999996</v>
      </c>
      <c r="E10" s="59">
        <f>IF(P_ranger!D16=0," ",P_ranger!D16)</f>
        <v>1597740.7</v>
      </c>
      <c r="F10" s="59">
        <f>IF(P_ranger!E16=0," ",P_ranger!E16)</f>
        <v>2010583.1</v>
      </c>
      <c r="G10" s="59">
        <f>IF(P_ranger!F16=0," ",P_ranger!F16)</f>
        <v>143152.9</v>
      </c>
      <c r="H10" s="59">
        <f>IF(P_ranger!G16=0," ",P_ranger!G16)</f>
        <v>8991832.8000000007</v>
      </c>
      <c r="I10" s="58" t="str">
        <f>IF(P_ranger!I16=0," ",P_ranger!I16)</f>
        <v>Steinkjer</v>
      </c>
      <c r="J10" s="60">
        <f>IF(P_ranger!J16=0," ",P_ranger!J16)</f>
        <v>2.4857214390099035E-2</v>
      </c>
      <c r="K10" s="61">
        <f>IF(P_ranger!K16=0," ",P_ranger!K16)</f>
        <v>0.23578955918921723</v>
      </c>
      <c r="L10" s="59">
        <f>IF(P_ranger!L16=0," ",P_ranger!L16)</f>
        <v>85294364</v>
      </c>
    </row>
    <row r="11" spans="2:12" ht="12.95" customHeight="1" x14ac:dyDescent="0.2">
      <c r="B11" s="48">
        <f>IF(P_ranger!J17=0," ",IF(P_ranger!B17="sum"," ",P_ranger!A17))</f>
        <v>7</v>
      </c>
      <c r="C11" s="51" t="str">
        <f>IF(P_ranger!J17=0," ",P_ranger!B17)</f>
        <v>Stavanger</v>
      </c>
      <c r="D11" s="59">
        <f>IF(P_ranger!C17=0," ",P_ranger!C17)</f>
        <v>5313921.7</v>
      </c>
      <c r="E11" s="59">
        <f>IF(P_ranger!D17=0," ",P_ranger!D17)</f>
        <v>1917740.3</v>
      </c>
      <c r="F11" s="59">
        <f>IF(P_ranger!E17=0," ",P_ranger!E17)</f>
        <v>996528.5</v>
      </c>
      <c r="G11" s="59">
        <f>IF(P_ranger!F17=0," ",P_ranger!F17)</f>
        <v>601050.5</v>
      </c>
      <c r="H11" s="59">
        <f>IF(P_ranger!G17=0," ",P_ranger!G17)</f>
        <v>8829241</v>
      </c>
      <c r="I11" s="58" t="str">
        <f>IF(P_ranger!I17=0," ",P_ranger!I17)</f>
        <v>Stavanger</v>
      </c>
      <c r="J11" s="60">
        <f>IF(P_ranger!J17=0," ",P_ranger!J17)</f>
        <v>2.4407742150060037E-2</v>
      </c>
      <c r="K11" s="61">
        <f>IF(P_ranger!K17=0," ",P_ranger!K17)</f>
        <v>0.26019730133927726</v>
      </c>
      <c r="L11" s="59">
        <f>IF(P_ranger!L17=0," ",P_ranger!L17)</f>
        <v>94123605</v>
      </c>
    </row>
    <row r="12" spans="2:12" ht="12.95" customHeight="1" x14ac:dyDescent="0.2">
      <c r="B12" s="48">
        <f>IF(P_ranger!J18=0," ",IF(P_ranger!B18="sum"," ",P_ranger!A18))</f>
        <v>8</v>
      </c>
      <c r="C12" s="51" t="str">
        <f>IF(P_ranger!J18=0," ",P_ranger!B18)</f>
        <v>Time</v>
      </c>
      <c r="D12" s="59">
        <f>IF(P_ranger!C18=0," ",P_ranger!C18)</f>
        <v>1910192.9</v>
      </c>
      <c r="E12" s="59">
        <f>IF(P_ranger!D18=0," ",P_ranger!D18)</f>
        <v>4971114.8</v>
      </c>
      <c r="F12" s="59">
        <f>IF(P_ranger!E18=0," ",P_ranger!E18)</f>
        <v>1513746.6</v>
      </c>
      <c r="G12" s="59">
        <f>IF(P_ranger!F18=0," ",P_ranger!F18)</f>
        <v>345446.1</v>
      </c>
      <c r="H12" s="59">
        <f>IF(P_ranger!G18=0," ",P_ranger!G18)</f>
        <v>8740500.4000000004</v>
      </c>
      <c r="I12" s="58" t="str">
        <f>IF(P_ranger!I18=0," ",P_ranger!I18)</f>
        <v>Time</v>
      </c>
      <c r="J12" s="60">
        <f>IF(P_ranger!J18=0," ",P_ranger!J18)</f>
        <v>2.4162425742563446E-2</v>
      </c>
      <c r="K12" s="61">
        <f>IF(P_ranger!K18=0," ",P_ranger!K18)</f>
        <v>0.28435972708184071</v>
      </c>
      <c r="L12" s="59">
        <f>IF(P_ranger!L18=0," ",P_ranger!L18)</f>
        <v>102864105.40000001</v>
      </c>
    </row>
    <row r="13" spans="2:12" ht="12.95" customHeight="1" x14ac:dyDescent="0.2">
      <c r="B13" s="48">
        <f>IF(P_ranger!J19=0," ",IF(P_ranger!B19="sum"," ",P_ranger!A19))</f>
        <v>9</v>
      </c>
      <c r="C13" s="51" t="str">
        <f>IF(P_ranger!J19=0," ",P_ranger!B19)</f>
        <v>Sandnes</v>
      </c>
      <c r="D13" s="59">
        <f>IF(P_ranger!C19=0," ",P_ranger!C19)</f>
        <v>3674702.6</v>
      </c>
      <c r="E13" s="59">
        <f>IF(P_ranger!D19=0," ",P_ranger!D19)</f>
        <v>1858679.6</v>
      </c>
      <c r="F13" s="59">
        <f>IF(P_ranger!E19=0," ",P_ranger!E19)</f>
        <v>1291288.1000000001</v>
      </c>
      <c r="G13" s="59">
        <f>IF(P_ranger!F19=0," ",P_ranger!F19)</f>
        <v>444452.7</v>
      </c>
      <c r="H13" s="59">
        <f>IF(P_ranger!G19=0," ",P_ranger!G19)</f>
        <v>7269123</v>
      </c>
      <c r="I13" s="58" t="str">
        <f>IF(P_ranger!I19=0," ",P_ranger!I19)</f>
        <v>Sandnes</v>
      </c>
      <c r="J13" s="60">
        <f>IF(P_ranger!J19=0," ",P_ranger!J19)</f>
        <v>2.0094918673198622E-2</v>
      </c>
      <c r="K13" s="61">
        <f>IF(P_ranger!K19=0," ",P_ranger!K19)</f>
        <v>0.30445464575503933</v>
      </c>
      <c r="L13" s="59">
        <f>IF(P_ranger!L19=0," ",P_ranger!L19)</f>
        <v>110133228.40000001</v>
      </c>
    </row>
    <row r="14" spans="2:12" ht="12.95" customHeight="1" x14ac:dyDescent="0.2">
      <c r="B14" s="48">
        <f>IF(P_ranger!J20=0," ",IF(P_ranger!B20="sum"," ",P_ranger!A20))</f>
        <v>10</v>
      </c>
      <c r="C14" s="51" t="str">
        <f>IF(P_ranger!J20=0," ",P_ranger!B20)</f>
        <v>Indre Østfold</v>
      </c>
      <c r="D14" s="59">
        <f>IF(P_ranger!C20=0," ",P_ranger!C20)</f>
        <v>4515404</v>
      </c>
      <c r="E14" s="59">
        <f>IF(P_ranger!D20=0," ",P_ranger!D20)</f>
        <v>1837891</v>
      </c>
      <c r="F14" s="59">
        <f>IF(P_ranger!E20=0," ",P_ranger!E20)</f>
        <v>601972.1</v>
      </c>
      <c r="G14" s="59">
        <f>IF(P_ranger!F20=0," ",P_ranger!F20)</f>
        <v>39156.300000000003</v>
      </c>
      <c r="H14" s="59">
        <f>IF(P_ranger!G20=0," ",P_ranger!G20)</f>
        <v>6994423.4000000004</v>
      </c>
      <c r="I14" s="58" t="str">
        <f>IF(P_ranger!I20=0," ",P_ranger!I20)</f>
        <v>Indre Østfold</v>
      </c>
      <c r="J14" s="60">
        <f>IF(P_ranger!J20=0," ",P_ranger!J20)</f>
        <v>1.9335533239555502E-2</v>
      </c>
      <c r="K14" s="61">
        <f>IF(P_ranger!K20=0," ",P_ranger!K20)</f>
        <v>0.32379017899459489</v>
      </c>
      <c r="L14" s="59">
        <f>IF(P_ranger!L20=0," ",P_ranger!L20)</f>
        <v>117127651.80000001</v>
      </c>
    </row>
    <row r="15" spans="2:12" ht="12.95" customHeight="1" x14ac:dyDescent="0.2">
      <c r="B15" s="48">
        <f>IF(P_ranger!J21=0," ",IF(P_ranger!B21="sum"," ",P_ranger!A21))</f>
        <v>11</v>
      </c>
      <c r="C15" s="51" t="str">
        <f>IF(P_ranger!J21=0," ",P_ranger!B21)</f>
        <v>Verdal</v>
      </c>
      <c r="D15" s="59">
        <f>IF(P_ranger!C21=0," ",P_ranger!C21)</f>
        <v>1778131.4</v>
      </c>
      <c r="E15" s="59">
        <f>IF(P_ranger!D21=0," ",P_ranger!D21)</f>
        <v>4319405.2</v>
      </c>
      <c r="F15" s="59">
        <f>IF(P_ranger!E21=0," ",P_ranger!E21)</f>
        <v>599863.5</v>
      </c>
      <c r="G15" s="59">
        <f>IF(P_ranger!F21=0," ",P_ranger!F21)</f>
        <v>166187.79999999999</v>
      </c>
      <c r="H15" s="59">
        <f>IF(P_ranger!G21=0," ",P_ranger!G21)</f>
        <v>6863587.9000000004</v>
      </c>
      <c r="I15" s="58" t="str">
        <f>IF(P_ranger!I21=0," ",P_ranger!I21)</f>
        <v>Verdal</v>
      </c>
      <c r="J15" s="60">
        <f>IF(P_ranger!J21=0," ",P_ranger!J21)</f>
        <v>1.8973848792605396E-2</v>
      </c>
      <c r="K15" s="61">
        <f>IF(P_ranger!K21=0," ",P_ranger!K21)</f>
        <v>0.34276402778720028</v>
      </c>
      <c r="L15" s="59">
        <f>IF(P_ranger!L21=0," ",P_ranger!L21)</f>
        <v>123991239.70000002</v>
      </c>
    </row>
    <row r="16" spans="2:12" ht="12.95" customHeight="1" x14ac:dyDescent="0.2">
      <c r="B16" s="48">
        <f>IF(P_ranger!J22=0," ",IF(P_ranger!B22="sum"," ",P_ranger!A22))</f>
        <v>12</v>
      </c>
      <c r="C16" s="51" t="str">
        <f>IF(P_ranger!J22=0," ",P_ranger!B22)</f>
        <v>Midtre Gauldal</v>
      </c>
      <c r="D16" s="59">
        <f>IF(P_ranger!C22=0," ",P_ranger!C22)</f>
        <v>5511573.7000000002</v>
      </c>
      <c r="E16" s="59">
        <f>IF(P_ranger!D22=0," ",P_ranger!D22)</f>
        <v>300511.2</v>
      </c>
      <c r="F16" s="59">
        <f>IF(P_ranger!E22=0," ",P_ranger!E22)</f>
        <v>707448</v>
      </c>
      <c r="G16" s="59">
        <f>IF(P_ranger!F22=0," ",P_ranger!F22)</f>
        <v>202684</v>
      </c>
      <c r="H16" s="59">
        <f>IF(P_ranger!G22=0," ",P_ranger!G22)</f>
        <v>6722216.9000000004</v>
      </c>
      <c r="I16" s="58" t="str">
        <f>IF(P_ranger!I22=0," ",P_ranger!I22)</f>
        <v>Midtre Gauldal</v>
      </c>
      <c r="J16" s="60">
        <f>IF(P_ranger!J22=0," ",P_ranger!J22)</f>
        <v>1.8583039784730752E-2</v>
      </c>
      <c r="K16" s="61">
        <f>IF(P_ranger!K22=0," ",P_ranger!K22)</f>
        <v>0.36134706757193102</v>
      </c>
      <c r="L16" s="59">
        <f>IF(P_ranger!L22=0," ",P_ranger!L22)</f>
        <v>130713456.60000002</v>
      </c>
    </row>
    <row r="17" spans="2:19" ht="12.95" customHeight="1" x14ac:dyDescent="0.2">
      <c r="B17" s="48">
        <f>IF(P_ranger!J23=0," ",IF(P_ranger!B23="sum"," ",P_ranger!A23))</f>
        <v>13</v>
      </c>
      <c r="C17" s="51" t="str">
        <f>IF(P_ranger!J23=0," ",P_ranger!B23)</f>
        <v>Sandefjord</v>
      </c>
      <c r="D17" s="59">
        <f>IF(P_ranger!C23=0," ",P_ranger!C23)</f>
        <v>2305351.2999999998</v>
      </c>
      <c r="E17" s="59">
        <f>IF(P_ranger!D23=0," ",P_ranger!D23)</f>
        <v>3343480.5</v>
      </c>
      <c r="F17" s="59">
        <f>IF(P_ranger!E23=0," ",P_ranger!E23)</f>
        <v>381922.5</v>
      </c>
      <c r="G17" s="59">
        <f>IF(P_ranger!F23=0," ",P_ranger!F23)</f>
        <v>25694.7</v>
      </c>
      <c r="H17" s="59">
        <f>IF(P_ranger!G23=0," ",P_ranger!G23)</f>
        <v>6056449</v>
      </c>
      <c r="I17" s="58" t="str">
        <f>IF(P_ranger!I23=0," ",P_ranger!I23)</f>
        <v>Sandefjord</v>
      </c>
      <c r="J17" s="60">
        <f>IF(P_ranger!J23=0," ",P_ranger!J23)</f>
        <v>1.6742576800994443E-2</v>
      </c>
      <c r="K17" s="61">
        <f>IF(P_ranger!K23=0," ",P_ranger!K23)</f>
        <v>0.37808964437292547</v>
      </c>
      <c r="L17" s="59">
        <f>IF(P_ranger!L23=0," ",P_ranger!L23)</f>
        <v>136769905.60000002</v>
      </c>
    </row>
    <row r="18" spans="2:19" ht="12.95" customHeight="1" x14ac:dyDescent="0.2">
      <c r="B18" s="48">
        <f>IF(P_ranger!J24=0," ",IF(P_ranger!B24="sum"," ",P_ranger!A24))</f>
        <v>14</v>
      </c>
      <c r="C18" s="51" t="str">
        <f>IF(P_ranger!J24=0," ",P_ranger!B24)</f>
        <v>Vindafjord</v>
      </c>
      <c r="D18" s="59" t="str">
        <f>IF(P_ranger!C24=0," ",P_ranger!C24)</f>
        <v xml:space="preserve"> </v>
      </c>
      <c r="E18" s="59">
        <f>IF(P_ranger!D24=0," ",P_ranger!D24)</f>
        <v>4324680.9000000004</v>
      </c>
      <c r="F18" s="59">
        <f>IF(P_ranger!E24=0," ",P_ranger!E24)</f>
        <v>1172473.6000000001</v>
      </c>
      <c r="G18" s="59">
        <f>IF(P_ranger!F24=0," ",P_ranger!F24)</f>
        <v>413370.6</v>
      </c>
      <c r="H18" s="59">
        <f>IF(P_ranger!G24=0," ",P_ranger!G24)</f>
        <v>5910525.0999999996</v>
      </c>
      <c r="I18" s="58" t="str">
        <f>IF(P_ranger!I24=0," ",P_ranger!I24)</f>
        <v>Vindafjord</v>
      </c>
      <c r="J18" s="60">
        <f>IF(P_ranger!J24=0," ",P_ranger!J24)</f>
        <v>1.6339181659245434E-2</v>
      </c>
      <c r="K18" s="61">
        <f>IF(P_ranger!K24=0," ",P_ranger!K24)</f>
        <v>0.39442882603217089</v>
      </c>
      <c r="L18" s="59">
        <f>IF(P_ranger!L24=0," ",P_ranger!L24)</f>
        <v>142680430.70000002</v>
      </c>
    </row>
    <row r="19" spans="2:19" ht="12.95" customHeight="1" x14ac:dyDescent="0.2">
      <c r="B19" s="48">
        <f>IF(P_ranger!J25=0," ",IF(P_ranger!B25="sum"," ",P_ranger!A25))</f>
        <v>15</v>
      </c>
      <c r="C19" s="51" t="str">
        <f>IF(P_ranger!J25=0," ",P_ranger!B25)</f>
        <v>Marker</v>
      </c>
      <c r="D19" s="59">
        <f>IF(P_ranger!C25=0," ",P_ranger!C25)</f>
        <v>4382372.2</v>
      </c>
      <c r="E19" s="59">
        <f>IF(P_ranger!D25=0," ",P_ranger!D25)</f>
        <v>1154388</v>
      </c>
      <c r="F19" s="59">
        <f>IF(P_ranger!E25=0," ",P_ranger!E25)</f>
        <v>114313.5</v>
      </c>
      <c r="G19" s="59">
        <f>IF(P_ranger!F25=0," ",P_ranger!F25)</f>
        <v>6234.1</v>
      </c>
      <c r="H19" s="59">
        <f>IF(P_ranger!G25=0," ",P_ranger!G25)</f>
        <v>5657307.7999999998</v>
      </c>
      <c r="I19" s="58" t="str">
        <f>IF(P_ranger!I25=0," ",P_ranger!I25)</f>
        <v>Marker</v>
      </c>
      <c r="J19" s="60">
        <f>IF(P_ranger!J25=0," ",P_ranger!J25)</f>
        <v>1.5639182353944514E-2</v>
      </c>
      <c r="K19" s="61">
        <f>IF(P_ranger!K25=0," ",P_ranger!K25)</f>
        <v>0.41006800838611546</v>
      </c>
      <c r="L19" s="59">
        <f>IF(P_ranger!L25=0," ",P_ranger!L25)</f>
        <v>148337738.50000003</v>
      </c>
    </row>
    <row r="20" spans="2:19" ht="12.95" customHeight="1" x14ac:dyDescent="0.2">
      <c r="B20" s="48">
        <f>IF(P_ranger!J26=0," ",IF(P_ranger!B26="sum"," ",P_ranger!A26))</f>
        <v>16</v>
      </c>
      <c r="C20" s="51" t="str">
        <f>IF(P_ranger!J26=0," ",P_ranger!B26)</f>
        <v>Tønsberg</v>
      </c>
      <c r="D20" s="59">
        <f>IF(P_ranger!C26=0," ",P_ranger!C26)</f>
        <v>986753.5</v>
      </c>
      <c r="E20" s="59">
        <f>IF(P_ranger!D26=0," ",P_ranger!D26)</f>
        <v>3756003</v>
      </c>
      <c r="F20" s="59">
        <f>IF(P_ranger!E26=0," ",P_ranger!E26)</f>
        <v>648231.80000000005</v>
      </c>
      <c r="G20" s="59">
        <f>IF(P_ranger!F26=0," ",P_ranger!F26)</f>
        <v>40342.5</v>
      </c>
      <c r="H20" s="59">
        <f>IF(P_ranger!G26=0," ",P_ranger!G26)</f>
        <v>5431330.7999999998</v>
      </c>
      <c r="I20" s="58" t="str">
        <f>IF(P_ranger!I26=0," ",P_ranger!I26)</f>
        <v>Tønsberg</v>
      </c>
      <c r="J20" s="60">
        <f>IF(P_ranger!J26=0," ",P_ranger!J26)</f>
        <v>1.5014486715005208E-2</v>
      </c>
      <c r="K20" s="61">
        <f>IF(P_ranger!K26=0," ",P_ranger!K26)</f>
        <v>0.42508249510112067</v>
      </c>
      <c r="L20" s="59">
        <f>IF(P_ranger!L26=0," ",P_ranger!L26)</f>
        <v>153769069.30000004</v>
      </c>
    </row>
    <row r="21" spans="2:19" ht="12.95" customHeight="1" x14ac:dyDescent="0.2">
      <c r="B21" s="48">
        <f>IF(P_ranger!J27=0," ",IF(P_ranger!B27="sum"," ",P_ranger!A27))</f>
        <v>17</v>
      </c>
      <c r="C21" s="51" t="str">
        <f>IF(P_ranger!J27=0," ",P_ranger!B27)</f>
        <v>Stange</v>
      </c>
      <c r="D21" s="59">
        <f>IF(P_ranger!C27=0," ",P_ranger!C27)</f>
        <v>1797152.2</v>
      </c>
      <c r="E21" s="59">
        <f>IF(P_ranger!D27=0," ",P_ranger!D27)</f>
        <v>2898254.5</v>
      </c>
      <c r="F21" s="59">
        <f>IF(P_ranger!E27=0," ",P_ranger!E27)</f>
        <v>367647.4</v>
      </c>
      <c r="G21" s="59">
        <f>IF(P_ranger!F27=0," ",P_ranger!F27)</f>
        <v>25463.8</v>
      </c>
      <c r="H21" s="59">
        <f>IF(P_ranger!G27=0," ",P_ranger!G27)</f>
        <v>5088517.9000000004</v>
      </c>
      <c r="I21" s="58" t="str">
        <f>IF(P_ranger!I27=0," ",P_ranger!I27)</f>
        <v>Stange</v>
      </c>
      <c r="J21" s="60">
        <f>IF(P_ranger!J27=0," ",P_ranger!J27)</f>
        <v>1.406680742197036E-2</v>
      </c>
      <c r="K21" s="61">
        <f>IF(P_ranger!K27=0," ",P_ranger!K27)</f>
        <v>0.43914930252309109</v>
      </c>
      <c r="L21" s="59">
        <f>IF(P_ranger!L27=0," ",P_ranger!L27)</f>
        <v>158857587.20000005</v>
      </c>
    </row>
    <row r="22" spans="2:19" ht="12.95" customHeight="1" x14ac:dyDescent="0.2">
      <c r="B22" s="48">
        <f>IF(P_ranger!J28=0," ",IF(P_ranger!B28="sum"," ",P_ranger!A28))</f>
        <v>18</v>
      </c>
      <c r="C22" s="51" t="str">
        <f>IF(P_ranger!J28=0," ",P_ranger!B28)</f>
        <v>Sola</v>
      </c>
      <c r="D22" s="59">
        <f>IF(P_ranger!C28=0," ",P_ranger!C28)</f>
        <v>2682157.1</v>
      </c>
      <c r="E22" s="59">
        <f>IF(P_ranger!D28=0," ",P_ranger!D28)</f>
        <v>1508469.8</v>
      </c>
      <c r="F22" s="59">
        <f>IF(P_ranger!E28=0," ",P_ranger!E28)</f>
        <v>803101.7</v>
      </c>
      <c r="G22" s="59">
        <f>IF(P_ranger!F28=0," ",P_ranger!F28)</f>
        <v>60004.1</v>
      </c>
      <c r="H22" s="59">
        <f>IF(P_ranger!G28=0," ",P_ranger!G28)</f>
        <v>5053732.7</v>
      </c>
      <c r="I22" s="58" t="str">
        <f>IF(P_ranger!I28=0," ",P_ranger!I28)</f>
        <v>Sola</v>
      </c>
      <c r="J22" s="60">
        <f>IF(P_ranger!J28=0," ",P_ranger!J28)</f>
        <v>1.3970646473114362E-2</v>
      </c>
      <c r="K22" s="61">
        <f>IF(P_ranger!K28=0," ",P_ranger!K28)</f>
        <v>0.45311994899620539</v>
      </c>
      <c r="L22" s="59">
        <f>IF(P_ranger!L28=0," ",P_ranger!L28)</f>
        <v>163911319.90000004</v>
      </c>
    </row>
    <row r="23" spans="2:19" ht="12.95" customHeight="1" x14ac:dyDescent="0.2">
      <c r="B23" s="48">
        <f>IF(P_ranger!J29=0," ",IF(P_ranger!B29="sum"," ",P_ranger!A29))</f>
        <v>19</v>
      </c>
      <c r="C23" s="51" t="str">
        <f>IF(P_ranger!J29=0," ",P_ranger!B29)</f>
        <v>Bjerkreim</v>
      </c>
      <c r="D23" s="59">
        <f>IF(P_ranger!C29=0," ",P_ranger!C29)</f>
        <v>740701.3</v>
      </c>
      <c r="E23" s="59">
        <f>IF(P_ranger!D29=0," ",P_ranger!D29)</f>
        <v>2509801.7000000002</v>
      </c>
      <c r="F23" s="59">
        <f>IF(P_ranger!E29=0," ",P_ranger!E29)</f>
        <v>909783.7</v>
      </c>
      <c r="G23" s="59">
        <f>IF(P_ranger!F29=0," ",P_ranger!F29)</f>
        <v>580536</v>
      </c>
      <c r="H23" s="59">
        <f>IF(P_ranger!G29=0," ",P_ranger!G29)</f>
        <v>4740822.7</v>
      </c>
      <c r="I23" s="58" t="str">
        <f>IF(P_ranger!I29=0," ",P_ranger!I29)</f>
        <v>Bjerkreim</v>
      </c>
      <c r="J23" s="60">
        <f>IF(P_ranger!J29=0," ",P_ranger!J29)</f>
        <v>1.3105631394674971E-2</v>
      </c>
      <c r="K23" s="61">
        <f>IF(P_ranger!K29=0," ",P_ranger!K29)</f>
        <v>0.46622558039088036</v>
      </c>
      <c r="L23" s="59">
        <f>IF(P_ranger!L29=0," ",P_ranger!L29)</f>
        <v>168652142.60000002</v>
      </c>
    </row>
    <row r="24" spans="2:19" ht="12.95" customHeight="1" x14ac:dyDescent="0.2">
      <c r="B24" s="48">
        <f>IF(P_ranger!J30=0," ",IF(P_ranger!B30="sum"," ",P_ranger!A30))</f>
        <v>20</v>
      </c>
      <c r="C24" s="51" t="str">
        <f>IF(P_ranger!J30=0," ",P_ranger!B30)</f>
        <v>Melhus</v>
      </c>
      <c r="D24" s="59">
        <f>IF(P_ranger!C30=0," ",P_ranger!C30)</f>
        <v>4145217.7</v>
      </c>
      <c r="E24" s="59">
        <f>IF(P_ranger!D30=0," ",P_ranger!D30)</f>
        <v>2188.6</v>
      </c>
      <c r="F24" s="59">
        <f>IF(P_ranger!E30=0," ",P_ranger!E30)</f>
        <v>394689.1</v>
      </c>
      <c r="G24" s="59">
        <f>IF(P_ranger!F30=0," ",P_ranger!F30)</f>
        <v>46467.4</v>
      </c>
      <c r="H24" s="59">
        <f>IF(P_ranger!G30=0," ",P_ranger!G30)</f>
        <v>4588562.8</v>
      </c>
      <c r="I24" s="58" t="str">
        <f>IF(P_ranger!I30=0," ",P_ranger!I30)</f>
        <v>Melhus</v>
      </c>
      <c r="J24" s="60">
        <f>IF(P_ranger!J30=0," ",P_ranger!J30)</f>
        <v>1.2684720879377684E-2</v>
      </c>
      <c r="K24" s="61">
        <f>IF(P_ranger!K30=0," ",P_ranger!K30)</f>
        <v>0.47891030127025808</v>
      </c>
      <c r="L24" s="59">
        <f>IF(P_ranger!L30=0," ",P_ranger!L30)</f>
        <v>173240705.40000004</v>
      </c>
    </row>
    <row r="25" spans="2:19" ht="12.95" customHeight="1" x14ac:dyDescent="0.2">
      <c r="B25" s="48">
        <f>IF(P_ranger!J31=0," ",IF(P_ranger!B31="sum"," ",P_ranger!A31))</f>
        <v>21</v>
      </c>
      <c r="C25" s="51" t="str">
        <f>IF(P_ranger!J31=0," ",P_ranger!B31)</f>
        <v>Gjesdal</v>
      </c>
      <c r="D25" s="59">
        <f>IF(P_ranger!C31=0," ",P_ranger!C31)</f>
        <v>1798448.8</v>
      </c>
      <c r="E25" s="59">
        <f>IF(P_ranger!D31=0," ",P_ranger!D31)</f>
        <v>1565883.6</v>
      </c>
      <c r="F25" s="59">
        <f>IF(P_ranger!E31=0," ",P_ranger!E31)</f>
        <v>662274.30000000005</v>
      </c>
      <c r="G25" s="59">
        <f>IF(P_ranger!F31=0," ",P_ranger!F31)</f>
        <v>308374.40000000002</v>
      </c>
      <c r="H25" s="59">
        <f>IF(P_ranger!G31=0," ",P_ranger!G31)</f>
        <v>4334981.0999999996</v>
      </c>
      <c r="I25" s="58" t="str">
        <f>IF(P_ranger!I31=0," ",P_ranger!I31)</f>
        <v>Gjesdal</v>
      </c>
      <c r="J25" s="60">
        <f>IF(P_ranger!J31=0," ",P_ranger!J31)</f>
        <v>1.1983714218944031E-2</v>
      </c>
      <c r="K25" s="61">
        <f>IF(P_ranger!K31=0," ",P_ranger!K31)</f>
        <v>0.49089401548920208</v>
      </c>
      <c r="L25" s="59">
        <f>IF(P_ranger!L31=0," ",P_ranger!L31)</f>
        <v>177575686.50000003</v>
      </c>
    </row>
    <row r="26" spans="2:19" ht="12.95" customHeight="1" x14ac:dyDescent="0.2">
      <c r="B26" s="48">
        <f>IF(P_ranger!J32=0," ",IF(P_ranger!B32="sum"," ",P_ranger!A32))</f>
        <v>22</v>
      </c>
      <c r="C26" s="51" t="str">
        <f>IF(P_ranger!J32=0," ",P_ranger!B32)</f>
        <v>Inderøy</v>
      </c>
      <c r="D26" s="59">
        <f>IF(P_ranger!C32=0," ",P_ranger!C32)</f>
        <v>579534.6</v>
      </c>
      <c r="E26" s="59">
        <f>IF(P_ranger!D32=0," ",P_ranger!D32)</f>
        <v>2777836.4</v>
      </c>
      <c r="F26" s="59">
        <f>IF(P_ranger!E32=0," ",P_ranger!E32)</f>
        <v>684184.8</v>
      </c>
      <c r="G26" s="59">
        <f>IF(P_ranger!F32=0," ",P_ranger!F32)</f>
        <v>63380.7</v>
      </c>
      <c r="H26" s="59">
        <f>IF(P_ranger!G32=0," ",P_ranger!G32)</f>
        <v>4104936.5</v>
      </c>
      <c r="I26" s="58" t="str">
        <f>IF(P_ranger!I32=0," ",P_ranger!I32)</f>
        <v>Inderøy</v>
      </c>
      <c r="J26" s="60">
        <f>IF(P_ranger!J32=0," ",P_ranger!J32)</f>
        <v>1.134777401980192E-2</v>
      </c>
      <c r="K26" s="61">
        <f>IF(P_ranger!K32=0," ",P_ranger!K32)</f>
        <v>0.502241789509004</v>
      </c>
      <c r="L26" s="59">
        <f>IF(P_ranger!L32=0," ",P_ranger!L32)</f>
        <v>181680623.00000003</v>
      </c>
    </row>
    <row r="27" spans="2:19" ht="12.95" customHeight="1" x14ac:dyDescent="0.2">
      <c r="B27" s="48">
        <f>IF(P_ranger!J33=0," ",IF(P_ranger!B33="sum"," ",P_ranger!A33))</f>
        <v>23</v>
      </c>
      <c r="C27" s="51" t="str">
        <f>IF(P_ranger!J33=0," ",P_ranger!B33)</f>
        <v>Løten</v>
      </c>
      <c r="D27" s="59">
        <f>IF(P_ranger!C33=0," ",P_ranger!C33)</f>
        <v>1496409</v>
      </c>
      <c r="E27" s="59">
        <f>IF(P_ranger!D33=0," ",P_ranger!D33)</f>
        <v>2256539.7999999998</v>
      </c>
      <c r="F27" s="59">
        <f>IF(P_ranger!E33=0," ",P_ranger!E33)</f>
        <v>199587</v>
      </c>
      <c r="G27" s="59">
        <f>IF(P_ranger!F33=0," ",P_ranger!F33)</f>
        <v>39526.5</v>
      </c>
      <c r="H27" s="59">
        <f>IF(P_ranger!G33=0," ",P_ranger!G33)</f>
        <v>3992062.3</v>
      </c>
      <c r="I27" s="58" t="str">
        <f>IF(P_ranger!I33=0," ",P_ranger!I33)</f>
        <v>Løten</v>
      </c>
      <c r="J27" s="60">
        <f>IF(P_ranger!J33=0," ",P_ranger!J33)</f>
        <v>1.1035742173690312E-2</v>
      </c>
      <c r="K27" s="61">
        <f>IF(P_ranger!K33=0," ",P_ranger!K33)</f>
        <v>0.5132775316826943</v>
      </c>
      <c r="L27" s="59">
        <f>IF(P_ranger!L33=0," ",P_ranger!L33)</f>
        <v>185672685.30000004</v>
      </c>
    </row>
    <row r="28" spans="2:19" ht="12.95" customHeight="1" x14ac:dyDescent="0.2">
      <c r="B28" s="48">
        <f>IF(P_ranger!J34=0," ",IF(P_ranger!B34="sum"," ",P_ranger!A34))</f>
        <v>24</v>
      </c>
      <c r="C28" s="51" t="str">
        <f>IF(P_ranger!J34=0," ",P_ranger!B34)</f>
        <v>Østre Toten</v>
      </c>
      <c r="D28" s="59">
        <f>IF(P_ranger!C34=0," ",P_ranger!C34)</f>
        <v>517490.6</v>
      </c>
      <c r="E28" s="59">
        <f>IF(P_ranger!D34=0," ",P_ranger!D34)</f>
        <v>1644040.3</v>
      </c>
      <c r="F28" s="59">
        <f>IF(P_ranger!E34=0," ",P_ranger!E34)</f>
        <v>1484852.4</v>
      </c>
      <c r="G28" s="59">
        <f>IF(P_ranger!F34=0," ",P_ranger!F34)</f>
        <v>152588.70000000001</v>
      </c>
      <c r="H28" s="59">
        <f>IF(P_ranger!G34=0," ",P_ranger!G34)</f>
        <v>3798972</v>
      </c>
      <c r="I28" s="58" t="str">
        <f>IF(P_ranger!I34=0," ",P_ranger!I34)</f>
        <v>Østre Toten</v>
      </c>
      <c r="J28" s="60">
        <f>IF(P_ranger!J34=0," ",P_ranger!J34)</f>
        <v>1.0501959229711578E-2</v>
      </c>
      <c r="K28" s="61">
        <f>IF(P_ranger!K34=0," ",P_ranger!K34)</f>
        <v>0.52377949091240594</v>
      </c>
      <c r="L28" s="59">
        <f>IF(P_ranger!L34=0," ",P_ranger!L34)</f>
        <v>189471657.30000004</v>
      </c>
    </row>
    <row r="29" spans="2:19" ht="12.95" customHeight="1" x14ac:dyDescent="0.2">
      <c r="B29" s="48">
        <f>IF(P_ranger!J35=0," ",IF(P_ranger!B35="sum"," ",P_ranger!A35))</f>
        <v>25</v>
      </c>
      <c r="C29" s="51" t="str">
        <f>IF(P_ranger!J35=0," ",P_ranger!B35)</f>
        <v>Orkland</v>
      </c>
      <c r="D29" s="59">
        <f>IF(P_ranger!C35=0," ",P_ranger!C35)</f>
        <v>1983929.3</v>
      </c>
      <c r="E29" s="59">
        <f>IF(P_ranger!D35=0," ",P_ranger!D35)</f>
        <v>234628.2</v>
      </c>
      <c r="F29" s="59">
        <f>IF(P_ranger!E35=0," ",P_ranger!E35)</f>
        <v>1205243.3999999999</v>
      </c>
      <c r="G29" s="59">
        <f>IF(P_ranger!F35=0," ",P_ranger!F35)</f>
        <v>58331.7</v>
      </c>
      <c r="H29" s="59">
        <f>IF(P_ranger!G35=0," ",P_ranger!G35)</f>
        <v>3482132.6</v>
      </c>
      <c r="I29" s="58" t="str">
        <f>IF(P_ranger!I35=0," ",P_ranger!I35)</f>
        <v>Orkland</v>
      </c>
      <c r="J29" s="60">
        <f>IF(P_ranger!J35=0," ",P_ranger!J35)</f>
        <v>9.6260816340972173E-3</v>
      </c>
      <c r="K29" s="61">
        <f>IF(P_ranger!K35=0," ",P_ranger!K35)</f>
        <v>0.53340557254650312</v>
      </c>
      <c r="L29" s="59">
        <f>IF(P_ranger!L35=0," ",P_ranger!L35)</f>
        <v>192953789.90000004</v>
      </c>
    </row>
    <row r="30" spans="2:19" ht="12.95" customHeight="1" x14ac:dyDescent="0.2">
      <c r="B30" s="48">
        <f>IF(P_ranger!J36=0," ",IF(P_ranger!B36="sum"," ",P_ranger!A36))</f>
        <v>26</v>
      </c>
      <c r="C30" s="51" t="str">
        <f>IF(P_ranger!J36=0," ",P_ranger!B36)</f>
        <v>Frosta</v>
      </c>
      <c r="D30" s="59">
        <f>IF(P_ranger!C36=0," ",P_ranger!C36)</f>
        <v>145158.6</v>
      </c>
      <c r="E30" s="59">
        <f>IF(P_ranger!D36=0," ",P_ranger!D36)</f>
        <v>2774005.6</v>
      </c>
      <c r="F30" s="59">
        <f>IF(P_ranger!E36=0," ",P_ranger!E36)</f>
        <v>109835.2</v>
      </c>
      <c r="G30" s="59">
        <f>IF(P_ranger!F36=0," ",P_ranger!F36)</f>
        <v>14965.7</v>
      </c>
      <c r="H30" s="59">
        <f>IF(P_ranger!G36=0," ",P_ranger!G36)</f>
        <v>3043965.1</v>
      </c>
      <c r="I30" s="58" t="str">
        <f>IF(P_ranger!I36=0," ",P_ranger!I36)</f>
        <v>Frosta</v>
      </c>
      <c r="J30" s="60">
        <f>IF(P_ranger!J36=0," ",P_ranger!J36)</f>
        <v>8.4148020508876941E-3</v>
      </c>
      <c r="K30" s="61">
        <f>IF(P_ranger!K36=0," ",P_ranger!K36)</f>
        <v>0.54182037459739074</v>
      </c>
      <c r="L30" s="59">
        <f>IF(P_ranger!L36=0," ",P_ranger!L36)</f>
        <v>195997755.00000003</v>
      </c>
    </row>
    <row r="31" spans="2:19" ht="12.95" customHeight="1" x14ac:dyDescent="0.2">
      <c r="B31" s="48">
        <f>IF(P_ranger!J37=0," ",IF(P_ranger!B37="sum"," ",P_ranger!A37))</f>
        <v>27</v>
      </c>
      <c r="C31" s="51" t="str">
        <f>IF(P_ranger!J37=0," ",P_ranger!B37)</f>
        <v>Hamar</v>
      </c>
      <c r="D31" s="59">
        <f>IF(P_ranger!C37=0," ",P_ranger!C37)</f>
        <v>181536.4</v>
      </c>
      <c r="E31" s="59">
        <f>IF(P_ranger!D37=0," ",P_ranger!D37)</f>
        <v>2707243.1</v>
      </c>
      <c r="F31" s="59">
        <f>IF(P_ranger!E37=0," ",P_ranger!E37)</f>
        <v>50382.7</v>
      </c>
      <c r="G31" s="59">
        <f>IF(P_ranger!F37=0," ",P_ranger!F37)</f>
        <v>32147.1</v>
      </c>
      <c r="H31" s="59">
        <f>IF(P_ranger!G37=0," ",P_ranger!G37)</f>
        <v>2971309.3</v>
      </c>
      <c r="I31" s="58" t="str">
        <f>IF(P_ranger!I37=0," ",P_ranger!I37)</f>
        <v>Hamar</v>
      </c>
      <c r="J31" s="60">
        <f>IF(P_ranger!J37=0," ",P_ranger!J37)</f>
        <v>8.2139508076034384E-3</v>
      </c>
      <c r="K31" s="61">
        <f>IF(P_ranger!K37=0," ",P_ranger!K37)</f>
        <v>0.55003432540499431</v>
      </c>
      <c r="L31" s="59">
        <f>IF(P_ranger!L37=0," ",P_ranger!L37)</f>
        <v>198969064.30000004</v>
      </c>
      <c r="N31" s="137" t="s">
        <v>564</v>
      </c>
      <c r="O31" s="41"/>
      <c r="P31" s="41"/>
      <c r="Q31" s="41"/>
      <c r="R31" s="41"/>
      <c r="S31" s="41"/>
    </row>
    <row r="32" spans="2:19" ht="12.95" customHeight="1" x14ac:dyDescent="0.2">
      <c r="B32" s="48">
        <f>IF(P_ranger!J38=0," ",IF(P_ranger!B38="sum"," ",P_ranger!A38))</f>
        <v>28</v>
      </c>
      <c r="C32" s="51" t="str">
        <f>IF(P_ranger!J38=0," ",P_ranger!B38)</f>
        <v>Halden</v>
      </c>
      <c r="D32" s="59">
        <f>IF(P_ranger!C38=0," ",P_ranger!C38)</f>
        <v>1399514.7</v>
      </c>
      <c r="E32" s="59">
        <f>IF(P_ranger!D38=0," ",P_ranger!D38)</f>
        <v>1212917.3999999999</v>
      </c>
      <c r="F32" s="59">
        <f>IF(P_ranger!E38=0," ",P_ranger!E38)</f>
        <v>251838.8</v>
      </c>
      <c r="G32" s="59">
        <f>IF(P_ranger!F38=0," ",P_ranger!F38)</f>
        <v>6596.7</v>
      </c>
      <c r="H32" s="59">
        <f>IF(P_ranger!G38=0," ",P_ranger!G38)</f>
        <v>2870867.6</v>
      </c>
      <c r="I32" s="58" t="str">
        <f>IF(P_ranger!I38=0," ",P_ranger!I38)</f>
        <v>Halden</v>
      </c>
      <c r="J32" s="60">
        <f>IF(P_ranger!J38=0," ",P_ranger!J38)</f>
        <v>7.9362876296797998E-3</v>
      </c>
      <c r="K32" s="61">
        <f>IF(P_ranger!K38=0," ",P_ranger!K38)</f>
        <v>0.5579706130346741</v>
      </c>
      <c r="L32" s="59">
        <f>IF(P_ranger!L38=0," ",P_ranger!L38)</f>
        <v>201839931.90000004</v>
      </c>
    </row>
    <row r="33" spans="2:12" ht="12.95" customHeight="1" x14ac:dyDescent="0.2">
      <c r="B33" s="48">
        <f>IF(P_ranger!J39=0," ",IF(P_ranger!B39="sum"," ",P_ranger!A39))</f>
        <v>29</v>
      </c>
      <c r="C33" s="51" t="str">
        <f>IF(P_ranger!J39=0," ",P_ranger!B39)</f>
        <v>Nes</v>
      </c>
      <c r="D33" s="59">
        <f>IF(P_ranger!C39=0," ",P_ranger!C39)</f>
        <v>918364</v>
      </c>
      <c r="E33" s="59">
        <f>IF(P_ranger!D39=0," ",P_ranger!D39)</f>
        <v>1692762.3</v>
      </c>
      <c r="F33" s="59">
        <f>IF(P_ranger!E39=0," ",P_ranger!E39)</f>
        <v>204340.4</v>
      </c>
      <c r="G33" s="59">
        <f>IF(P_ranger!F39=0," ",P_ranger!F39)</f>
        <v>11666.9</v>
      </c>
      <c r="H33" s="59">
        <f>IF(P_ranger!G39=0," ",P_ranger!G39)</f>
        <v>2827133.6</v>
      </c>
      <c r="I33" s="58" t="str">
        <f>IF(P_ranger!I39=0," ",P_ranger!I39)</f>
        <v>Nes</v>
      </c>
      <c r="J33" s="60">
        <f>IF(P_ranger!J39=0," ",P_ranger!J39)</f>
        <v>7.8153884272239224E-3</v>
      </c>
      <c r="K33" s="61">
        <f>IF(P_ranger!K39=0," ",P_ranger!K39)</f>
        <v>0.56578600146189795</v>
      </c>
      <c r="L33" s="59">
        <f>IF(P_ranger!L39=0," ",P_ranger!L39)</f>
        <v>204667065.50000003</v>
      </c>
    </row>
    <row r="34" spans="2:12" ht="12.95" customHeight="1" x14ac:dyDescent="0.2">
      <c r="B34" s="48">
        <f>IF(P_ranger!J40=0," ",IF(P_ranger!B40="sum"," ",P_ranger!A40))</f>
        <v>30</v>
      </c>
      <c r="C34" s="51" t="str">
        <f>IF(P_ranger!J40=0," ",P_ranger!B40)</f>
        <v>Gausdal</v>
      </c>
      <c r="D34" s="59">
        <f>IF(P_ranger!C40=0," ",P_ranger!C40)</f>
        <v>182941.3</v>
      </c>
      <c r="E34" s="59">
        <f>IF(P_ranger!D40=0," ",P_ranger!D40)</f>
        <v>1332248.8999999999</v>
      </c>
      <c r="F34" s="59">
        <f>IF(P_ranger!E40=0," ",P_ranger!E40)</f>
        <v>971493</v>
      </c>
      <c r="G34" s="59">
        <f>IF(P_ranger!F40=0," ",P_ranger!F40)</f>
        <v>240341.2</v>
      </c>
      <c r="H34" s="59">
        <f>IF(P_ranger!G40=0," ",P_ranger!G40)</f>
        <v>2727024.4</v>
      </c>
      <c r="I34" s="58" t="str">
        <f>IF(P_ranger!I40=0," ",P_ranger!I40)</f>
        <v>Gausdal</v>
      </c>
      <c r="J34" s="60">
        <f>IF(P_ranger!J40=0," ",P_ranger!J40)</f>
        <v>7.538644419392582E-3</v>
      </c>
      <c r="K34" s="61">
        <f>IF(P_ranger!K40=0," ",P_ranger!K40)</f>
        <v>0.57332464588129051</v>
      </c>
      <c r="L34" s="59">
        <f>IF(P_ranger!L40=0," ",P_ranger!L40)</f>
        <v>207394089.90000004</v>
      </c>
    </row>
    <row r="35" spans="2:12" ht="12.95" customHeight="1" x14ac:dyDescent="0.2">
      <c r="B35" s="48">
        <f>IF(P_ranger!J41=0," ",IF(P_ranger!B41="sum"," ",P_ranger!A41))</f>
        <v>31</v>
      </c>
      <c r="C35" s="51" t="str">
        <f>IF(P_ranger!J41=0," ",P_ranger!B41)</f>
        <v>Gran</v>
      </c>
      <c r="D35" s="59" t="str">
        <f>IF(P_ranger!C41=0," ",P_ranger!C41)</f>
        <v xml:space="preserve"> </v>
      </c>
      <c r="E35" s="59">
        <f>IF(P_ranger!D41=0," ",P_ranger!D41)</f>
        <v>1480949.8</v>
      </c>
      <c r="F35" s="59">
        <f>IF(P_ranger!E41=0," ",P_ranger!E41)</f>
        <v>1091427.3</v>
      </c>
      <c r="G35" s="59">
        <f>IF(P_ranger!F41=0," ",P_ranger!F41)</f>
        <v>81365.5</v>
      </c>
      <c r="H35" s="59">
        <f>IF(P_ranger!G41=0," ",P_ranger!G41)</f>
        <v>2653742.6</v>
      </c>
      <c r="I35" s="58" t="str">
        <f>IF(P_ranger!I41=0," ",P_ranger!I41)</f>
        <v>Gran</v>
      </c>
      <c r="J35" s="60">
        <f>IF(P_ranger!J41=0," ",P_ranger!J41)</f>
        <v>7.3360626483556079E-3</v>
      </c>
      <c r="K35" s="61">
        <f>IF(P_ranger!K41=0," ",P_ranger!K41)</f>
        <v>0.58066070852964613</v>
      </c>
      <c r="L35" s="59">
        <f>IF(P_ranger!L41=0," ",P_ranger!L41)</f>
        <v>210047832.50000003</v>
      </c>
    </row>
    <row r="36" spans="2:12" ht="12.95" customHeight="1" x14ac:dyDescent="0.2">
      <c r="B36" s="48">
        <f>IF(P_ranger!J42=0," ",IF(P_ranger!B42="sum"," ",P_ranger!A42))</f>
        <v>32</v>
      </c>
      <c r="C36" s="51" t="str">
        <f>IF(P_ranger!J42=0," ",P_ranger!B42)</f>
        <v>Hjelmeland</v>
      </c>
      <c r="D36" s="59">
        <f>IF(P_ranger!C42=0," ",P_ranger!C42)</f>
        <v>778746</v>
      </c>
      <c r="E36" s="59">
        <f>IF(P_ranger!D42=0," ",P_ranger!D42)</f>
        <v>1220037</v>
      </c>
      <c r="F36" s="59">
        <f>IF(P_ranger!E42=0," ",P_ranger!E42)</f>
        <v>315034.8</v>
      </c>
      <c r="G36" s="59">
        <f>IF(P_ranger!F42=0," ",P_ranger!F42)</f>
        <v>282292.3</v>
      </c>
      <c r="H36" s="59">
        <f>IF(P_ranger!G42=0," ",P_ranger!G42)</f>
        <v>2596110.1</v>
      </c>
      <c r="I36" s="58" t="str">
        <f>IF(P_ranger!I42=0," ",P_ranger!I42)</f>
        <v>Hjelmeland</v>
      </c>
      <c r="J36" s="60">
        <f>IF(P_ranger!J42=0," ",P_ranger!J42)</f>
        <v>7.1767421360416578E-3</v>
      </c>
      <c r="K36" s="61">
        <f>IF(P_ranger!K42=0," ",P_ranger!K42)</f>
        <v>0.58783745066568782</v>
      </c>
      <c r="L36" s="59">
        <f>IF(P_ranger!L42=0," ",P_ranger!L42)</f>
        <v>212643942.60000002</v>
      </c>
    </row>
    <row r="37" spans="2:12" ht="12.95" customHeight="1" x14ac:dyDescent="0.2">
      <c r="B37" s="48">
        <f>IF(P_ranger!J43=0," ",IF(P_ranger!B43="sum"," ",P_ranger!A43))</f>
        <v>33</v>
      </c>
      <c r="C37" s="51" t="str">
        <f>IF(P_ranger!J43=0," ",P_ranger!B43)</f>
        <v>Sarpsborg</v>
      </c>
      <c r="D37" s="59">
        <f>IF(P_ranger!C43=0," ",P_ranger!C43)</f>
        <v>1340977.7</v>
      </c>
      <c r="E37" s="59">
        <f>IF(P_ranger!D43=0," ",P_ranger!D43)</f>
        <v>904175.9</v>
      </c>
      <c r="F37" s="59">
        <f>IF(P_ranger!E43=0," ",P_ranger!E43)</f>
        <v>272360.40000000002</v>
      </c>
      <c r="G37" s="59">
        <f>IF(P_ranger!F43=0," ",P_ranger!F43)</f>
        <v>20048.7</v>
      </c>
      <c r="H37" s="59">
        <f>IF(P_ranger!G43=0," ",P_ranger!G43)</f>
        <v>2537562.7000000002</v>
      </c>
      <c r="I37" s="58" t="str">
        <f>IF(P_ranger!I43=0," ",P_ranger!I43)</f>
        <v>Sarpsborg</v>
      </c>
      <c r="J37" s="60">
        <f>IF(P_ranger!J43=0," ",P_ranger!J43)</f>
        <v>7.0148924546526888E-3</v>
      </c>
      <c r="K37" s="61">
        <f>IF(P_ranger!K43=0," ",P_ranger!K43)</f>
        <v>0.59485234312034041</v>
      </c>
      <c r="L37" s="59">
        <f>IF(P_ranger!L43=0," ",P_ranger!L43)</f>
        <v>215181505.30000001</v>
      </c>
    </row>
    <row r="38" spans="2:12" ht="12.95" customHeight="1" x14ac:dyDescent="0.2">
      <c r="B38" s="48">
        <f>IF(P_ranger!J44=0," ",IF(P_ranger!B44="sum"," ",P_ranger!A44))</f>
        <v>34</v>
      </c>
      <c r="C38" s="51" t="str">
        <f>IF(P_ranger!J44=0," ",P_ranger!B44)</f>
        <v>Eigersund</v>
      </c>
      <c r="D38" s="59">
        <f>IF(P_ranger!C44=0," ",P_ranger!C44)</f>
        <v>410103.5</v>
      </c>
      <c r="E38" s="59">
        <f>IF(P_ranger!D44=0," ",P_ranger!D44)</f>
        <v>1112506.1000000001</v>
      </c>
      <c r="F38" s="59">
        <f>IF(P_ranger!E44=0," ",P_ranger!E44)</f>
        <v>450613.7</v>
      </c>
      <c r="G38" s="59">
        <f>IF(P_ranger!F44=0," ",P_ranger!F44)</f>
        <v>379125.7</v>
      </c>
      <c r="H38" s="59">
        <f>IF(P_ranger!G44=0," ",P_ranger!G44)</f>
        <v>2352349</v>
      </c>
      <c r="I38" s="58" t="str">
        <f>IF(P_ranger!I44=0," ",P_ranger!I44)</f>
        <v>Eigersund</v>
      </c>
      <c r="J38" s="60">
        <f>IF(P_ranger!J44=0," ",P_ranger!J44)</f>
        <v>6.5028837517235715E-3</v>
      </c>
      <c r="K38" s="61">
        <f>IF(P_ranger!K44=0," ",P_ranger!K44)</f>
        <v>0.601355226872064</v>
      </c>
      <c r="L38" s="59">
        <f>IF(P_ranger!L44=0," ",P_ranger!L44)</f>
        <v>217533854.30000001</v>
      </c>
    </row>
    <row r="39" spans="2:12" ht="12.95" customHeight="1" x14ac:dyDescent="0.2">
      <c r="B39" s="48">
        <f>IF(P_ranger!J45=0," ",IF(P_ranger!B45="sum"," ",P_ranger!A45))</f>
        <v>35</v>
      </c>
      <c r="C39" s="51" t="str">
        <f>IF(P_ranger!J45=0," ",P_ranger!B45)</f>
        <v>Randaberg</v>
      </c>
      <c r="D39" s="59">
        <f>IF(P_ranger!C45=0," ",P_ranger!C45)</f>
        <v>1443582.6</v>
      </c>
      <c r="E39" s="59">
        <f>IF(P_ranger!D45=0," ",P_ranger!D45)</f>
        <v>583860</v>
      </c>
      <c r="F39" s="59">
        <f>IF(P_ranger!E45=0," ",P_ranger!E45)</f>
        <v>240522</v>
      </c>
      <c r="G39" s="59">
        <f>IF(P_ranger!F45=0," ",P_ranger!F45)</f>
        <v>24026.799999999999</v>
      </c>
      <c r="H39" s="59">
        <f>IF(P_ranger!G45=0," ",P_ranger!G45)</f>
        <v>2291991.4</v>
      </c>
      <c r="I39" s="58" t="str">
        <f>IF(P_ranger!I45=0," ",P_ranger!I45)</f>
        <v>Randaberg</v>
      </c>
      <c r="J39" s="60">
        <f>IF(P_ranger!J45=0," ",P_ranger!J45)</f>
        <v>6.3360299148426365E-3</v>
      </c>
      <c r="K39" s="61">
        <f>IF(P_ranger!K45=0," ",P_ranger!K45)</f>
        <v>0.60769125678690672</v>
      </c>
      <c r="L39" s="59">
        <f>IF(P_ranger!L45=0," ",P_ranger!L45)</f>
        <v>219825845.70000002</v>
      </c>
    </row>
    <row r="40" spans="2:12" ht="12.95" customHeight="1" x14ac:dyDescent="0.2">
      <c r="B40" s="48">
        <f>IF(P_ranger!J46=0," ",IF(P_ranger!B46="sum"," ",P_ranger!A46))</f>
        <v>36</v>
      </c>
      <c r="C40" s="51" t="str">
        <f>IF(P_ranger!J46=0," ",P_ranger!B46)</f>
        <v>Elverum</v>
      </c>
      <c r="D40" s="59">
        <f>IF(P_ranger!C46=0," ",P_ranger!C46)</f>
        <v>1368051.4</v>
      </c>
      <c r="E40" s="59">
        <f>IF(P_ranger!D46=0," ",P_ranger!D46)</f>
        <v>741587</v>
      </c>
      <c r="F40" s="59">
        <f>IF(P_ranger!E46=0," ",P_ranger!E46)</f>
        <v>163555.70000000001</v>
      </c>
      <c r="G40" s="59">
        <f>IF(P_ranger!F46=0," ",P_ranger!F46)</f>
        <v>12933.4</v>
      </c>
      <c r="H40" s="59">
        <f>IF(P_ranger!G46=0," ",P_ranger!G46)</f>
        <v>2286127.5</v>
      </c>
      <c r="I40" s="58" t="str">
        <f>IF(P_ranger!I46=0," ",P_ranger!I46)</f>
        <v>Elverum</v>
      </c>
      <c r="J40" s="60">
        <f>IF(P_ranger!J46=0," ",P_ranger!J46)</f>
        <v>6.3198196246043552E-3</v>
      </c>
      <c r="K40" s="61">
        <f>IF(P_ranger!K46=0," ",P_ranger!K46)</f>
        <v>0.61401107641151098</v>
      </c>
      <c r="L40" s="59">
        <f>IF(P_ranger!L46=0," ",P_ranger!L46)</f>
        <v>222111973.20000002</v>
      </c>
    </row>
    <row r="41" spans="2:12" ht="12.95" customHeight="1" x14ac:dyDescent="0.2">
      <c r="B41" s="48">
        <f>IF(P_ranger!J47=0," ",IF(P_ranger!B47="sum"," ",P_ranger!A47))</f>
        <v>37</v>
      </c>
      <c r="C41" s="51" t="str">
        <f>IF(P_ranger!J47=0," ",P_ranger!B47)</f>
        <v>Våler (Inn)</v>
      </c>
      <c r="D41" s="59">
        <f>IF(P_ranger!C47=0," ",P_ranger!C47)</f>
        <v>1500621.4</v>
      </c>
      <c r="E41" s="59">
        <f>IF(P_ranger!D47=0," ",P_ranger!D47)</f>
        <v>581368.69999999995</v>
      </c>
      <c r="F41" s="59">
        <f>IF(P_ranger!E47=0," ",P_ranger!E47)</f>
        <v>170765.8</v>
      </c>
      <c r="G41" s="59">
        <f>IF(P_ranger!F47=0," ",P_ranger!F47)</f>
        <v>295.3</v>
      </c>
      <c r="H41" s="59">
        <f>IF(P_ranger!G47=0," ",P_ranger!G47)</f>
        <v>2253051.2000000002</v>
      </c>
      <c r="I41" s="58" t="str">
        <f>IF(P_ranger!I47=0," ",P_ranger!I47)</f>
        <v>Våler (Inn)</v>
      </c>
      <c r="J41" s="60">
        <f>IF(P_ranger!J47=0," ",P_ranger!J47)</f>
        <v>6.2283827953595735E-3</v>
      </c>
      <c r="K41" s="61">
        <f>IF(P_ranger!K47=0," ",P_ranger!K47)</f>
        <v>0.62023945920687051</v>
      </c>
      <c r="L41" s="59">
        <f>IF(P_ranger!L47=0," ",P_ranger!L47)</f>
        <v>224365024.40000001</v>
      </c>
    </row>
    <row r="42" spans="2:12" ht="12.95" customHeight="1" x14ac:dyDescent="0.2">
      <c r="B42" s="48">
        <f>IF(P_ranger!J48=0," ",IF(P_ranger!B48="sum"," ",P_ranger!A48))</f>
        <v>38</v>
      </c>
      <c r="C42" s="51" t="str">
        <f>IF(P_ranger!J48=0," ",P_ranger!B48)</f>
        <v>Indre Fosen</v>
      </c>
      <c r="D42" s="59">
        <f>IF(P_ranger!C48=0," ",P_ranger!C48)</f>
        <v>1001187.9</v>
      </c>
      <c r="E42" s="59">
        <f>IF(P_ranger!D48=0," ",P_ranger!D48)</f>
        <v>216957.7</v>
      </c>
      <c r="F42" s="59">
        <f>IF(P_ranger!E48=0," ",P_ranger!E48)</f>
        <v>941591.2</v>
      </c>
      <c r="G42" s="59">
        <f>IF(P_ranger!F48=0," ",P_ranger!F48)</f>
        <v>75109.3</v>
      </c>
      <c r="H42" s="59">
        <f>IF(P_ranger!G48=0," ",P_ranger!G48)</f>
        <v>2234846.1</v>
      </c>
      <c r="I42" s="58" t="str">
        <f>IF(P_ranger!I48=0," ",P_ranger!I48)</f>
        <v>Indre Fosen</v>
      </c>
      <c r="J42" s="60">
        <f>IF(P_ranger!J48=0," ",P_ranger!J48)</f>
        <v>6.1780562286007706E-3</v>
      </c>
      <c r="K42" s="61">
        <f>IF(P_ranger!K48=0," ",P_ranger!K48)</f>
        <v>0.62641751543547131</v>
      </c>
      <c r="L42" s="59">
        <f>IF(P_ranger!L48=0," ",P_ranger!L48)</f>
        <v>226599870.5</v>
      </c>
    </row>
    <row r="43" spans="2:12" ht="12.95" customHeight="1" x14ac:dyDescent="0.2">
      <c r="B43" s="48">
        <f>IF(P_ranger!J49=0," ",IF(P_ranger!B49="sum"," ",P_ranger!A49))</f>
        <v>39</v>
      </c>
      <c r="C43" s="51" t="str">
        <f>IF(P_ranger!J49=0," ",P_ranger!B49)</f>
        <v>Sunnfjord</v>
      </c>
      <c r="D43" s="59" t="str">
        <f>IF(P_ranger!C49=0," ",P_ranger!C49)</f>
        <v xml:space="preserve"> </v>
      </c>
      <c r="E43" s="59">
        <f>IF(P_ranger!D49=0," ",P_ranger!D49)</f>
        <v>590451.1</v>
      </c>
      <c r="F43" s="59">
        <f>IF(P_ranger!E49=0," ",P_ranger!E49)</f>
        <v>1205157.1000000001</v>
      </c>
      <c r="G43" s="59">
        <f>IF(P_ranger!F49=0," ",P_ranger!F49)</f>
        <v>372023.9</v>
      </c>
      <c r="H43" s="59">
        <f>IF(P_ranger!G49=0," ",P_ranger!G49)</f>
        <v>2167632.1</v>
      </c>
      <c r="I43" s="58" t="str">
        <f>IF(P_ranger!I49=0," ",P_ranger!I49)</f>
        <v>Sunnfjord</v>
      </c>
      <c r="J43" s="60">
        <f>IF(P_ranger!J49=0," ",P_ranger!J49)</f>
        <v>5.9922484133113092E-3</v>
      </c>
      <c r="K43" s="61">
        <f>IF(P_ranger!K49=0," ",P_ranger!K49)</f>
        <v>0.63240976384878256</v>
      </c>
      <c r="L43" s="59">
        <f>IF(P_ranger!L49=0," ",P_ranger!L49)</f>
        <v>228767502.59999999</v>
      </c>
    </row>
    <row r="44" spans="2:12" ht="12.95" customHeight="1" x14ac:dyDescent="0.2">
      <c r="B44" s="48">
        <f>IF(P_ranger!J50=0," ",IF(P_ranger!B50="sum"," ",P_ranger!A50))</f>
        <v>40</v>
      </c>
      <c r="C44" s="51" t="str">
        <f>IF(P_ranger!J50=0," ",P_ranger!B50)</f>
        <v>Overhalla</v>
      </c>
      <c r="D44" s="59" t="str">
        <f>IF(P_ranger!C50=0," ",P_ranger!C50)</f>
        <v xml:space="preserve"> </v>
      </c>
      <c r="E44" s="59">
        <f>IF(P_ranger!D50=0," ",P_ranger!D50)</f>
        <v>1356047.9</v>
      </c>
      <c r="F44" s="59">
        <f>IF(P_ranger!E50=0," ",P_ranger!E50)</f>
        <v>719648.4</v>
      </c>
      <c r="G44" s="59">
        <f>IF(P_ranger!F50=0," ",P_ranger!F50)</f>
        <v>27223.5</v>
      </c>
      <c r="H44" s="59">
        <f>IF(P_ranger!G50=0," ",P_ranger!G50)</f>
        <v>2102919.7999999998</v>
      </c>
      <c r="I44" s="58" t="str">
        <f>IF(P_ranger!I50=0," ",P_ranger!I50)</f>
        <v>Overhalla</v>
      </c>
      <c r="J44" s="60">
        <f>IF(P_ranger!J50=0," ",P_ranger!J50)</f>
        <v>5.8133563508636606E-3</v>
      </c>
      <c r="K44" s="61">
        <f>IF(P_ranger!K50=0," ",P_ranger!K50)</f>
        <v>0.63822312019964633</v>
      </c>
      <c r="L44" s="59">
        <f>IF(P_ranger!L50=0," ",P_ranger!L50)</f>
        <v>230870422.40000001</v>
      </c>
    </row>
    <row r="45" spans="2:12" ht="12.95" customHeight="1" x14ac:dyDescent="0.2">
      <c r="B45" s="48">
        <f>IF(P_ranger!J51=0," ",IF(P_ranger!B51="sum"," ",P_ranger!A51))</f>
        <v>41</v>
      </c>
      <c r="C45" s="51" t="str">
        <f>IF(P_ranger!J51=0," ",P_ranger!B51)</f>
        <v>Åsnes</v>
      </c>
      <c r="D45" s="59">
        <f>IF(P_ranger!C51=0," ",P_ranger!C51)</f>
        <v>1595722</v>
      </c>
      <c r="E45" s="59">
        <f>IF(P_ranger!D51=0," ",P_ranger!D51)</f>
        <v>214927.3</v>
      </c>
      <c r="F45" s="59">
        <f>IF(P_ranger!E51=0," ",P_ranger!E51)</f>
        <v>169170.5</v>
      </c>
      <c r="G45" s="59">
        <f>IF(P_ranger!F51=0," ",P_ranger!F51)</f>
        <v>25769.5</v>
      </c>
      <c r="H45" s="59">
        <f>IF(P_ranger!G51=0," ",P_ranger!G51)</f>
        <v>2005589.3</v>
      </c>
      <c r="I45" s="58" t="str">
        <f>IF(P_ranger!I51=0," ",P_ranger!I51)</f>
        <v>Åsnes</v>
      </c>
      <c r="J45" s="60">
        <f>IF(P_ranger!J51=0," ",P_ranger!J51)</f>
        <v>5.5442938405826057E-3</v>
      </c>
      <c r="K45" s="61">
        <f>IF(P_ranger!K51=0," ",P_ranger!K51)</f>
        <v>0.64376741404022897</v>
      </c>
      <c r="L45" s="59">
        <f>IF(P_ranger!L51=0," ",P_ranger!L51)</f>
        <v>232876011.70000002</v>
      </c>
    </row>
    <row r="46" spans="2:12" ht="12.95" customHeight="1" x14ac:dyDescent="0.2">
      <c r="B46" s="48">
        <f>IF(P_ranger!J52=0," ",IF(P_ranger!B52="sum"," ",P_ranger!A52))</f>
        <v>42</v>
      </c>
      <c r="C46" s="51" t="str">
        <f>IF(P_ranger!J52=0," ",P_ranger!B52)</f>
        <v>Stjørdal</v>
      </c>
      <c r="D46" s="59">
        <f>IF(P_ranger!C52=0," ",P_ranger!C52)</f>
        <v>547555.9</v>
      </c>
      <c r="E46" s="59">
        <f>IF(P_ranger!D52=0," ",P_ranger!D52)</f>
        <v>705357.9</v>
      </c>
      <c r="F46" s="59">
        <f>IF(P_ranger!E52=0," ",P_ranger!E52)</f>
        <v>657283.6</v>
      </c>
      <c r="G46" s="59">
        <f>IF(P_ranger!F52=0," ",P_ranger!F52)</f>
        <v>49086.400000000001</v>
      </c>
      <c r="H46" s="59">
        <f>IF(P_ranger!G52=0," ",P_ranger!G52)</f>
        <v>1959283.8</v>
      </c>
      <c r="I46" s="58" t="str">
        <f>IF(P_ranger!I52=0," ",P_ranger!I52)</f>
        <v>Stjørdal</v>
      </c>
      <c r="J46" s="60">
        <f>IF(P_ranger!J52=0," ",P_ranger!J52)</f>
        <v>5.4162859286760665E-3</v>
      </c>
      <c r="K46" s="61">
        <f>IF(P_ranger!K52=0," ",P_ranger!K52)</f>
        <v>0.64918369996890501</v>
      </c>
      <c r="L46" s="59">
        <f>IF(P_ranger!L52=0," ",P_ranger!L52)</f>
        <v>234835295.50000003</v>
      </c>
    </row>
    <row r="47" spans="2:12" ht="12.95" customHeight="1" x14ac:dyDescent="0.2">
      <c r="B47" s="48">
        <f>IF(P_ranger!J53=0," ",IF(P_ranger!B53="sum"," ",P_ranger!A53))</f>
        <v>43</v>
      </c>
      <c r="C47" s="51" t="str">
        <f>IF(P_ranger!J53=0," ",P_ranger!B53)</f>
        <v>Tysvær</v>
      </c>
      <c r="D47" s="59" t="str">
        <f>IF(P_ranger!C53=0," ",P_ranger!C53)</f>
        <v xml:space="preserve"> </v>
      </c>
      <c r="E47" s="59">
        <f>IF(P_ranger!D53=0," ",P_ranger!D53)</f>
        <v>1091224.1000000001</v>
      </c>
      <c r="F47" s="59">
        <f>IF(P_ranger!E53=0," ",P_ranger!E53)</f>
        <v>594397.4</v>
      </c>
      <c r="G47" s="59">
        <f>IF(P_ranger!F53=0," ",P_ranger!F53)</f>
        <v>261023.5</v>
      </c>
      <c r="H47" s="59">
        <f>IF(P_ranger!G53=0," ",P_ranger!G53)</f>
        <v>1946645</v>
      </c>
      <c r="I47" s="58" t="str">
        <f>IF(P_ranger!I53=0," ",P_ranger!I53)</f>
        <v>Tysvær</v>
      </c>
      <c r="J47" s="60">
        <f>IF(P_ranger!J53=0," ",P_ranger!J53)</f>
        <v>5.3813469603676721E-3</v>
      </c>
      <c r="K47" s="61">
        <f>IF(P_ranger!K53=0," ",P_ranger!K53)</f>
        <v>0.65456504692927275</v>
      </c>
      <c r="L47" s="59">
        <f>IF(P_ranger!L53=0," ",P_ranger!L53)</f>
        <v>236781940.50000003</v>
      </c>
    </row>
    <row r="48" spans="2:12" ht="12.95" customHeight="1" x14ac:dyDescent="0.2">
      <c r="B48" s="48">
        <f>IF(P_ranger!J54=0," ",IF(P_ranger!B54="sum"," ",P_ranger!A54))</f>
        <v>44</v>
      </c>
      <c r="C48" s="51" t="str">
        <f>IF(P_ranger!J54=0," ",P_ranger!B54)</f>
        <v>Vestre Toten</v>
      </c>
      <c r="D48" s="59">
        <f>IF(P_ranger!C54=0," ",P_ranger!C54)</f>
        <v>154587.20000000001</v>
      </c>
      <c r="E48" s="59">
        <f>IF(P_ranger!D54=0," ",P_ranger!D54)</f>
        <v>862426.1</v>
      </c>
      <c r="F48" s="59">
        <f>IF(P_ranger!E54=0," ",P_ranger!E54)</f>
        <v>830915.9</v>
      </c>
      <c r="G48" s="59">
        <f>IF(P_ranger!F54=0," ",P_ranger!F54)</f>
        <v>55142.1</v>
      </c>
      <c r="H48" s="59">
        <f>IF(P_ranger!G54=0," ",P_ranger!G54)</f>
        <v>1903071.3</v>
      </c>
      <c r="I48" s="58" t="str">
        <f>IF(P_ranger!I54=0," ",P_ranger!I54)</f>
        <v>Vestre Toten</v>
      </c>
      <c r="J48" s="60">
        <f>IF(P_ranger!J54=0," ",P_ranger!J54)</f>
        <v>5.2608908946510302E-3</v>
      </c>
      <c r="K48" s="61">
        <f>IF(P_ranger!K54=0," ",P_ranger!K54)</f>
        <v>0.65982593782392374</v>
      </c>
      <c r="L48" s="59">
        <f>IF(P_ranger!L54=0," ",P_ranger!L54)</f>
        <v>238685011.80000004</v>
      </c>
    </row>
    <row r="49" spans="2:12" ht="12.95" customHeight="1" x14ac:dyDescent="0.2">
      <c r="B49" s="48">
        <f>IF(P_ranger!J55=0," ",IF(P_ranger!B55="sum"," ",P_ranger!A55))</f>
        <v>45</v>
      </c>
      <c r="C49" s="51" t="str">
        <f>IF(P_ranger!J55=0," ",P_ranger!B55)</f>
        <v>Gjøvik</v>
      </c>
      <c r="D49" s="59">
        <f>IF(P_ranger!C55=0," ",P_ranger!C55)</f>
        <v>172754</v>
      </c>
      <c r="E49" s="59">
        <f>IF(P_ranger!D55=0," ",P_ranger!D55)</f>
        <v>494567.4</v>
      </c>
      <c r="F49" s="59">
        <f>IF(P_ranger!E55=0," ",P_ranger!E55)</f>
        <v>938171.5</v>
      </c>
      <c r="G49" s="59">
        <f>IF(P_ranger!F55=0," ",P_ranger!F55)</f>
        <v>209420</v>
      </c>
      <c r="H49" s="59">
        <f>IF(P_ranger!G55=0," ",P_ranger!G55)</f>
        <v>1814912.9</v>
      </c>
      <c r="I49" s="58" t="str">
        <f>IF(P_ranger!I55=0," ",P_ranger!I55)</f>
        <v>Gjøvik</v>
      </c>
      <c r="J49" s="60">
        <f>IF(P_ranger!J55=0," ",P_ranger!J55)</f>
        <v>5.0171839332528922E-3</v>
      </c>
      <c r="K49" s="61">
        <f>IF(P_ranger!K55=0," ",P_ranger!K55)</f>
        <v>0.66484312175717664</v>
      </c>
      <c r="L49" s="59">
        <f>IF(P_ranger!L55=0," ",P_ranger!L55)</f>
        <v>240499924.70000005</v>
      </c>
    </row>
    <row r="50" spans="2:12" ht="12.95" customHeight="1" x14ac:dyDescent="0.2">
      <c r="B50" s="48">
        <f>IF(P_ranger!J56=0," ",IF(P_ranger!B56="sum"," ",P_ranger!A56))</f>
        <v>46</v>
      </c>
      <c r="C50" s="51" t="str">
        <f>IF(P_ranger!J56=0," ",P_ranger!B56)</f>
        <v>Larvik</v>
      </c>
      <c r="D50" s="59">
        <f>IF(P_ranger!C56=0," ",P_ranger!C56)</f>
        <v>520054.5</v>
      </c>
      <c r="E50" s="59">
        <f>IF(P_ranger!D56=0," ",P_ranger!D56)</f>
        <v>737637.1</v>
      </c>
      <c r="F50" s="59">
        <f>IF(P_ranger!E56=0," ",P_ranger!E56)</f>
        <v>432740.3</v>
      </c>
      <c r="G50" s="59">
        <f>IF(P_ranger!F56=0," ",P_ranger!F56)</f>
        <v>17228.099999999999</v>
      </c>
      <c r="H50" s="59">
        <f>IF(P_ranger!G56=0," ",P_ranger!G56)</f>
        <v>1707660</v>
      </c>
      <c r="I50" s="58" t="str">
        <f>IF(P_ranger!I56=0," ",P_ranger!I56)</f>
        <v>Larvik</v>
      </c>
      <c r="J50" s="60">
        <f>IF(P_ranger!J56=0," ",P_ranger!J56)</f>
        <v>4.720691728764854E-3</v>
      </c>
      <c r="K50" s="61">
        <f>IF(P_ranger!K56=0," ",P_ranger!K56)</f>
        <v>0.66956381348594152</v>
      </c>
      <c r="L50" s="59">
        <f>IF(P_ranger!L56=0," ",P_ranger!L56)</f>
        <v>242207584.70000005</v>
      </c>
    </row>
    <row r="51" spans="2:12" ht="12.95" customHeight="1" x14ac:dyDescent="0.2">
      <c r="B51" s="48">
        <f>IF(P_ranger!J57=0," ",IF(P_ranger!B57="sum"," ",P_ranger!A57))</f>
        <v>47</v>
      </c>
      <c r="C51" s="51" t="str">
        <f>IF(P_ranger!J57=0," ",P_ranger!B57)</f>
        <v>Etne</v>
      </c>
      <c r="D51" s="59" t="str">
        <f>IF(P_ranger!C57=0," ",P_ranger!C57)</f>
        <v xml:space="preserve"> </v>
      </c>
      <c r="E51" s="59">
        <f>IF(P_ranger!D57=0," ",P_ranger!D57)</f>
        <v>1149066.5</v>
      </c>
      <c r="F51" s="59">
        <f>IF(P_ranger!E57=0," ",P_ranger!E57)</f>
        <v>371551.3</v>
      </c>
      <c r="G51" s="59">
        <f>IF(P_ranger!F57=0," ",P_ranger!F57)</f>
        <v>175992.6</v>
      </c>
      <c r="H51" s="59">
        <f>IF(P_ranger!G57=0," ",P_ranger!G57)</f>
        <v>1696610.4</v>
      </c>
      <c r="I51" s="58" t="str">
        <f>IF(P_ranger!I57=0," ",P_ranger!I57)</f>
        <v>Etne</v>
      </c>
      <c r="J51" s="60">
        <f>IF(P_ranger!J57=0," ",P_ranger!J57)</f>
        <v>4.6901459788344455E-3</v>
      </c>
      <c r="K51" s="61">
        <f>IF(P_ranger!K57=0," ",P_ranger!K57)</f>
        <v>0.67425395946477595</v>
      </c>
      <c r="L51" s="59">
        <f>IF(P_ranger!L57=0," ",P_ranger!L57)</f>
        <v>243904195.10000005</v>
      </c>
    </row>
    <row r="52" spans="2:12" ht="12.95" customHeight="1" x14ac:dyDescent="0.2">
      <c r="B52" s="48">
        <f>IF(P_ranger!J58=0," ",IF(P_ranger!B58="sum"," ",P_ranger!A58))</f>
        <v>48</v>
      </c>
      <c r="C52" s="51" t="str">
        <f>IF(P_ranger!J58=0," ",P_ranger!B58)</f>
        <v>Ringebu</v>
      </c>
      <c r="D52" s="59" t="str">
        <f>IF(P_ranger!C58=0," ",P_ranger!C58)</f>
        <v xml:space="preserve"> </v>
      </c>
      <c r="E52" s="59">
        <f>IF(P_ranger!D58=0," ",P_ranger!D58)</f>
        <v>864375.9</v>
      </c>
      <c r="F52" s="59">
        <f>IF(P_ranger!E58=0," ",P_ranger!E58)</f>
        <v>534661.80000000005</v>
      </c>
      <c r="G52" s="59">
        <f>IF(P_ranger!F58=0," ",P_ranger!F58)</f>
        <v>267070.5</v>
      </c>
      <c r="H52" s="59">
        <f>IF(P_ranger!G58=0," ",P_ranger!G58)</f>
        <v>1666108.2</v>
      </c>
      <c r="I52" s="58" t="str">
        <f>IF(P_ranger!I58=0," ",P_ranger!I58)</f>
        <v>Ringebu</v>
      </c>
      <c r="J52" s="60">
        <f>IF(P_ranger!J58=0," ",P_ranger!J58)</f>
        <v>4.6058250465357848E-3</v>
      </c>
      <c r="K52" s="61">
        <f>IF(P_ranger!K58=0," ",P_ranger!K58)</f>
        <v>0.67885978451131179</v>
      </c>
      <c r="L52" s="59">
        <f>IF(P_ranger!L58=0," ",P_ranger!L58)</f>
        <v>245570303.30000004</v>
      </c>
    </row>
    <row r="53" spans="2:12" ht="12.95" customHeight="1" x14ac:dyDescent="0.2">
      <c r="B53" s="48">
        <f>IF(P_ranger!J59=0," ",IF(P_ranger!B59="sum"," ",P_ranger!A59))</f>
        <v>49</v>
      </c>
      <c r="C53" s="51" t="str">
        <f>IF(P_ranger!J59=0," ",P_ranger!B59)</f>
        <v>Skiptvet</v>
      </c>
      <c r="D53" s="59">
        <f>IF(P_ranger!C59=0," ",P_ranger!C59)</f>
        <v>344463.4</v>
      </c>
      <c r="E53" s="59">
        <f>IF(P_ranger!D59=0," ",P_ranger!D59)</f>
        <v>1141940.8</v>
      </c>
      <c r="F53" s="59">
        <f>IF(P_ranger!E59=0," ",P_ranger!E59)</f>
        <v>125048.6</v>
      </c>
      <c r="G53" s="59">
        <f>IF(P_ranger!F59=0," ",P_ranger!F59)</f>
        <v>1760</v>
      </c>
      <c r="H53" s="59">
        <f>IF(P_ranger!G59=0," ",P_ranger!G59)</f>
        <v>1613212.8</v>
      </c>
      <c r="I53" s="58" t="str">
        <f>IF(P_ranger!I59=0," ",P_ranger!I59)</f>
        <v>Skiptvet</v>
      </c>
      <c r="J53" s="60">
        <f>IF(P_ranger!J59=0," ",P_ranger!J59)</f>
        <v>4.4595998745052233E-3</v>
      </c>
      <c r="K53" s="61">
        <f>IF(P_ranger!K59=0," ",P_ranger!K59)</f>
        <v>0.68331938438581696</v>
      </c>
      <c r="L53" s="59">
        <f>IF(P_ranger!L59=0," ",P_ranger!L59)</f>
        <v>247183516.10000005</v>
      </c>
    </row>
    <row r="54" spans="2:12" ht="12.95" customHeight="1" x14ac:dyDescent="0.2">
      <c r="B54" s="48">
        <f>IF(P_ranger!J60=0," ",IF(P_ranger!B60="sum"," ",P_ranger!A60))</f>
        <v>50</v>
      </c>
      <c r="C54" s="51" t="str">
        <f>IF(P_ranger!J60=0," ",P_ranger!B60)</f>
        <v>Namsos</v>
      </c>
      <c r="D54" s="59">
        <f>IF(P_ranger!C60=0," ",P_ranger!C60)</f>
        <v>458860.2</v>
      </c>
      <c r="E54" s="59">
        <f>IF(P_ranger!D60=0," ",P_ranger!D60)</f>
        <v>339880.2</v>
      </c>
      <c r="F54" s="59">
        <f>IF(P_ranger!E60=0," ",P_ranger!E60)</f>
        <v>741564.4</v>
      </c>
      <c r="G54" s="59">
        <f>IF(P_ranger!F60=0," ",P_ranger!F60)</f>
        <v>48945.599999999999</v>
      </c>
      <c r="H54" s="59">
        <f>IF(P_ranger!G60=0," ",P_ranger!G60)</f>
        <v>1589250.4</v>
      </c>
      <c r="I54" s="58" t="str">
        <f>IF(P_ranger!I60=0," ",P_ranger!I60)</f>
        <v>Namsos</v>
      </c>
      <c r="J54" s="60">
        <f>IF(P_ranger!J60=0," ",P_ranger!J60)</f>
        <v>4.39335770482194E-3</v>
      </c>
      <c r="K54" s="61">
        <f>IF(P_ranger!K60=0," ",P_ranger!K60)</f>
        <v>0.68771274209063893</v>
      </c>
      <c r="L54" s="59">
        <f>IF(P_ranger!L60=0," ",P_ranger!L60)</f>
        <v>248772766.50000006</v>
      </c>
    </row>
    <row r="55" spans="2:12" ht="12.95" customHeight="1" x14ac:dyDescent="0.2">
      <c r="B55" s="48">
        <f>IF(P_ranger!J61=0," ",IF(P_ranger!B61="sum"," ",P_ranger!A61))</f>
        <v>51</v>
      </c>
      <c r="C55" s="51" t="str">
        <f>IF(P_ranger!J61=0," ",P_ranger!B61)</f>
        <v>Ørland</v>
      </c>
      <c r="D55" s="59">
        <f>IF(P_ranger!C61=0," ",P_ranger!C61)</f>
        <v>169879.5</v>
      </c>
      <c r="E55" s="59">
        <f>IF(P_ranger!D61=0," ",P_ranger!D61)</f>
        <v>486174</v>
      </c>
      <c r="F55" s="59">
        <f>IF(P_ranger!E61=0," ",P_ranger!E61)</f>
        <v>874997.6</v>
      </c>
      <c r="G55" s="59">
        <f>IF(P_ranger!F61=0," ",P_ranger!F61)</f>
        <v>50285.5</v>
      </c>
      <c r="H55" s="59">
        <f>IF(P_ranger!G61=0," ",P_ranger!G61)</f>
        <v>1581336.6</v>
      </c>
      <c r="I55" s="58" t="str">
        <f>IF(P_ranger!I61=0," ",P_ranger!I61)</f>
        <v>Ørland</v>
      </c>
      <c r="J55" s="60">
        <f>IF(P_ranger!J61=0," ",P_ranger!J61)</f>
        <v>4.3714806272988392E-3</v>
      </c>
      <c r="K55" s="61">
        <f>IF(P_ranger!K61=0," ",P_ranger!K61)</f>
        <v>0.69208422271793779</v>
      </c>
      <c r="L55" s="59">
        <f>IF(P_ranger!L61=0," ",P_ranger!L61)</f>
        <v>250354103.10000005</v>
      </c>
    </row>
    <row r="56" spans="2:12" ht="12.95" customHeight="1" x14ac:dyDescent="0.2">
      <c r="B56" s="48">
        <f>IF(P_ranger!J62=0," ",IF(P_ranger!B62="sum"," ",P_ranger!A62))</f>
        <v>52</v>
      </c>
      <c r="C56" s="51" t="str">
        <f>IF(P_ranger!J62=0," ",P_ranger!B62)</f>
        <v>Våler (Vik)</v>
      </c>
      <c r="D56" s="59">
        <f>IF(P_ranger!C62=0," ",P_ranger!C62)</f>
        <v>910233.5</v>
      </c>
      <c r="E56" s="59">
        <f>IF(P_ranger!D62=0," ",P_ranger!D62)</f>
        <v>504129.2</v>
      </c>
      <c r="F56" s="59">
        <f>IF(P_ranger!E62=0," ",P_ranger!E62)</f>
        <v>85111.6</v>
      </c>
      <c r="G56" s="59">
        <f>IF(P_ranger!F62=0," ",P_ranger!F62)</f>
        <v>1605.4</v>
      </c>
      <c r="H56" s="59">
        <f>IF(P_ranger!G62=0," ",P_ranger!G62)</f>
        <v>1501079.7</v>
      </c>
      <c r="I56" s="58" t="str">
        <f>IF(P_ranger!I62=0," ",P_ranger!I62)</f>
        <v>Våler (Vik)</v>
      </c>
      <c r="J56" s="60">
        <f>IF(P_ranger!J62=0," ",P_ranger!J62)</f>
        <v>4.149616741041441E-3</v>
      </c>
      <c r="K56" s="61">
        <f>IF(P_ranger!K62=0," ",P_ranger!K62)</f>
        <v>0.69623383945897921</v>
      </c>
      <c r="L56" s="59">
        <f>IF(P_ranger!L62=0," ",P_ranger!L62)</f>
        <v>251855182.80000004</v>
      </c>
    </row>
    <row r="57" spans="2:12" ht="12.95" customHeight="1" x14ac:dyDescent="0.2">
      <c r="B57" s="48">
        <f>IF(P_ranger!J63=0," ",IF(P_ranger!B63="sum"," ",P_ranger!A63))</f>
        <v>53</v>
      </c>
      <c r="C57" s="51" t="str">
        <f>IF(P_ranger!J63=0," ",P_ranger!B63)</f>
        <v>Hustadvika</v>
      </c>
      <c r="D57" s="59" t="str">
        <f>IF(P_ranger!C63=0," ",P_ranger!C63)</f>
        <v xml:space="preserve"> </v>
      </c>
      <c r="E57" s="59">
        <f>IF(P_ranger!D63=0," ",P_ranger!D63)</f>
        <v>167896.5</v>
      </c>
      <c r="F57" s="59">
        <f>IF(P_ranger!E63=0," ",P_ranger!E63)</f>
        <v>1159487.5</v>
      </c>
      <c r="G57" s="59">
        <f>IF(P_ranger!F63=0," ",P_ranger!F63)</f>
        <v>112368.1</v>
      </c>
      <c r="H57" s="59">
        <f>IF(P_ranger!G63=0," ",P_ranger!G63)</f>
        <v>1439752.1</v>
      </c>
      <c r="I57" s="58" t="str">
        <f>IF(P_ranger!I63=0," ",P_ranger!I63)</f>
        <v>Hustadvika</v>
      </c>
      <c r="J57" s="60">
        <f>IF(P_ranger!J63=0," ",P_ranger!J63)</f>
        <v>3.980081415470192E-3</v>
      </c>
      <c r="K57" s="61">
        <f>IF(P_ranger!K63=0," ",P_ranger!K63)</f>
        <v>0.70021392087444934</v>
      </c>
      <c r="L57" s="59">
        <f>IF(P_ranger!L63=0," ",P_ranger!L63)</f>
        <v>253294934.90000004</v>
      </c>
    </row>
    <row r="58" spans="2:12" ht="12.95" customHeight="1" x14ac:dyDescent="0.2">
      <c r="B58" s="48">
        <f>IF(P_ranger!J64=0," ",IF(P_ranger!B64="sum"," ",P_ranger!A64))</f>
        <v>54</v>
      </c>
      <c r="C58" s="51" t="str">
        <f>IF(P_ranger!J64=0," ",P_ranger!B64)</f>
        <v>Strand</v>
      </c>
      <c r="D58" s="59">
        <f>IF(P_ranger!C64=0," ",P_ranger!C64)</f>
        <v>374147.3</v>
      </c>
      <c r="E58" s="59">
        <f>IF(P_ranger!D64=0," ",P_ranger!D64)</f>
        <v>578888.9</v>
      </c>
      <c r="F58" s="59">
        <f>IF(P_ranger!E64=0," ",P_ranger!E64)</f>
        <v>323026.5</v>
      </c>
      <c r="G58" s="59">
        <f>IF(P_ranger!F64=0," ",P_ranger!F64)</f>
        <v>160419.9</v>
      </c>
      <c r="H58" s="59">
        <f>IF(P_ranger!G64=0," ",P_ranger!G64)</f>
        <v>1436482.6</v>
      </c>
      <c r="I58" s="58" t="str">
        <f>IF(P_ranger!I64=0," ",P_ranger!I64)</f>
        <v>Strand</v>
      </c>
      <c r="J58" s="60">
        <f>IF(P_ranger!J64=0," ",P_ranger!J64)</f>
        <v>3.9710431399310351E-3</v>
      </c>
      <c r="K58" s="61">
        <f>IF(P_ranger!K64=0," ",P_ranger!K64)</f>
        <v>0.70418496401438035</v>
      </c>
      <c r="L58" s="59">
        <f>IF(P_ranger!L64=0," ",P_ranger!L64)</f>
        <v>254731417.50000003</v>
      </c>
    </row>
    <row r="59" spans="2:12" ht="12.95" customHeight="1" x14ac:dyDescent="0.2">
      <c r="B59" s="48">
        <f>IF(P_ranger!J65=0," ",IF(P_ranger!B65="sum"," ",P_ranger!A65))</f>
        <v>55</v>
      </c>
      <c r="C59" s="51" t="str">
        <f>IF(P_ranger!J65=0," ",P_ranger!B65)</f>
        <v>Farsund</v>
      </c>
      <c r="D59" s="59">
        <f>IF(P_ranger!C65=0," ",P_ranger!C65)</f>
        <v>319080.8</v>
      </c>
      <c r="E59" s="59">
        <f>IF(P_ranger!D65=0," ",P_ranger!D65)</f>
        <v>490769.6</v>
      </c>
      <c r="F59" s="59">
        <f>IF(P_ranger!E65=0," ",P_ranger!E65)</f>
        <v>534306.30000000005</v>
      </c>
      <c r="G59" s="59">
        <f>IF(P_ranger!F65=0," ",P_ranger!F65)</f>
        <v>73515.399999999994</v>
      </c>
      <c r="H59" s="59">
        <f>IF(P_ranger!G65=0," ",P_ranger!G65)</f>
        <v>1417672.1</v>
      </c>
      <c r="I59" s="58" t="str">
        <f>IF(P_ranger!I65=0," ",P_ranger!I65)</f>
        <v>Farsund</v>
      </c>
      <c r="J59" s="60">
        <f>IF(P_ranger!J65=0," ",P_ranger!J65)</f>
        <v>3.9190429924989174E-3</v>
      </c>
      <c r="K59" s="61">
        <f>IF(P_ranger!K65=0," ",P_ranger!K65)</f>
        <v>0.70810400700687925</v>
      </c>
      <c r="L59" s="59">
        <f>IF(P_ranger!L65=0," ",P_ranger!L65)</f>
        <v>256149089.60000002</v>
      </c>
    </row>
    <row r="60" spans="2:12" ht="12.95" customHeight="1" x14ac:dyDescent="0.2">
      <c r="B60" s="48">
        <f>IF(P_ranger!J66=0," ",IF(P_ranger!B66="sum"," ",P_ranger!A66))</f>
        <v>56</v>
      </c>
      <c r="C60" s="51" t="str">
        <f>IF(P_ranger!J66=0," ",P_ranger!B66)</f>
        <v>Lund</v>
      </c>
      <c r="D60" s="59">
        <f>IF(P_ranger!C66=0," ",P_ranger!C66)</f>
        <v>460086.8</v>
      </c>
      <c r="E60" s="59">
        <f>IF(P_ranger!D66=0," ",P_ranger!D66)</f>
        <v>484810.9</v>
      </c>
      <c r="F60" s="59">
        <f>IF(P_ranger!E66=0," ",P_ranger!E66)</f>
        <v>339818.3</v>
      </c>
      <c r="G60" s="59">
        <f>IF(P_ranger!F66=0," ",P_ranger!F66)</f>
        <v>130334.6</v>
      </c>
      <c r="H60" s="59">
        <f>IF(P_ranger!G66=0," ",P_ranger!G66)</f>
        <v>1415050.6</v>
      </c>
      <c r="I60" s="58" t="str">
        <f>IF(P_ranger!I66=0," ",P_ranger!I66)</f>
        <v>Lund</v>
      </c>
      <c r="J60" s="60">
        <f>IF(P_ranger!J66=0," ",P_ranger!J66)</f>
        <v>3.911796061981743E-3</v>
      </c>
      <c r="K60" s="61">
        <f>IF(P_ranger!K66=0," ",P_ranger!K66)</f>
        <v>0.71201580306886103</v>
      </c>
      <c r="L60" s="59">
        <f>IF(P_ranger!L66=0," ",P_ranger!L66)</f>
        <v>257564140.20000002</v>
      </c>
    </row>
    <row r="61" spans="2:12" ht="12.95" customHeight="1" x14ac:dyDescent="0.2">
      <c r="B61" s="48">
        <f>IF(P_ranger!J67=0," ",IF(P_ranger!B67="sum"," ",P_ranger!A67))</f>
        <v>57</v>
      </c>
      <c r="C61" s="51" t="str">
        <f>IF(P_ranger!J67=0," ",P_ranger!B67)</f>
        <v>Skjåk</v>
      </c>
      <c r="D61" s="59" t="str">
        <f>IF(P_ranger!C67=0," ",P_ranger!C67)</f>
        <v xml:space="preserve"> </v>
      </c>
      <c r="E61" s="59">
        <f>IF(P_ranger!D67=0," ",P_ranger!D67)</f>
        <v>961389.8</v>
      </c>
      <c r="F61" s="59">
        <f>IF(P_ranger!E67=0," ",P_ranger!E67)</f>
        <v>375410.4</v>
      </c>
      <c r="G61" s="59">
        <f>IF(P_ranger!F67=0," ",P_ranger!F67)</f>
        <v>71821.399999999994</v>
      </c>
      <c r="H61" s="59">
        <f>IF(P_ranger!G67=0," ",P_ranger!G67)</f>
        <v>1408621.6</v>
      </c>
      <c r="I61" s="58" t="str">
        <f>IF(P_ranger!I67=0," ",P_ranger!I67)</f>
        <v>Skjåk</v>
      </c>
      <c r="J61" s="60">
        <f>IF(P_ranger!J67=0," ",P_ranger!J67)</f>
        <v>3.8940235972497539E-3</v>
      </c>
      <c r="K61" s="61">
        <f>IF(P_ranger!K67=0," ",P_ranger!K67)</f>
        <v>0.7159098266661108</v>
      </c>
      <c r="L61" s="59">
        <f>IF(P_ranger!L67=0," ",P_ranger!L67)</f>
        <v>258972761.80000001</v>
      </c>
    </row>
    <row r="62" spans="2:12" ht="12.95" customHeight="1" x14ac:dyDescent="0.2">
      <c r="B62" s="48">
        <f>IF(P_ranger!J68=0," ",IF(P_ranger!B68="sum"," ",P_ranger!A68))</f>
        <v>58</v>
      </c>
      <c r="C62" s="51" t="str">
        <f>IF(P_ranger!J68=0," ",P_ranger!B68)</f>
        <v>Holmestrand</v>
      </c>
      <c r="D62" s="59">
        <f>IF(P_ranger!C68=0," ",P_ranger!C68)</f>
        <v>168789.9</v>
      </c>
      <c r="E62" s="59">
        <f>IF(P_ranger!D68=0," ",P_ranger!D68)</f>
        <v>935458.2</v>
      </c>
      <c r="F62" s="59">
        <f>IF(P_ranger!E68=0," ",P_ranger!E68)</f>
        <v>267535.8</v>
      </c>
      <c r="G62" s="59">
        <f>IF(P_ranger!F68=0," ",P_ranger!F68)</f>
        <v>17143.3</v>
      </c>
      <c r="H62" s="59">
        <f>IF(P_ranger!G68=0," ",P_ranger!G68)</f>
        <v>1388927.2</v>
      </c>
      <c r="I62" s="58" t="str">
        <f>IF(P_ranger!I68=0," ",P_ranger!I68)</f>
        <v>Holmestrand</v>
      </c>
      <c r="J62" s="60">
        <f>IF(P_ranger!J68=0," ",P_ranger!J68)</f>
        <v>3.8395799778038527E-3</v>
      </c>
      <c r="K62" s="61">
        <f>IF(P_ranger!K68=0," ",P_ranger!K68)</f>
        <v>0.71974940664391462</v>
      </c>
      <c r="L62" s="59">
        <f>IF(P_ranger!L68=0," ",P_ranger!L68)</f>
        <v>260361689</v>
      </c>
    </row>
    <row r="63" spans="2:12" ht="12.95" customHeight="1" x14ac:dyDescent="0.2">
      <c r="B63" s="48">
        <f>IF(P_ranger!J69=0," ",IF(P_ranger!B69="sum"," ",P_ranger!A69))</f>
        <v>59</v>
      </c>
      <c r="C63" s="51" t="str">
        <f>IF(P_ranger!J69=0," ",P_ranger!B69)</f>
        <v>Øyer</v>
      </c>
      <c r="D63" s="59" t="str">
        <f>IF(P_ranger!C69=0," ",P_ranger!C69)</f>
        <v xml:space="preserve"> </v>
      </c>
      <c r="E63" s="59">
        <f>IF(P_ranger!D69=0," ",P_ranger!D69)</f>
        <v>886900.6</v>
      </c>
      <c r="F63" s="59">
        <f>IF(P_ranger!E69=0," ",P_ranger!E69)</f>
        <v>388828.3</v>
      </c>
      <c r="G63" s="59">
        <f>IF(P_ranger!F69=0," ",P_ranger!F69)</f>
        <v>96811.5</v>
      </c>
      <c r="H63" s="59">
        <f>IF(P_ranger!G69=0," ",P_ranger!G69)</f>
        <v>1372540.4</v>
      </c>
      <c r="I63" s="58" t="str">
        <f>IF(P_ranger!I69=0," ",P_ranger!I69)</f>
        <v>Øyer</v>
      </c>
      <c r="J63" s="60">
        <f>IF(P_ranger!J69=0," ",P_ranger!J69)</f>
        <v>3.7942799583497904E-3</v>
      </c>
      <c r="K63" s="61">
        <f>IF(P_ranger!K69=0," ",P_ranger!K69)</f>
        <v>0.72354368660226442</v>
      </c>
      <c r="L63" s="59">
        <f>IF(P_ranger!L69=0," ",P_ranger!L69)</f>
        <v>261734229.40000001</v>
      </c>
    </row>
    <row r="64" spans="2:12" ht="12.95" customHeight="1" x14ac:dyDescent="0.2">
      <c r="B64" s="48">
        <f>IF(P_ranger!J70=0," ",IF(P_ranger!B70="sum"," ",P_ranger!A70))</f>
        <v>60</v>
      </c>
      <c r="C64" s="51" t="str">
        <f>IF(P_ranger!J70=0," ",P_ranger!B70)</f>
        <v>Snåsa</v>
      </c>
      <c r="D64" s="59">
        <f>IF(P_ranger!C70=0," ",P_ranger!C70)</f>
        <v>438420.8</v>
      </c>
      <c r="E64" s="59">
        <f>IF(P_ranger!D70=0," ",P_ranger!D70)</f>
        <v>497589.1</v>
      </c>
      <c r="F64" s="59">
        <f>IF(P_ranger!E70=0," ",P_ranger!E70)</f>
        <v>385772.3</v>
      </c>
      <c r="G64" s="59">
        <f>IF(P_ranger!F70=0," ",P_ranger!F70)</f>
        <v>38470.199999999997</v>
      </c>
      <c r="H64" s="59">
        <f>IF(P_ranger!G70=0," ",P_ranger!G70)</f>
        <v>1360252.4</v>
      </c>
      <c r="I64" s="58" t="str">
        <f>IF(P_ranger!I70=0," ",P_ranger!I70)</f>
        <v>Snåsa</v>
      </c>
      <c r="J64" s="60">
        <f>IF(P_ranger!J70=0," ",P_ranger!J70)</f>
        <v>3.7603107490440371E-3</v>
      </c>
      <c r="K64" s="61">
        <f>IF(P_ranger!K70=0," ",P_ranger!K70)</f>
        <v>0.72730399735130846</v>
      </c>
      <c r="L64" s="59">
        <f>IF(P_ranger!L70=0," ",P_ranger!L70)</f>
        <v>263094481.80000001</v>
      </c>
    </row>
    <row r="65" spans="2:12" ht="12.95" customHeight="1" x14ac:dyDescent="0.2">
      <c r="B65" s="48">
        <f>IF(P_ranger!J71=0," ",IF(P_ranger!B71="sum"," ",P_ranger!A71))</f>
        <v>61</v>
      </c>
      <c r="C65" s="51" t="str">
        <f>IF(P_ranger!J71=0," ",P_ranger!B71)</f>
        <v>Sør-Fron</v>
      </c>
      <c r="D65" s="59">
        <f>IF(P_ranger!C71=0," ",P_ranger!C71)</f>
        <v>5545</v>
      </c>
      <c r="E65" s="59">
        <f>IF(P_ranger!D71=0," ",P_ranger!D71)</f>
        <v>619093.30000000005</v>
      </c>
      <c r="F65" s="59">
        <f>IF(P_ranger!E71=0," ",P_ranger!E71)</f>
        <v>482061.8</v>
      </c>
      <c r="G65" s="59">
        <f>IF(P_ranger!F71=0," ",P_ranger!F71)</f>
        <v>231788</v>
      </c>
      <c r="H65" s="59">
        <f>IF(P_ranger!G71=0," ",P_ranger!G71)</f>
        <v>1338488.1000000001</v>
      </c>
      <c r="I65" s="58" t="str">
        <f>IF(P_ranger!I71=0," ",P_ranger!I71)</f>
        <v>Sør-Fron</v>
      </c>
      <c r="J65" s="60">
        <f>IF(P_ranger!J71=0," ",P_ranger!J71)</f>
        <v>3.7001450538867134E-3</v>
      </c>
      <c r="K65" s="61">
        <f>IF(P_ranger!K71=0," ",P_ranger!K71)</f>
        <v>0.73100414240519518</v>
      </c>
      <c r="L65" s="59">
        <f>IF(P_ranger!L71=0," ",P_ranger!L71)</f>
        <v>264432969.90000001</v>
      </c>
    </row>
    <row r="66" spans="2:12" ht="12.95" customHeight="1" x14ac:dyDescent="0.2">
      <c r="B66" s="48">
        <f>IF(P_ranger!J72=0," ",IF(P_ranger!B72="sum"," ",P_ranger!A72))</f>
        <v>62</v>
      </c>
      <c r="C66" s="51" t="str">
        <f>IF(P_ranger!J72=0," ",P_ranger!B72)</f>
        <v>Kongsberg</v>
      </c>
      <c r="D66" s="59">
        <f>IF(P_ranger!C72=0," ",P_ranger!C72)</f>
        <v>1003717.8</v>
      </c>
      <c r="E66" s="59">
        <f>IF(P_ranger!D72=0," ",P_ranger!D72)</f>
        <v>82071.7</v>
      </c>
      <c r="F66" s="59">
        <f>IF(P_ranger!E72=0," ",P_ranger!E72)</f>
        <v>215897.8</v>
      </c>
      <c r="G66" s="59">
        <f>IF(P_ranger!F72=0," ",P_ranger!F72)</f>
        <v>22487.5</v>
      </c>
      <c r="H66" s="59">
        <f>IF(P_ranger!G72=0," ",P_ranger!G72)</f>
        <v>1324174.8</v>
      </c>
      <c r="I66" s="58" t="str">
        <f>IF(P_ranger!I72=0," ",P_ranger!I72)</f>
        <v>Kongsberg</v>
      </c>
      <c r="J66" s="60">
        <f>IF(P_ranger!J72=0," ",P_ranger!J72)</f>
        <v>3.6605770620608638E-3</v>
      </c>
      <c r="K66" s="61">
        <f>IF(P_ranger!K72=0," ",P_ranger!K72)</f>
        <v>0.73466471946725598</v>
      </c>
      <c r="L66" s="59">
        <f>IF(P_ranger!L72=0," ",P_ranger!L72)</f>
        <v>265757144.70000002</v>
      </c>
    </row>
    <row r="67" spans="2:12" ht="12.95" customHeight="1" x14ac:dyDescent="0.2">
      <c r="B67" s="48">
        <f>IF(P_ranger!J73=0," ",IF(P_ranger!B73="sum"," ",P_ranger!A73))</f>
        <v>63</v>
      </c>
      <c r="C67" s="51" t="str">
        <f>IF(P_ranger!J73=0," ",P_ranger!B73)</f>
        <v>Hemnes</v>
      </c>
      <c r="D67" s="59" t="str">
        <f>IF(P_ranger!C73=0," ",P_ranger!C73)</f>
        <v xml:space="preserve"> </v>
      </c>
      <c r="E67" s="59">
        <f>IF(P_ranger!D73=0," ",P_ranger!D73)</f>
        <v>930766.1</v>
      </c>
      <c r="F67" s="59">
        <f>IF(P_ranger!E73=0," ",P_ranger!E73)</f>
        <v>258059.6</v>
      </c>
      <c r="G67" s="59">
        <f>IF(P_ranger!F73=0," ",P_ranger!F73)</f>
        <v>125978.7</v>
      </c>
      <c r="H67" s="59">
        <f>IF(P_ranger!G73=0," ",P_ranger!G73)</f>
        <v>1314804.3999999999</v>
      </c>
      <c r="I67" s="58" t="str">
        <f>IF(P_ranger!I73=0," ",P_ranger!I73)</f>
        <v>Hemnes</v>
      </c>
      <c r="J67" s="60">
        <f>IF(P_ranger!J73=0," ",P_ranger!J73)</f>
        <v>3.6346733284281624E-3</v>
      </c>
      <c r="K67" s="61">
        <f>IF(P_ranger!K73=0," ",P_ranger!K73)</f>
        <v>0.73829939279568424</v>
      </c>
      <c r="L67" s="59">
        <f>IF(P_ranger!L73=0," ",P_ranger!L73)</f>
        <v>267071949.10000002</v>
      </c>
    </row>
    <row r="68" spans="2:12" ht="12.95" customHeight="1" x14ac:dyDescent="0.2">
      <c r="B68" s="48">
        <f>IF(P_ranger!J74=0," ",IF(P_ranger!B74="sum"," ",P_ranger!A74))</f>
        <v>64</v>
      </c>
      <c r="C68" s="51" t="str">
        <f>IF(P_ranger!J74=0," ",P_ranger!B74)</f>
        <v>Voss</v>
      </c>
      <c r="D68" s="59" t="str">
        <f>IF(P_ranger!C74=0," ",P_ranger!C74)</f>
        <v xml:space="preserve"> </v>
      </c>
      <c r="E68" s="59">
        <f>IF(P_ranger!D74=0," ",P_ranger!D74)</f>
        <v>210410.8</v>
      </c>
      <c r="F68" s="59">
        <f>IF(P_ranger!E74=0," ",P_ranger!E74)</f>
        <v>728713.4</v>
      </c>
      <c r="G68" s="59">
        <f>IF(P_ranger!F74=0," ",P_ranger!F74)</f>
        <v>350782.7</v>
      </c>
      <c r="H68" s="59">
        <f>IF(P_ranger!G74=0," ",P_ranger!G74)</f>
        <v>1289906.8999999999</v>
      </c>
      <c r="I68" s="58" t="str">
        <f>IF(P_ranger!I74=0," ",P_ranger!I74)</f>
        <v>Voss</v>
      </c>
      <c r="J68" s="60">
        <f>IF(P_ranger!J74=0," ",P_ranger!J74)</f>
        <v>3.5658461483589897E-3</v>
      </c>
      <c r="K68" s="61">
        <f>IF(P_ranger!K74=0," ",P_ranger!K74)</f>
        <v>0.74186523894404321</v>
      </c>
      <c r="L68" s="59">
        <f>IF(P_ranger!L74=0," ",P_ranger!L74)</f>
        <v>268361856.00000003</v>
      </c>
    </row>
    <row r="69" spans="2:12" ht="12.95" customHeight="1" x14ac:dyDescent="0.2">
      <c r="B69" s="48">
        <f>IF(P_ranger!J75=0," ",IF(P_ranger!B75="sum"," ",P_ranger!A75))</f>
        <v>65</v>
      </c>
      <c r="C69" s="51" t="str">
        <f>IF(P_ranger!J75=0," ",P_ranger!B75)</f>
        <v>Alvdal</v>
      </c>
      <c r="D69" s="59">
        <f>IF(P_ranger!C75=0," ",P_ranger!C75)</f>
        <v>535262</v>
      </c>
      <c r="E69" s="59">
        <f>IF(P_ranger!D75=0," ",P_ranger!D75)</f>
        <v>166073.29999999999</v>
      </c>
      <c r="F69" s="59">
        <f>IF(P_ranger!E75=0," ",P_ranger!E75)</f>
        <v>345408.2</v>
      </c>
      <c r="G69" s="59">
        <f>IF(P_ranger!F75=0," ",P_ranger!F75)</f>
        <v>194101.5</v>
      </c>
      <c r="H69" s="59">
        <f>IF(P_ranger!G75=0," ",P_ranger!G75)</f>
        <v>1240845</v>
      </c>
      <c r="I69" s="58" t="str">
        <f>IF(P_ranger!I75=0," ",P_ranger!I75)</f>
        <v>Alvdal</v>
      </c>
      <c r="J69" s="60">
        <f>IF(P_ranger!J75=0," ",P_ranger!J75)</f>
        <v>3.4302183854978303E-3</v>
      </c>
      <c r="K69" s="61">
        <f>IF(P_ranger!K75=0," ",P_ranger!K75)</f>
        <v>0.74529545732954094</v>
      </c>
      <c r="L69" s="59">
        <f>IF(P_ranger!L75=0," ",P_ranger!L75)</f>
        <v>269602701</v>
      </c>
    </row>
    <row r="70" spans="2:12" ht="12.95" customHeight="1" x14ac:dyDescent="0.2">
      <c r="B70" s="48">
        <f>IF(P_ranger!J76=0," ",IF(P_ranger!B76="sum"," ",P_ranger!A76))</f>
        <v>66</v>
      </c>
      <c r="C70" s="51" t="str">
        <f>IF(P_ranger!J76=0," ",P_ranger!B76)</f>
        <v>Tynset</v>
      </c>
      <c r="D70" s="59">
        <f>IF(P_ranger!C76=0," ",P_ranger!C76)</f>
        <v>38451.5</v>
      </c>
      <c r="E70" s="59">
        <f>IF(P_ranger!D76=0," ",P_ranger!D76)</f>
        <v>21882.9</v>
      </c>
      <c r="F70" s="59">
        <f>IF(P_ranger!E76=0," ",P_ranger!E76)</f>
        <v>953880.8</v>
      </c>
      <c r="G70" s="59">
        <f>IF(P_ranger!F76=0," ",P_ranger!F76)</f>
        <v>170518.5</v>
      </c>
      <c r="H70" s="59">
        <f>IF(P_ranger!G76=0," ",P_ranger!G76)</f>
        <v>1184733.7</v>
      </c>
      <c r="I70" s="58" t="str">
        <f>IF(P_ranger!I76=0," ",P_ranger!I76)</f>
        <v>Tynset</v>
      </c>
      <c r="J70" s="60">
        <f>IF(P_ranger!J76=0," ",P_ranger!J76)</f>
        <v>3.2751031109114117E-3</v>
      </c>
      <c r="K70" s="61">
        <f>IF(P_ranger!K76=0," ",P_ranger!K76)</f>
        <v>0.74857056044045234</v>
      </c>
      <c r="L70" s="59">
        <f>IF(P_ranger!L76=0," ",P_ranger!L76)</f>
        <v>270787434.69999999</v>
      </c>
    </row>
    <row r="71" spans="2:12" ht="12.95" customHeight="1" x14ac:dyDescent="0.2">
      <c r="B71" s="48">
        <f>IF(P_ranger!J77=0," ",IF(P_ranger!B77="sum"," ",P_ranger!A77))</f>
        <v>67</v>
      </c>
      <c r="C71" s="51" t="str">
        <f>IF(P_ranger!J77=0," ",P_ranger!B77)</f>
        <v>Trondheim</v>
      </c>
      <c r="D71" s="59">
        <f>IF(P_ranger!C77=0," ",P_ranger!C77)</f>
        <v>736466.7</v>
      </c>
      <c r="E71" s="59">
        <f>IF(P_ranger!D77=0," ",P_ranger!D77)</f>
        <v>203657.4</v>
      </c>
      <c r="F71" s="59">
        <f>IF(P_ranger!E77=0," ",P_ranger!E77)</f>
        <v>169773.8</v>
      </c>
      <c r="G71" s="59">
        <f>IF(P_ranger!F77=0," ",P_ranger!F77)</f>
        <v>21573.4</v>
      </c>
      <c r="H71" s="59">
        <f>IF(P_ranger!G77=0," ",P_ranger!G77)</f>
        <v>1131471.3</v>
      </c>
      <c r="I71" s="58" t="str">
        <f>IF(P_ranger!I77=0," ",P_ranger!I77)</f>
        <v>Trondheim</v>
      </c>
      <c r="J71" s="60">
        <f>IF(P_ranger!J77=0," ",P_ranger!J77)</f>
        <v>3.1278633962526594E-3</v>
      </c>
      <c r="K71" s="61">
        <f>IF(P_ranger!K77=0," ",P_ranger!K77)</f>
        <v>0.75169842383670504</v>
      </c>
      <c r="L71" s="59">
        <f>IF(P_ranger!L77=0," ",P_ranger!L77)</f>
        <v>271918906</v>
      </c>
    </row>
    <row r="72" spans="2:12" ht="12.95" customHeight="1" x14ac:dyDescent="0.2">
      <c r="B72" s="48">
        <f>IF(P_ranger!J78=0," ",IF(P_ranger!B78="sum"," ",P_ranger!A78))</f>
        <v>68</v>
      </c>
      <c r="C72" s="51" t="str">
        <f>IF(P_ranger!J78=0," ",P_ranger!B78)</f>
        <v>Midt-Telemark</v>
      </c>
      <c r="D72" s="59">
        <f>IF(P_ranger!C78=0," ",P_ranger!C78)</f>
        <v>162560.20000000001</v>
      </c>
      <c r="E72" s="59">
        <f>IF(P_ranger!D78=0," ",P_ranger!D78)</f>
        <v>851930.9</v>
      </c>
      <c r="F72" s="59">
        <f>IF(P_ranger!E78=0," ",P_ranger!E78)</f>
        <v>75646.7</v>
      </c>
      <c r="G72" s="59">
        <f>IF(P_ranger!F78=0," ",P_ranger!F78)</f>
        <v>32354.6</v>
      </c>
      <c r="H72" s="59">
        <f>IF(P_ranger!G78=0," ",P_ranger!G78)</f>
        <v>1122492.3999999999</v>
      </c>
      <c r="I72" s="58" t="str">
        <f>IF(P_ranger!I78=0," ",P_ranger!I78)</f>
        <v>Midt-Telemark</v>
      </c>
      <c r="J72" s="60">
        <f>IF(P_ranger!J78=0," ",P_ranger!J78)</f>
        <v>3.1030419335707393E-3</v>
      </c>
      <c r="K72" s="61">
        <f>IF(P_ranger!K78=0," ",P_ranger!K78)</f>
        <v>0.75480146577027574</v>
      </c>
      <c r="L72" s="59">
        <f>IF(P_ranger!L78=0," ",P_ranger!L78)</f>
        <v>273041398.39999998</v>
      </c>
    </row>
    <row r="73" spans="2:12" ht="12.95" customHeight="1" x14ac:dyDescent="0.2">
      <c r="B73" s="48">
        <f>IF(P_ranger!J79=0," ",IF(P_ranger!B79="sum"," ",P_ranger!A79))</f>
        <v>69</v>
      </c>
      <c r="C73" s="51" t="str">
        <f>IF(P_ranger!J79=0," ",P_ranger!B79)</f>
        <v>Råde</v>
      </c>
      <c r="D73" s="59">
        <f>IF(P_ranger!C79=0," ",P_ranger!C79)</f>
        <v>1048914.8</v>
      </c>
      <c r="E73" s="59">
        <f>IF(P_ranger!D79=0," ",P_ranger!D79)</f>
        <v>31191.599999999999</v>
      </c>
      <c r="F73" s="59">
        <f>IF(P_ranger!E79=0," ",P_ranger!E79)</f>
        <v>31348.7</v>
      </c>
      <c r="G73" s="59">
        <f>IF(P_ranger!F79=0," ",P_ranger!F79)</f>
        <v>4684</v>
      </c>
      <c r="H73" s="59">
        <f>IF(P_ranger!G79=0," ",P_ranger!G79)</f>
        <v>1116139.1000000001</v>
      </c>
      <c r="I73" s="58" t="str">
        <f>IF(P_ranger!I79=0," ",P_ranger!I79)</f>
        <v>Råde</v>
      </c>
      <c r="J73" s="60">
        <f>IF(P_ranger!J79=0," ",P_ranger!J79)</f>
        <v>3.0854787355334484E-3</v>
      </c>
      <c r="K73" s="61">
        <f>IF(P_ranger!K79=0," ",P_ranger!K79)</f>
        <v>0.75788694450580918</v>
      </c>
      <c r="L73" s="59">
        <f>IF(P_ranger!L79=0," ",P_ranger!L79)</f>
        <v>274157537.5</v>
      </c>
    </row>
    <row r="74" spans="2:12" ht="12.95" customHeight="1" x14ac:dyDescent="0.2">
      <c r="B74" s="48">
        <f>IF(P_ranger!J80=0," ",IF(P_ranger!B80="sum"," ",P_ranger!A80))</f>
        <v>70</v>
      </c>
      <c r="C74" s="51" t="str">
        <f>IF(P_ranger!J80=0," ",P_ranger!B80)</f>
        <v>Lillestrøm</v>
      </c>
      <c r="D74" s="59">
        <f>IF(P_ranger!C80=0," ",P_ranger!C80)</f>
        <v>308618</v>
      </c>
      <c r="E74" s="59">
        <f>IF(P_ranger!D80=0," ",P_ranger!D80)</f>
        <v>312289.5</v>
      </c>
      <c r="F74" s="59">
        <f>IF(P_ranger!E80=0," ",P_ranger!E80)</f>
        <v>460237.9</v>
      </c>
      <c r="G74" s="59">
        <f>IF(P_ranger!F80=0," ",P_ranger!F80)</f>
        <v>18496.099999999999</v>
      </c>
      <c r="H74" s="59">
        <f>IF(P_ranger!G80=0," ",P_ranger!G80)</f>
        <v>1099641.5</v>
      </c>
      <c r="I74" s="58" t="str">
        <f>IF(P_ranger!I80=0," ",P_ranger!I80)</f>
        <v>Lillestrøm</v>
      </c>
      <c r="J74" s="60">
        <f>IF(P_ranger!J80=0," ",P_ranger!J80)</f>
        <v>3.0398724181959972E-3</v>
      </c>
      <c r="K74" s="61">
        <f>IF(P_ranger!K80=0," ",P_ranger!K80)</f>
        <v>0.76092681692400521</v>
      </c>
      <c r="L74" s="59">
        <f>IF(P_ranger!L80=0," ",P_ranger!L80)</f>
        <v>275257179</v>
      </c>
    </row>
    <row r="75" spans="2:12" ht="12.95" customHeight="1" x14ac:dyDescent="0.2">
      <c r="B75" s="48">
        <f>IF(P_ranger!J81=0," ",IF(P_ranger!B81="sum"," ",P_ranger!A81))</f>
        <v>71</v>
      </c>
      <c r="C75" s="51" t="str">
        <f>IF(P_ranger!J81=0," ",P_ranger!B81)</f>
        <v>Grue</v>
      </c>
      <c r="D75" s="59">
        <f>IF(P_ranger!C81=0," ",P_ranger!C81)</f>
        <v>437226.9</v>
      </c>
      <c r="E75" s="59">
        <f>IF(P_ranger!D81=0," ",P_ranger!D81)</f>
        <v>559361.6</v>
      </c>
      <c r="F75" s="59">
        <f>IF(P_ranger!E81=0," ",P_ranger!E81)</f>
        <v>81831.100000000006</v>
      </c>
      <c r="G75" s="59">
        <f>IF(P_ranger!F81=0," ",P_ranger!F81)</f>
        <v>6284</v>
      </c>
      <c r="H75" s="59">
        <f>IF(P_ranger!G81=0," ",P_ranger!G81)</f>
        <v>1084703.6000000001</v>
      </c>
      <c r="I75" s="58" t="str">
        <f>IF(P_ranger!I81=0," ",P_ranger!I81)</f>
        <v>Grue</v>
      </c>
      <c r="J75" s="60">
        <f>IF(P_ranger!J81=0," ",P_ranger!J81)</f>
        <v>2.9985777688072922E-3</v>
      </c>
      <c r="K75" s="61">
        <f>IF(P_ranger!K81=0," ",P_ranger!K81)</f>
        <v>0.76392539469281262</v>
      </c>
      <c r="L75" s="59">
        <f>IF(P_ranger!L81=0," ",P_ranger!L81)</f>
        <v>276341882.60000002</v>
      </c>
    </row>
    <row r="76" spans="2:12" ht="12.95" customHeight="1" x14ac:dyDescent="0.2">
      <c r="B76" s="48">
        <f>IF(P_ranger!J82=0," ",IF(P_ranger!B82="sum"," ",P_ranger!A82))</f>
        <v>72</v>
      </c>
      <c r="C76" s="51" t="str">
        <f>IF(P_ranger!J82=0," ",P_ranger!B82)</f>
        <v>Suldal</v>
      </c>
      <c r="D76" s="59" t="str">
        <f>IF(P_ranger!C82=0," ",P_ranger!C82)</f>
        <v xml:space="preserve"> </v>
      </c>
      <c r="E76" s="59">
        <f>IF(P_ranger!D82=0," ",P_ranger!D82)</f>
        <v>376542.7</v>
      </c>
      <c r="F76" s="59">
        <f>IF(P_ranger!E82=0," ",P_ranger!E82)</f>
        <v>421022.1</v>
      </c>
      <c r="G76" s="59">
        <f>IF(P_ranger!F82=0," ",P_ranger!F82)</f>
        <v>278395.5</v>
      </c>
      <c r="H76" s="59">
        <f>IF(P_ranger!G82=0," ",P_ranger!G82)</f>
        <v>1075960.3</v>
      </c>
      <c r="I76" s="58" t="str">
        <f>IF(P_ranger!I82=0," ",P_ranger!I82)</f>
        <v>Suldal</v>
      </c>
      <c r="J76" s="60">
        <f>IF(P_ranger!J82=0," ",P_ranger!J82)</f>
        <v>2.9744076037907727E-3</v>
      </c>
      <c r="K76" s="61">
        <f>IF(P_ranger!K82=0," ",P_ranger!K82)</f>
        <v>0.76689980229660337</v>
      </c>
      <c r="L76" s="59">
        <f>IF(P_ranger!L82=0," ",P_ranger!L82)</f>
        <v>277417842.90000004</v>
      </c>
    </row>
    <row r="77" spans="2:12" ht="12.95" customHeight="1" x14ac:dyDescent="0.2">
      <c r="B77" s="48">
        <f>IF(P_ranger!J83=0," ",IF(P_ranger!B83="sum"," ",P_ranger!A83))</f>
        <v>73</v>
      </c>
      <c r="C77" s="51" t="str">
        <f>IF(P_ranger!J83=0," ",P_ranger!B83)</f>
        <v>Surnadal</v>
      </c>
      <c r="D77" s="59">
        <f>IF(P_ranger!C83=0," ",P_ranger!C83)</f>
        <v>163097.5</v>
      </c>
      <c r="E77" s="59">
        <f>IF(P_ranger!D83=0," ",P_ranger!D83)</f>
        <v>332970</v>
      </c>
      <c r="F77" s="59">
        <f>IF(P_ranger!E83=0," ",P_ranger!E83)</f>
        <v>487791.3</v>
      </c>
      <c r="G77" s="59">
        <f>IF(P_ranger!F83=0," ",P_ranger!F83)</f>
        <v>84316.7</v>
      </c>
      <c r="H77" s="59">
        <f>IF(P_ranger!G83=0," ",P_ranger!G83)</f>
        <v>1068175.5</v>
      </c>
      <c r="I77" s="58" t="str">
        <f>IF(P_ranger!I83=0," ",P_ranger!I83)</f>
        <v>Surnadal</v>
      </c>
      <c r="J77" s="60">
        <f>IF(P_ranger!J83=0," ",P_ranger!J83)</f>
        <v>2.9528871366192697E-3</v>
      </c>
      <c r="K77" s="61">
        <f>IF(P_ranger!K83=0," ",P_ranger!K83)</f>
        <v>0.7698526894332226</v>
      </c>
      <c r="L77" s="59">
        <f>IF(P_ranger!L83=0," ",P_ranger!L83)</f>
        <v>278486018.40000004</v>
      </c>
    </row>
    <row r="78" spans="2:12" ht="12.95" customHeight="1" x14ac:dyDescent="0.2">
      <c r="B78" s="48">
        <f>IF(P_ranger!J84=0," ",IF(P_ranger!B84="sum"," ",P_ranger!A84))</f>
        <v>74</v>
      </c>
      <c r="C78" s="51" t="str">
        <f>IF(P_ranger!J84=0," ",P_ranger!B84)</f>
        <v>Oppdal</v>
      </c>
      <c r="D78" s="59" t="str">
        <f>IF(P_ranger!C84=0," ",P_ranger!C84)</f>
        <v xml:space="preserve"> </v>
      </c>
      <c r="E78" s="59">
        <f>IF(P_ranger!D84=0," ",P_ranger!D84)</f>
        <v>860.1</v>
      </c>
      <c r="F78" s="59">
        <f>IF(P_ranger!E84=0," ",P_ranger!E84)</f>
        <v>505871</v>
      </c>
      <c r="G78" s="59">
        <f>IF(P_ranger!F84=0," ",P_ranger!F84)</f>
        <v>545199.9</v>
      </c>
      <c r="H78" s="59">
        <f>IF(P_ranger!G84=0," ",P_ranger!G84)</f>
        <v>1051931</v>
      </c>
      <c r="I78" s="58" t="str">
        <f>IF(P_ranger!I84=0," ",P_ranger!I84)</f>
        <v>Oppdal</v>
      </c>
      <c r="J78" s="60">
        <f>IF(P_ranger!J84=0," ",P_ranger!J84)</f>
        <v>2.9079804943204978E-3</v>
      </c>
      <c r="K78" s="61">
        <f>IF(P_ranger!K84=0," ",P_ranger!K84)</f>
        <v>0.77276066992754311</v>
      </c>
      <c r="L78" s="59">
        <f>IF(P_ranger!L84=0," ",P_ranger!L84)</f>
        <v>279537949.40000004</v>
      </c>
    </row>
    <row r="79" spans="2:12" ht="12.95" customHeight="1" x14ac:dyDescent="0.2">
      <c r="B79" s="48">
        <f>IF(P_ranger!J85=0," ",IF(P_ranger!B85="sum"," ",P_ranger!A85))</f>
        <v>75</v>
      </c>
      <c r="C79" s="51" t="str">
        <f>IF(P_ranger!J85=0," ",P_ranger!B85)</f>
        <v>Lesja</v>
      </c>
      <c r="D79" s="59" t="str">
        <f>IF(P_ranger!C85=0," ",P_ranger!C85)</f>
        <v xml:space="preserve"> </v>
      </c>
      <c r="E79" s="59">
        <f>IF(P_ranger!D85=0," ",P_ranger!D85)</f>
        <v>22232.2</v>
      </c>
      <c r="F79" s="59">
        <f>IF(P_ranger!E85=0," ",P_ranger!E85)</f>
        <v>828715.7</v>
      </c>
      <c r="G79" s="59">
        <f>IF(P_ranger!F85=0," ",P_ranger!F85)</f>
        <v>200802.6</v>
      </c>
      <c r="H79" s="59">
        <f>IF(P_ranger!G85=0," ",P_ranger!G85)</f>
        <v>1051750.5</v>
      </c>
      <c r="I79" s="58" t="str">
        <f>IF(P_ranger!I85=0," ",P_ranger!I85)</f>
        <v>Lesja</v>
      </c>
      <c r="J79" s="60">
        <f>IF(P_ranger!J85=0," ",P_ranger!J85)</f>
        <v>2.9074815162703927E-3</v>
      </c>
      <c r="K79" s="61">
        <f>IF(P_ranger!K85=0," ",P_ranger!K85)</f>
        <v>0.77566815144381351</v>
      </c>
      <c r="L79" s="59">
        <f>IF(P_ranger!L85=0," ",P_ranger!L85)</f>
        <v>280589699.90000004</v>
      </c>
    </row>
    <row r="80" spans="2:12" ht="12.95" customHeight="1" x14ac:dyDescent="0.2">
      <c r="B80" s="48">
        <f>IF(P_ranger!J86=0," ",IF(P_ranger!B86="sum"," ",P_ranger!A86))</f>
        <v>76</v>
      </c>
      <c r="C80" s="51" t="str">
        <f>IF(P_ranger!J86=0," ",P_ranger!B86)</f>
        <v>Gloppen</v>
      </c>
      <c r="D80" s="59" t="str">
        <f>IF(P_ranger!C86=0," ",P_ranger!C86)</f>
        <v xml:space="preserve"> </v>
      </c>
      <c r="E80" s="59">
        <f>IF(P_ranger!D86=0," ",P_ranger!D86)</f>
        <v>326995.8</v>
      </c>
      <c r="F80" s="59">
        <f>IF(P_ranger!E86=0," ",P_ranger!E86)</f>
        <v>544479.19999999995</v>
      </c>
      <c r="G80" s="59">
        <f>IF(P_ranger!F86=0," ",P_ranger!F86)</f>
        <v>177536</v>
      </c>
      <c r="H80" s="59">
        <f>IF(P_ranger!G86=0," ",P_ranger!G86)</f>
        <v>1049011</v>
      </c>
      <c r="I80" s="58" t="str">
        <f>IF(P_ranger!I86=0," ",P_ranger!I86)</f>
        <v>Gloppen</v>
      </c>
      <c r="J80" s="60">
        <f>IF(P_ranger!J86=0," ",P_ranger!J86)</f>
        <v>2.899908384036253E-3</v>
      </c>
      <c r="K80" s="61">
        <f>IF(P_ranger!K86=0," ",P_ranger!K86)</f>
        <v>0.77856805982784982</v>
      </c>
      <c r="L80" s="59">
        <f>IF(P_ranger!L86=0," ",P_ranger!L86)</f>
        <v>281638710.90000004</v>
      </c>
    </row>
    <row r="81" spans="2:12" ht="12.95" customHeight="1" x14ac:dyDescent="0.2">
      <c r="B81" s="48">
        <f>IF(P_ranger!J87=0," ",IF(P_ranger!B87="sum"," ",P_ranger!A87))</f>
        <v>77</v>
      </c>
      <c r="C81" s="51" t="str">
        <f>IF(P_ranger!J87=0," ",P_ranger!B87)</f>
        <v>Nærøysund</v>
      </c>
      <c r="D81" s="59" t="str">
        <f>IF(P_ranger!C87=0," ",P_ranger!C87)</f>
        <v xml:space="preserve"> </v>
      </c>
      <c r="E81" s="59">
        <f>IF(P_ranger!D87=0," ",P_ranger!D87)</f>
        <v>166921.1</v>
      </c>
      <c r="F81" s="59">
        <f>IF(P_ranger!E87=0," ",P_ranger!E87)</f>
        <v>839452.6</v>
      </c>
      <c r="G81" s="59">
        <f>IF(P_ranger!F87=0," ",P_ranger!F87)</f>
        <v>37770.699999999997</v>
      </c>
      <c r="H81" s="59">
        <f>IF(P_ranger!G87=0," ",P_ranger!G87)</f>
        <v>1044144.4</v>
      </c>
      <c r="I81" s="58" t="str">
        <f>IF(P_ranger!I87=0," ",P_ranger!I87)</f>
        <v>Nærøysund</v>
      </c>
      <c r="J81" s="60">
        <f>IF(P_ranger!J87=0," ",P_ranger!J87)</f>
        <v>2.8864550511906004E-3</v>
      </c>
      <c r="K81" s="61">
        <f>IF(P_ranger!K87=0," ",P_ranger!K87)</f>
        <v>0.78145451487904039</v>
      </c>
      <c r="L81" s="59">
        <f>IF(P_ranger!L87=0," ",P_ranger!L87)</f>
        <v>282682855.30000001</v>
      </c>
    </row>
    <row r="82" spans="2:12" ht="12.95" customHeight="1" x14ac:dyDescent="0.2">
      <c r="B82" s="48">
        <f>IF(P_ranger!J88=0," ",IF(P_ranger!B88="sum"," ",P_ranger!A88))</f>
        <v>78</v>
      </c>
      <c r="C82" s="51" t="str">
        <f>IF(P_ranger!J88=0," ",P_ranger!B88)</f>
        <v>Vega</v>
      </c>
      <c r="D82" s="59" t="str">
        <f>IF(P_ranger!C88=0," ",P_ranger!C88)</f>
        <v xml:space="preserve"> </v>
      </c>
      <c r="E82" s="59">
        <f>IF(P_ranger!D88=0," ",P_ranger!D88)</f>
        <v>758457.2</v>
      </c>
      <c r="F82" s="59">
        <f>IF(P_ranger!E88=0," ",P_ranger!E88)</f>
        <v>264713.2</v>
      </c>
      <c r="G82" s="59">
        <f>IF(P_ranger!F88=0," ",P_ranger!F88)</f>
        <v>17073.599999999999</v>
      </c>
      <c r="H82" s="59">
        <f>IF(P_ranger!G88=0," ",P_ranger!G88)</f>
        <v>1040244</v>
      </c>
      <c r="I82" s="58" t="str">
        <f>IF(P_ranger!I88=0," ",P_ranger!I88)</f>
        <v>Vega</v>
      </c>
      <c r="J82" s="60">
        <f>IF(P_ranger!J88=0," ",P_ranger!J88)</f>
        <v>2.8756727022342071E-3</v>
      </c>
      <c r="K82" s="61">
        <f>IF(P_ranger!K88=0," ",P_ranger!K88)</f>
        <v>0.78433018758127448</v>
      </c>
      <c r="L82" s="59">
        <f>IF(P_ranger!L88=0," ",P_ranger!L88)</f>
        <v>283723099.30000001</v>
      </c>
    </row>
    <row r="83" spans="2:12" ht="12.95" customHeight="1" x14ac:dyDescent="0.2">
      <c r="B83" s="48">
        <f>IF(P_ranger!J89=0," ",IF(P_ranger!B89="sum"," ",P_ranger!A89))</f>
        <v>79</v>
      </c>
      <c r="C83" s="51" t="str">
        <f>IF(P_ranger!J89=0," ",P_ranger!B89)</f>
        <v>Gjerdrum</v>
      </c>
      <c r="D83" s="59">
        <f>IF(P_ranger!C89=0," ",P_ranger!C89)</f>
        <v>248516.2</v>
      </c>
      <c r="E83" s="59">
        <f>IF(P_ranger!D89=0," ",P_ranger!D89)</f>
        <v>649330.9</v>
      </c>
      <c r="F83" s="59">
        <f>IF(P_ranger!E89=0," ",P_ranger!E89)</f>
        <v>107611</v>
      </c>
      <c r="G83" s="59">
        <f>IF(P_ranger!F89=0," ",P_ranger!F89)</f>
        <v>10478.700000000001</v>
      </c>
      <c r="H83" s="59">
        <f>IF(P_ranger!G89=0," ",P_ranger!G89)</f>
        <v>1015936.8</v>
      </c>
      <c r="I83" s="58" t="str">
        <f>IF(P_ranger!I89=0," ",P_ranger!I89)</f>
        <v>Gjerdrum</v>
      </c>
      <c r="J83" s="60">
        <f>IF(P_ranger!J89=0," ",P_ranger!J89)</f>
        <v>2.8084773600762641E-3</v>
      </c>
      <c r="K83" s="61">
        <f>IF(P_ranger!K89=0," ",P_ranger!K89)</f>
        <v>0.78713866494135087</v>
      </c>
      <c r="L83" s="59">
        <f>IF(P_ranger!L89=0," ",P_ranger!L89)</f>
        <v>284739036.10000002</v>
      </c>
    </row>
    <row r="84" spans="2:12" ht="12.95" customHeight="1" x14ac:dyDescent="0.2">
      <c r="B84" s="48">
        <f>IF(P_ranger!J90=0," ",IF(P_ranger!B90="sum"," ",P_ranger!A90))</f>
        <v>80</v>
      </c>
      <c r="C84" s="51" t="str">
        <f>IF(P_ranger!J90=0," ",P_ranger!B90)</f>
        <v>Stryn</v>
      </c>
      <c r="D84" s="59" t="str">
        <f>IF(P_ranger!C90=0," ",P_ranger!C90)</f>
        <v xml:space="preserve"> </v>
      </c>
      <c r="E84" s="59">
        <f>IF(P_ranger!D90=0," ",P_ranger!D90)</f>
        <v>422105.3</v>
      </c>
      <c r="F84" s="59">
        <f>IF(P_ranger!E90=0," ",P_ranger!E90)</f>
        <v>443006.3</v>
      </c>
      <c r="G84" s="59">
        <f>IF(P_ranger!F90=0," ",P_ranger!F90)</f>
        <v>136288.9</v>
      </c>
      <c r="H84" s="59">
        <f>IF(P_ranger!G90=0," ",P_ranger!G90)</f>
        <v>1001400.5</v>
      </c>
      <c r="I84" s="58" t="str">
        <f>IF(P_ranger!I90=0," ",P_ranger!I90)</f>
        <v>Stryn</v>
      </c>
      <c r="J84" s="60">
        <f>IF(P_ranger!J90=0," ",P_ranger!J90)</f>
        <v>2.7682929022937756E-3</v>
      </c>
      <c r="K84" s="61">
        <f>IF(P_ranger!K90=0," ",P_ranger!K90)</f>
        <v>0.78990695784364462</v>
      </c>
      <c r="L84" s="59">
        <f>IF(P_ranger!L90=0," ",P_ranger!L90)</f>
        <v>285740436.60000002</v>
      </c>
    </row>
    <row r="85" spans="2:12" ht="12.95" customHeight="1" x14ac:dyDescent="0.2">
      <c r="B85" s="48">
        <f>IF(P_ranger!J91=0," ",IF(P_ranger!B91="sum"," ",P_ranger!A91))</f>
        <v>81</v>
      </c>
      <c r="C85" s="51" t="str">
        <f>IF(P_ranger!J91=0," ",P_ranger!B91)</f>
        <v>Tolga</v>
      </c>
      <c r="D85" s="59">
        <f>IF(P_ranger!C91=0," ",P_ranger!C91)</f>
        <v>523016.6</v>
      </c>
      <c r="E85" s="59">
        <f>IF(P_ranger!D91=0," ",P_ranger!D91)</f>
        <v>10694.2</v>
      </c>
      <c r="F85" s="59">
        <f>IF(P_ranger!E91=0," ",P_ranger!E91)</f>
        <v>361960.8</v>
      </c>
      <c r="G85" s="59">
        <f>IF(P_ranger!F91=0," ",P_ranger!F91)</f>
        <v>88482.3</v>
      </c>
      <c r="H85" s="59">
        <f>IF(P_ranger!G91=0," ",P_ranger!G91)</f>
        <v>984153.9</v>
      </c>
      <c r="I85" s="58" t="str">
        <f>IF(P_ranger!I91=0," ",P_ranger!I91)</f>
        <v>Tolga</v>
      </c>
      <c r="J85" s="60">
        <f>IF(P_ranger!J91=0," ",P_ranger!J91)</f>
        <v>2.7206160333799897E-3</v>
      </c>
      <c r="K85" s="61">
        <f>IF(P_ranger!K91=0," ",P_ranger!K91)</f>
        <v>0.79262757387702454</v>
      </c>
      <c r="L85" s="59">
        <f>IF(P_ranger!L91=0," ",P_ranger!L91)</f>
        <v>286724590.5</v>
      </c>
    </row>
    <row r="86" spans="2:12" ht="12.95" customHeight="1" x14ac:dyDescent="0.2">
      <c r="B86" s="48">
        <f>IF(P_ranger!J92=0," ",IF(P_ranger!B92="sum"," ",P_ranger!A92))</f>
        <v>82</v>
      </c>
      <c r="C86" s="51" t="str">
        <f>IF(P_ranger!J92=0," ",P_ranger!B92)</f>
        <v>Sveio</v>
      </c>
      <c r="D86" s="59" t="str">
        <f>IF(P_ranger!C92=0," ",P_ranger!C92)</f>
        <v xml:space="preserve"> </v>
      </c>
      <c r="E86" s="59">
        <f>IF(P_ranger!D92=0," ",P_ranger!D92)</f>
        <v>709578.7</v>
      </c>
      <c r="F86" s="59">
        <f>IF(P_ranger!E92=0," ",P_ranger!E92)</f>
        <v>104891.7</v>
      </c>
      <c r="G86" s="59">
        <f>IF(P_ranger!F92=0," ",P_ranger!F92)</f>
        <v>166257.4</v>
      </c>
      <c r="H86" s="59">
        <f>IF(P_ranger!G92=0," ",P_ranger!G92)</f>
        <v>980727.8</v>
      </c>
      <c r="I86" s="58" t="str">
        <f>IF(P_ranger!I92=0," ",P_ranger!I92)</f>
        <v>Sveio</v>
      </c>
      <c r="J86" s="60">
        <f>IF(P_ranger!J92=0," ",P_ranger!J92)</f>
        <v>2.7111448494605201E-3</v>
      </c>
      <c r="K86" s="61">
        <f>IF(P_ranger!K92=0," ",P_ranger!K92)</f>
        <v>0.79533871872648509</v>
      </c>
      <c r="L86" s="59">
        <f>IF(P_ranger!L92=0," ",P_ranger!L92)</f>
        <v>287705318.30000001</v>
      </c>
    </row>
    <row r="87" spans="2:12" ht="12.95" customHeight="1" x14ac:dyDescent="0.2">
      <c r="B87" s="48">
        <f>IF(P_ranger!J93=0," ",IF(P_ranger!B93="sum"," ",P_ranger!A93))</f>
        <v>83</v>
      </c>
      <c r="C87" s="51" t="str">
        <f>IF(P_ranger!J93=0," ",P_ranger!B93)</f>
        <v>Sømna</v>
      </c>
      <c r="D87" s="59" t="str">
        <f>IF(P_ranger!C93=0," ",P_ranger!C93)</f>
        <v xml:space="preserve"> </v>
      </c>
      <c r="E87" s="59">
        <f>IF(P_ranger!D93=0," ",P_ranger!D93)</f>
        <v>323599.2</v>
      </c>
      <c r="F87" s="59">
        <f>IF(P_ranger!E93=0," ",P_ranger!E93)</f>
        <v>629605.4</v>
      </c>
      <c r="G87" s="59">
        <f>IF(P_ranger!F93=0," ",P_ranger!F93)</f>
        <v>13381</v>
      </c>
      <c r="H87" s="59">
        <f>IF(P_ranger!G93=0," ",P_ranger!G93)</f>
        <v>966585.6</v>
      </c>
      <c r="I87" s="58" t="str">
        <f>IF(P_ranger!I93=0," ",P_ranger!I93)</f>
        <v>Sømna</v>
      </c>
      <c r="J87" s="60">
        <f>IF(P_ranger!J93=0," ",P_ranger!J93)</f>
        <v>2.6720498501242715E-3</v>
      </c>
      <c r="K87" s="61">
        <f>IF(P_ranger!K93=0," ",P_ranger!K93)</f>
        <v>0.79801076857660946</v>
      </c>
      <c r="L87" s="59">
        <f>IF(P_ranger!L93=0," ",P_ranger!L93)</f>
        <v>288671903.90000004</v>
      </c>
    </row>
    <row r="88" spans="2:12" ht="12.95" customHeight="1" x14ac:dyDescent="0.2">
      <c r="B88" s="48">
        <f>IF(P_ranger!J94=0," ",IF(P_ranger!B94="sum"," ",P_ranger!A94))</f>
        <v>84</v>
      </c>
      <c r="C88" s="51" t="str">
        <f>IF(P_ranger!J94=0," ",P_ranger!B94)</f>
        <v>Skaun</v>
      </c>
      <c r="D88" s="59">
        <f>IF(P_ranger!C94=0," ",P_ranger!C94)</f>
        <v>622686</v>
      </c>
      <c r="E88" s="59">
        <f>IF(P_ranger!D94=0," ",P_ranger!D94)</f>
        <v>181586.4</v>
      </c>
      <c r="F88" s="59">
        <f>IF(P_ranger!E94=0," ",P_ranger!E94)</f>
        <v>138089.1</v>
      </c>
      <c r="G88" s="59">
        <f>IF(P_ranger!F94=0," ",P_ranger!F94)</f>
        <v>8871.7999999999993</v>
      </c>
      <c r="H88" s="59">
        <f>IF(P_ranger!G94=0," ",P_ranger!G94)</f>
        <v>951233.3</v>
      </c>
      <c r="I88" s="58" t="str">
        <f>IF(P_ranger!I94=0," ",P_ranger!I94)</f>
        <v>Skaun</v>
      </c>
      <c r="J88" s="60">
        <f>IF(P_ranger!J94=0," ",P_ranger!J94)</f>
        <v>2.6296096245363226E-3</v>
      </c>
      <c r="K88" s="61">
        <f>IF(P_ranger!K94=0," ",P_ranger!K94)</f>
        <v>0.80064037820114575</v>
      </c>
      <c r="L88" s="59">
        <f>IF(P_ranger!L94=0," ",P_ranger!L94)</f>
        <v>289623137.20000005</v>
      </c>
    </row>
    <row r="89" spans="2:12" ht="12.95" customHeight="1" x14ac:dyDescent="0.2">
      <c r="B89" s="48">
        <f>IF(P_ranger!J95=0," ",IF(P_ranger!B95="sum"," ",P_ranger!A95))</f>
        <v>85</v>
      </c>
      <c r="C89" s="51" t="str">
        <f>IF(P_ranger!J95=0," ",P_ranger!B95)</f>
        <v>Rennebu</v>
      </c>
      <c r="D89" s="59">
        <f>IF(P_ranger!C95=0," ",P_ranger!C95)</f>
        <v>464218.7</v>
      </c>
      <c r="E89" s="59">
        <f>IF(P_ranger!D95=0," ",P_ranger!D95)</f>
        <v>1248.0999999999999</v>
      </c>
      <c r="F89" s="59">
        <f>IF(P_ranger!E95=0," ",P_ranger!E95)</f>
        <v>270953.5</v>
      </c>
      <c r="G89" s="59">
        <f>IF(P_ranger!F95=0," ",P_ranger!F95)</f>
        <v>206392</v>
      </c>
      <c r="H89" s="59">
        <f>IF(P_ranger!G95=0," ",P_ranger!G95)</f>
        <v>942812.3</v>
      </c>
      <c r="I89" s="58" t="str">
        <f>IF(P_ranger!I95=0," ",P_ranger!I95)</f>
        <v>Rennebu</v>
      </c>
      <c r="J89" s="60">
        <f>IF(P_ranger!J95=0," ",P_ranger!J95)</f>
        <v>2.6063304325145333E-3</v>
      </c>
      <c r="K89" s="61">
        <f>IF(P_ranger!K95=0," ",P_ranger!K95)</f>
        <v>0.80324670863366032</v>
      </c>
      <c r="L89" s="59">
        <f>IF(P_ranger!L95=0," ",P_ranger!L95)</f>
        <v>290565949.50000006</v>
      </c>
    </row>
    <row r="90" spans="2:12" ht="12.95" customHeight="1" x14ac:dyDescent="0.2">
      <c r="B90" s="48">
        <f>IF(P_ranger!J96=0," ",IF(P_ranger!B96="sum"," ",P_ranger!A96))</f>
        <v>86</v>
      </c>
      <c r="C90" s="51" t="str">
        <f>IF(P_ranger!J96=0," ",P_ranger!B96)</f>
        <v>Leirfjord</v>
      </c>
      <c r="D90" s="59" t="str">
        <f>IF(P_ranger!C96=0," ",P_ranger!C96)</f>
        <v xml:space="preserve"> </v>
      </c>
      <c r="E90" s="59">
        <f>IF(P_ranger!D96=0," ",P_ranger!D96)</f>
        <v>580196.1</v>
      </c>
      <c r="F90" s="59">
        <f>IF(P_ranger!E96=0," ",P_ranger!E96)</f>
        <v>298186.59999999998</v>
      </c>
      <c r="G90" s="59">
        <f>IF(P_ranger!F96=0," ",P_ranger!F96)</f>
        <v>39321.5</v>
      </c>
      <c r="H90" s="59">
        <f>IF(P_ranger!G96=0," ",P_ranger!G96)</f>
        <v>917704.2</v>
      </c>
      <c r="I90" s="58" t="str">
        <f>IF(P_ranger!I96=0," ",P_ranger!I96)</f>
        <v>Leirfjord</v>
      </c>
      <c r="J90" s="60">
        <f>IF(P_ranger!J96=0," ",P_ranger!J96)</f>
        <v>2.5369210653132163E-3</v>
      </c>
      <c r="K90" s="61">
        <f>IF(P_ranger!K96=0," ",P_ranger!K96)</f>
        <v>0.80578362969897355</v>
      </c>
      <c r="L90" s="59">
        <f>IF(P_ranger!L96=0," ",P_ranger!L96)</f>
        <v>291483653.70000005</v>
      </c>
    </row>
    <row r="91" spans="2:12" ht="12.95" customHeight="1" x14ac:dyDescent="0.2">
      <c r="B91" s="48">
        <f>IF(P_ranger!J97=0," ",IF(P_ranger!B97="sum"," ",P_ranger!A97))</f>
        <v>87</v>
      </c>
      <c r="C91" s="51" t="str">
        <f>IF(P_ranger!J97=0," ",P_ranger!B97)</f>
        <v>Rana</v>
      </c>
      <c r="D91" s="59" t="str">
        <f>IF(P_ranger!C97=0," ",P_ranger!C97)</f>
        <v xml:space="preserve"> </v>
      </c>
      <c r="E91" s="59">
        <f>IF(P_ranger!D97=0," ",P_ranger!D97)</f>
        <v>481780.1</v>
      </c>
      <c r="F91" s="59">
        <f>IF(P_ranger!E97=0," ",P_ranger!E97)</f>
        <v>309717.59999999998</v>
      </c>
      <c r="G91" s="59">
        <f>IF(P_ranger!F97=0," ",P_ranger!F97)</f>
        <v>108248.6</v>
      </c>
      <c r="H91" s="59">
        <f>IF(P_ranger!G97=0," ",P_ranger!G97)</f>
        <v>899746.3</v>
      </c>
      <c r="I91" s="58" t="str">
        <f>IF(P_ranger!I97=0," ",P_ranger!I97)</f>
        <v>Rana</v>
      </c>
      <c r="J91" s="60">
        <f>IF(P_ranger!J97=0," ",P_ranger!J97)</f>
        <v>2.4872778635072444E-3</v>
      </c>
      <c r="K91" s="61">
        <f>IF(P_ranger!K97=0," ",P_ranger!K97)</f>
        <v>0.80827090756248077</v>
      </c>
      <c r="L91" s="59">
        <f>IF(P_ranger!L97=0," ",P_ranger!L97)</f>
        <v>292383400.00000006</v>
      </c>
    </row>
    <row r="92" spans="2:12" ht="12.95" customHeight="1" x14ac:dyDescent="0.2">
      <c r="B92" s="48">
        <f>IF(P_ranger!J98=0," ",IF(P_ranger!B98="sum"," ",P_ranger!A98))</f>
        <v>88</v>
      </c>
      <c r="C92" s="51" t="str">
        <f>IF(P_ranger!J98=0," ",P_ranger!B98)</f>
        <v>Ullensaker</v>
      </c>
      <c r="D92" s="59">
        <f>IF(P_ranger!C98=0," ",P_ranger!C98)</f>
        <v>304370</v>
      </c>
      <c r="E92" s="59">
        <f>IF(P_ranger!D98=0," ",P_ranger!D98)</f>
        <v>333539.7</v>
      </c>
      <c r="F92" s="59">
        <f>IF(P_ranger!E98=0," ",P_ranger!E98)</f>
        <v>207794.7</v>
      </c>
      <c r="G92" s="59">
        <f>IF(P_ranger!F98=0," ",P_ranger!F98)</f>
        <v>12317.1</v>
      </c>
      <c r="H92" s="59">
        <f>IF(P_ranger!G98=0," ",P_ranger!G98)</f>
        <v>858021.5</v>
      </c>
      <c r="I92" s="58" t="str">
        <f>IF(P_ranger!I98=0," ",P_ranger!I98)</f>
        <v>Ullensaker</v>
      </c>
      <c r="J92" s="60">
        <f>IF(P_ranger!J98=0," ",P_ranger!J98)</f>
        <v>2.3719329363880472E-3</v>
      </c>
      <c r="K92" s="61">
        <f>IF(P_ranger!K98=0," ",P_ranger!K98)</f>
        <v>0.81064284049886881</v>
      </c>
      <c r="L92" s="59">
        <f>IF(P_ranger!L98=0," ",P_ranger!L98)</f>
        <v>293241421.50000006</v>
      </c>
    </row>
    <row r="93" spans="2:12" ht="12.95" customHeight="1" x14ac:dyDescent="0.2">
      <c r="B93" s="48">
        <f>IF(P_ranger!J99=0," ",IF(P_ranger!B99="sum"," ",P_ranger!A99))</f>
        <v>89</v>
      </c>
      <c r="C93" s="51" t="str">
        <f>IF(P_ranger!J99=0," ",P_ranger!B99)</f>
        <v>Karmøy</v>
      </c>
      <c r="D93" s="59" t="str">
        <f>IF(P_ranger!C99=0," ",P_ranger!C99)</f>
        <v xml:space="preserve"> </v>
      </c>
      <c r="E93" s="59">
        <f>IF(P_ranger!D99=0," ",P_ranger!D99)</f>
        <v>245253</v>
      </c>
      <c r="F93" s="59">
        <f>IF(P_ranger!E99=0," ",P_ranger!E99)</f>
        <v>328721.3</v>
      </c>
      <c r="G93" s="59">
        <f>IF(P_ranger!F99=0," ",P_ranger!F99)</f>
        <v>271252.59999999998</v>
      </c>
      <c r="H93" s="59">
        <f>IF(P_ranger!G99=0," ",P_ranger!G99)</f>
        <v>845226.9</v>
      </c>
      <c r="I93" s="58" t="str">
        <f>IF(P_ranger!I99=0," ",P_ranger!I99)</f>
        <v>Karmøy</v>
      </c>
      <c r="J93" s="60">
        <f>IF(P_ranger!J99=0," ",P_ranger!J99)</f>
        <v>2.3365632712364043E-3</v>
      </c>
      <c r="K93" s="61">
        <f>IF(P_ranger!K99=0," ",P_ranger!K99)</f>
        <v>0.81297940377010525</v>
      </c>
      <c r="L93" s="59">
        <f>IF(P_ranger!L99=0," ",P_ranger!L99)</f>
        <v>294086648.40000004</v>
      </c>
    </row>
    <row r="94" spans="2:12" ht="12.95" customHeight="1" x14ac:dyDescent="0.2">
      <c r="B94" s="48">
        <f>IF(P_ranger!J100=0," ",IF(P_ranger!B100="sum"," ",P_ranger!A100))</f>
        <v>90</v>
      </c>
      <c r="C94" s="51" t="str">
        <f>IF(P_ranger!J100=0," ",P_ranger!B100)</f>
        <v>Åfjord</v>
      </c>
      <c r="D94" s="59">
        <f>IF(P_ranger!C100=0," ",P_ranger!C100)</f>
        <v>182508.5</v>
      </c>
      <c r="E94" s="59">
        <f>IF(P_ranger!D100=0," ",P_ranger!D100)</f>
        <v>55181.3</v>
      </c>
      <c r="F94" s="59">
        <f>IF(P_ranger!E100=0," ",P_ranger!E100)</f>
        <v>551700.80000000005</v>
      </c>
      <c r="G94" s="59">
        <f>IF(P_ranger!F100=0," ",P_ranger!F100)</f>
        <v>54983.1</v>
      </c>
      <c r="H94" s="59">
        <f>IF(P_ranger!G100=0," ",P_ranger!G100)</f>
        <v>844373.7</v>
      </c>
      <c r="I94" s="58" t="str">
        <f>IF(P_ranger!I100=0," ",P_ranger!I100)</f>
        <v>Åfjord</v>
      </c>
      <c r="J94" s="60">
        <f>IF(P_ranger!J100=0," ",P_ranger!J100)</f>
        <v>2.3342046669574596E-3</v>
      </c>
      <c r="K94" s="61">
        <f>IF(P_ranger!K100=0," ",P_ranger!K100)</f>
        <v>0.81531360843706258</v>
      </c>
      <c r="L94" s="59">
        <f>IF(P_ranger!L100=0," ",P_ranger!L100)</f>
        <v>294931022.10000002</v>
      </c>
    </row>
    <row r="95" spans="2:12" ht="12.95" customHeight="1" x14ac:dyDescent="0.2">
      <c r="B95" s="48">
        <f>IF(P_ranger!J101=0," ",IF(P_ranger!B101="sum"," ",P_ranger!A101))</f>
        <v>91</v>
      </c>
      <c r="C95" s="51" t="str">
        <f>IF(P_ranger!J101=0," ",P_ranger!B101)</f>
        <v>Eidsvoll</v>
      </c>
      <c r="D95" s="59" t="str">
        <f>IF(P_ranger!C101=0," ",P_ranger!C101)</f>
        <v xml:space="preserve"> </v>
      </c>
      <c r="E95" s="59">
        <f>IF(P_ranger!D101=0," ",P_ranger!D101)</f>
        <v>550118</v>
      </c>
      <c r="F95" s="59">
        <f>IF(P_ranger!E101=0," ",P_ranger!E101)</f>
        <v>211088.8</v>
      </c>
      <c r="G95" s="59">
        <f>IF(P_ranger!F101=0," ",P_ranger!F101)</f>
        <v>75164.100000000006</v>
      </c>
      <c r="H95" s="59">
        <f>IF(P_ranger!G101=0," ",P_ranger!G101)</f>
        <v>836370.9</v>
      </c>
      <c r="I95" s="58" t="str">
        <f>IF(P_ranger!I101=0," ",P_ranger!I101)</f>
        <v>Eidsvoll</v>
      </c>
      <c r="J95" s="60">
        <f>IF(P_ranger!J101=0," ",P_ranger!J101)</f>
        <v>2.3120815559359688E-3</v>
      </c>
      <c r="K95" s="61">
        <f>IF(P_ranger!K101=0," ",P_ranger!K101)</f>
        <v>0.81762568999299856</v>
      </c>
      <c r="L95" s="59">
        <f>IF(P_ranger!L101=0," ",P_ranger!L101)</f>
        <v>295767393</v>
      </c>
    </row>
    <row r="96" spans="2:12" ht="12.95" customHeight="1" x14ac:dyDescent="0.2">
      <c r="B96" s="48">
        <f>IF(P_ranger!J102=0," ",IF(P_ranger!B102="sum"," ",P_ranger!A102))</f>
        <v>92</v>
      </c>
      <c r="C96" s="51" t="str">
        <f>IF(P_ranger!J102=0," ",P_ranger!B102)</f>
        <v>Brønnøy</v>
      </c>
      <c r="D96" s="59" t="str">
        <f>IF(P_ranger!C102=0," ",P_ranger!C102)</f>
        <v xml:space="preserve"> </v>
      </c>
      <c r="E96" s="59">
        <f>IF(P_ranger!D102=0," ",P_ranger!D102)</f>
        <v>368879.1</v>
      </c>
      <c r="F96" s="59">
        <f>IF(P_ranger!E102=0," ",P_ranger!E102)</f>
        <v>408298.6</v>
      </c>
      <c r="G96" s="59">
        <f>IF(P_ranger!F102=0," ",P_ranger!F102)</f>
        <v>51304</v>
      </c>
      <c r="H96" s="59">
        <f>IF(P_ranger!G102=0," ",P_ranger!G102)</f>
        <v>828481.7</v>
      </c>
      <c r="I96" s="58" t="str">
        <f>IF(P_ranger!I102=0," ",P_ranger!I102)</f>
        <v>Brønnøy</v>
      </c>
      <c r="J96" s="60">
        <f>IF(P_ranger!J102=0," ",P_ranger!J102)</f>
        <v>2.2902724831775907E-3</v>
      </c>
      <c r="K96" s="61">
        <f>IF(P_ranger!K102=0," ",P_ranger!K102)</f>
        <v>0.81991596247617604</v>
      </c>
      <c r="L96" s="59">
        <f>IF(P_ranger!L102=0," ",P_ranger!L102)</f>
        <v>296595874.69999999</v>
      </c>
    </row>
    <row r="97" spans="2:12" ht="12.95" customHeight="1" x14ac:dyDescent="0.2">
      <c r="B97" s="48">
        <f>IF(P_ranger!J103=0," ",IF(P_ranger!B103="sum"," ",P_ranger!A103))</f>
        <v>93</v>
      </c>
      <c r="C97" s="51" t="str">
        <f>IF(P_ranger!J103=0," ",P_ranger!B103)</f>
        <v>Skien</v>
      </c>
      <c r="D97" s="59" t="str">
        <f>IF(P_ranger!C103=0," ",P_ranger!C103)</f>
        <v xml:space="preserve"> </v>
      </c>
      <c r="E97" s="59">
        <f>IF(P_ranger!D103=0," ",P_ranger!D103)</f>
        <v>452585.6</v>
      </c>
      <c r="F97" s="59">
        <f>IF(P_ranger!E103=0," ",P_ranger!E103)</f>
        <v>352640.8</v>
      </c>
      <c r="G97" s="59">
        <f>IF(P_ranger!F103=0," ",P_ranger!F103)</f>
        <v>12539.4</v>
      </c>
      <c r="H97" s="59">
        <f>IF(P_ranger!G103=0," ",P_ranger!G103)</f>
        <v>817765.8</v>
      </c>
      <c r="I97" s="58" t="str">
        <f>IF(P_ranger!I103=0," ",P_ranger!I103)</f>
        <v>Skien</v>
      </c>
      <c r="J97" s="60">
        <f>IF(P_ranger!J103=0," ",P_ranger!J103)</f>
        <v>2.2606492206450777E-3</v>
      </c>
      <c r="K97" s="61">
        <f>IF(P_ranger!K103=0," ",P_ranger!K103)</f>
        <v>0.82217661169682121</v>
      </c>
      <c r="L97" s="59">
        <f>IF(P_ranger!L103=0," ",P_ranger!L103)</f>
        <v>297413640.5</v>
      </c>
    </row>
    <row r="98" spans="2:12" ht="12.95" customHeight="1" x14ac:dyDescent="0.2">
      <c r="B98" s="48">
        <f>IF(P_ranger!J104=0," ",IF(P_ranger!B104="sum"," ",P_ranger!A104))</f>
        <v>94</v>
      </c>
      <c r="C98" s="51" t="str">
        <f>IF(P_ranger!J104=0," ",P_ranger!B104)</f>
        <v>Holtålen</v>
      </c>
      <c r="D98" s="59">
        <f>IF(P_ranger!C104=0," ",P_ranger!C104)</f>
        <v>637126.19999999995</v>
      </c>
      <c r="E98" s="59" t="str">
        <f>IF(P_ranger!D104=0," ",P_ranger!D104)</f>
        <v xml:space="preserve"> </v>
      </c>
      <c r="F98" s="59">
        <f>IF(P_ranger!E104=0," ",P_ranger!E104)</f>
        <v>81426.5</v>
      </c>
      <c r="G98" s="59">
        <f>IF(P_ranger!F104=0," ",P_ranger!F104)</f>
        <v>74847.5</v>
      </c>
      <c r="H98" s="59">
        <f>IF(P_ranger!G104=0," ",P_ranger!G104)</f>
        <v>793400.2</v>
      </c>
      <c r="I98" s="58" t="str">
        <f>IF(P_ranger!I104=0," ",P_ranger!I104)</f>
        <v>Holtålen</v>
      </c>
      <c r="J98" s="60">
        <f>IF(P_ranger!J104=0," ",P_ranger!J104)</f>
        <v>2.1932924362814497E-3</v>
      </c>
      <c r="K98" s="61">
        <f>IF(P_ranger!K104=0," ",P_ranger!K104)</f>
        <v>0.82436990413310263</v>
      </c>
      <c r="L98" s="59">
        <f>IF(P_ranger!L104=0," ",P_ranger!L104)</f>
        <v>298207040.69999999</v>
      </c>
    </row>
    <row r="99" spans="2:12" ht="12.95" customHeight="1" x14ac:dyDescent="0.2">
      <c r="B99" s="48">
        <f>IF(P_ranger!J105=0," ",IF(P_ranger!B105="sum"," ",P_ranger!A105))</f>
        <v>95</v>
      </c>
      <c r="C99" s="51" t="str">
        <f>IF(P_ranger!J105=0," ",P_ranger!B105)</f>
        <v>Volda</v>
      </c>
      <c r="D99" s="59" t="str">
        <f>IF(P_ranger!C105=0," ",P_ranger!C105)</f>
        <v xml:space="preserve"> </v>
      </c>
      <c r="E99" s="59">
        <f>IF(P_ranger!D105=0," ",P_ranger!D105)</f>
        <v>340929.3</v>
      </c>
      <c r="F99" s="59">
        <f>IF(P_ranger!E105=0," ",P_ranger!E105)</f>
        <v>361424</v>
      </c>
      <c r="G99" s="59">
        <f>IF(P_ranger!F105=0," ",P_ranger!F105)</f>
        <v>81837.100000000006</v>
      </c>
      <c r="H99" s="59">
        <f>IF(P_ranger!G105=0," ",P_ranger!G105)</f>
        <v>784190.4</v>
      </c>
      <c r="I99" s="58" t="str">
        <f>IF(P_ranger!I105=0," ",P_ranger!I105)</f>
        <v>Volda</v>
      </c>
      <c r="J99" s="60">
        <f>IF(P_ranger!J105=0," ",P_ranger!J105)</f>
        <v>2.1678326687143822E-3</v>
      </c>
      <c r="K99" s="61">
        <f>IF(P_ranger!K105=0," ",P_ranger!K105)</f>
        <v>0.82653773680181697</v>
      </c>
      <c r="L99" s="59">
        <f>IF(P_ranger!L105=0," ",P_ranger!L105)</f>
        <v>298991231.09999996</v>
      </c>
    </row>
    <row r="100" spans="2:12" ht="12.95" customHeight="1" x14ac:dyDescent="0.2">
      <c r="B100" s="48">
        <f>IF(P_ranger!J106=0," ",IF(P_ranger!B106="sum"," ",P_ranger!A106))</f>
        <v>96</v>
      </c>
      <c r="C100" s="51" t="str">
        <f>IF(P_ranger!J106=0," ",P_ranger!B106)</f>
        <v>Grong</v>
      </c>
      <c r="D100" s="59" t="str">
        <f>IF(P_ranger!C106=0," ",P_ranger!C106)</f>
        <v xml:space="preserve"> </v>
      </c>
      <c r="E100" s="59">
        <f>IF(P_ranger!D106=0," ",P_ranger!D106)</f>
        <v>508762.1</v>
      </c>
      <c r="F100" s="59">
        <f>IF(P_ranger!E106=0," ",P_ranger!E106)</f>
        <v>228637.3</v>
      </c>
      <c r="G100" s="59">
        <f>IF(P_ranger!F106=0," ",P_ranger!F106)</f>
        <v>24468.7</v>
      </c>
      <c r="H100" s="59">
        <f>IF(P_ranger!G106=0," ",P_ranger!G106)</f>
        <v>761868.1</v>
      </c>
      <c r="I100" s="58" t="str">
        <f>IF(P_ranger!I106=0," ",P_ranger!I106)</f>
        <v>Grong</v>
      </c>
      <c r="J100" s="60">
        <f>IF(P_ranger!J106=0," ",P_ranger!J106)</f>
        <v>2.1061244264547942E-3</v>
      </c>
      <c r="K100" s="61">
        <f>IF(P_ranger!K106=0," ",P_ranger!K106)</f>
        <v>0.82864386122827183</v>
      </c>
      <c r="L100" s="59">
        <f>IF(P_ranger!L106=0," ",P_ranger!L106)</f>
        <v>299753099.19999999</v>
      </c>
    </row>
    <row r="101" spans="2:12" ht="12.95" customHeight="1" x14ac:dyDescent="0.2">
      <c r="B101" s="48">
        <f>IF(P_ranger!J107=0," ",IF(P_ranger!B107="sum"," ",P_ranger!A107))</f>
        <v>97</v>
      </c>
      <c r="C101" s="51" t="str">
        <f>IF(P_ranger!J107=0," ",P_ranger!B107)</f>
        <v>Lillehammer</v>
      </c>
      <c r="D101" s="59" t="str">
        <f>IF(P_ranger!C107=0," ",P_ranger!C107)</f>
        <v xml:space="preserve"> </v>
      </c>
      <c r="E101" s="59">
        <f>IF(P_ranger!D107=0," ",P_ranger!D107)</f>
        <v>287142.90000000002</v>
      </c>
      <c r="F101" s="59">
        <f>IF(P_ranger!E107=0," ",P_ranger!E107)</f>
        <v>318944.8</v>
      </c>
      <c r="G101" s="59">
        <f>IF(P_ranger!F107=0," ",P_ranger!F107)</f>
        <v>135243</v>
      </c>
      <c r="H101" s="59">
        <f>IF(P_ranger!G107=0," ",P_ranger!G107)</f>
        <v>741330.7</v>
      </c>
      <c r="I101" s="58" t="str">
        <f>IF(P_ranger!I107=0," ",P_ranger!I107)</f>
        <v>Lillehammer</v>
      </c>
      <c r="J101" s="60">
        <f>IF(P_ranger!J107=0," ",P_ranger!J107)</f>
        <v>2.0493503998275176E-3</v>
      </c>
      <c r="K101" s="61">
        <f>IF(P_ranger!K107=0," ",P_ranger!K107)</f>
        <v>0.83069321162809928</v>
      </c>
      <c r="L101" s="59">
        <f>IF(P_ranger!L107=0," ",P_ranger!L107)</f>
        <v>300494429.89999998</v>
      </c>
    </row>
    <row r="102" spans="2:12" ht="12.95" customHeight="1" x14ac:dyDescent="0.2">
      <c r="B102" s="48">
        <f>IF(P_ranger!J108=0," ",IF(P_ranger!B108="sum"," ",P_ranger!A108))</f>
        <v>98</v>
      </c>
      <c r="C102" s="51" t="str">
        <f>IF(P_ranger!J108=0," ",P_ranger!B108)</f>
        <v>Vefsn</v>
      </c>
      <c r="D102" s="59" t="str">
        <f>IF(P_ranger!C108=0," ",P_ranger!C108)</f>
        <v xml:space="preserve"> </v>
      </c>
      <c r="E102" s="59">
        <f>IF(P_ranger!D108=0," ",P_ranger!D108)</f>
        <v>342556.1</v>
      </c>
      <c r="F102" s="59">
        <f>IF(P_ranger!E108=0," ",P_ranger!E108)</f>
        <v>343987.7</v>
      </c>
      <c r="G102" s="59">
        <f>IF(P_ranger!F108=0," ",P_ranger!F108)</f>
        <v>33866.6</v>
      </c>
      <c r="H102" s="59">
        <f>IF(P_ranger!G108=0," ",P_ranger!G108)</f>
        <v>720410.4</v>
      </c>
      <c r="I102" s="58" t="str">
        <f>IF(P_ranger!I108=0," ",P_ranger!I108)</f>
        <v>Vefsn</v>
      </c>
      <c r="J102" s="60">
        <f>IF(P_ranger!J108=0," ",P_ranger!J108)</f>
        <v>1.9915178762728997E-3</v>
      </c>
      <c r="K102" s="61">
        <f>IF(P_ranger!K108=0," ",P_ranger!K108)</f>
        <v>0.83268472950437211</v>
      </c>
      <c r="L102" s="59">
        <f>IF(P_ranger!L108=0," ",P_ranger!L108)</f>
        <v>301214840.29999995</v>
      </c>
    </row>
    <row r="103" spans="2:12" ht="12.95" customHeight="1" x14ac:dyDescent="0.2">
      <c r="B103" s="48">
        <f>IF(P_ranger!J109=0," ",IF(P_ranger!B109="sum"," ",P_ranger!A109))</f>
        <v>99</v>
      </c>
      <c r="C103" s="51" t="str">
        <f>IF(P_ranger!J109=0," ",P_ranger!B109)</f>
        <v>Grimstad</v>
      </c>
      <c r="D103" s="59" t="str">
        <f>IF(P_ranger!C109=0," ",P_ranger!C109)</f>
        <v xml:space="preserve"> </v>
      </c>
      <c r="E103" s="59">
        <f>IF(P_ranger!D109=0," ",P_ranger!D109)</f>
        <v>490503.5</v>
      </c>
      <c r="F103" s="59">
        <f>IF(P_ranger!E109=0," ",P_ranger!E109)</f>
        <v>192777.2</v>
      </c>
      <c r="G103" s="59">
        <f>IF(P_ranger!F109=0," ",P_ranger!F109)</f>
        <v>29702.7</v>
      </c>
      <c r="H103" s="59">
        <f>IF(P_ranger!G109=0," ",P_ranger!G109)</f>
        <v>712983.4</v>
      </c>
      <c r="I103" s="58" t="str">
        <f>IF(P_ranger!I109=0," ",P_ranger!I109)</f>
        <v>Grimstad</v>
      </c>
      <c r="J103" s="60">
        <f>IF(P_ranger!J109=0," ",P_ranger!J109)</f>
        <v>1.9709865190533499E-3</v>
      </c>
      <c r="K103" s="61">
        <f>IF(P_ranger!K109=0," ",P_ranger!K109)</f>
        <v>0.83465571602342536</v>
      </c>
      <c r="L103" s="59">
        <f>IF(P_ranger!L109=0," ",P_ranger!L109)</f>
        <v>301927823.69999993</v>
      </c>
    </row>
    <row r="104" spans="2:12" ht="12.95" customHeight="1" x14ac:dyDescent="0.2">
      <c r="B104" s="48">
        <f>IF(P_ranger!J110=0," ",IF(P_ranger!B110="sum"," ",P_ranger!A110))</f>
        <v>100</v>
      </c>
      <c r="C104" s="51" t="str">
        <f>IF(P_ranger!J110=0," ",P_ranger!B110)</f>
        <v>Alver</v>
      </c>
      <c r="D104" s="59" t="str">
        <f>IF(P_ranger!C110=0," ",P_ranger!C110)</f>
        <v xml:space="preserve"> </v>
      </c>
      <c r="E104" s="59">
        <f>IF(P_ranger!D110=0," ",P_ranger!D110)</f>
        <v>32946.5</v>
      </c>
      <c r="F104" s="59">
        <f>IF(P_ranger!E110=0," ",P_ranger!E110)</f>
        <v>398765.7</v>
      </c>
      <c r="G104" s="59">
        <f>IF(P_ranger!F110=0," ",P_ranger!F110)</f>
        <v>273748.40000000002</v>
      </c>
      <c r="H104" s="59">
        <f>IF(P_ranger!G110=0," ",P_ranger!G110)</f>
        <v>705460.6</v>
      </c>
      <c r="I104" s="58" t="str">
        <f>IF(P_ranger!I110=0," ",P_ranger!I110)</f>
        <v>Alver</v>
      </c>
      <c r="J104" s="60">
        <f>IF(P_ranger!J110=0," ",P_ranger!J110)</f>
        <v>1.9501903302703645E-3</v>
      </c>
      <c r="K104" s="61">
        <f>IF(P_ranger!K110=0," ",P_ranger!K110)</f>
        <v>0.83660590635369581</v>
      </c>
      <c r="L104" s="59">
        <f>IF(P_ranger!L110=0," ",P_ranger!L110)</f>
        <v>302633284.29999995</v>
      </c>
    </row>
    <row r="105" spans="2:12" ht="12.95" customHeight="1" x14ac:dyDescent="0.2">
      <c r="B105" s="48">
        <f>IF(P_ranger!J111=0," ",IF(P_ranger!B111="sum"," ",P_ranger!A111))</f>
        <v>101</v>
      </c>
      <c r="C105" s="51" t="str">
        <f>IF(P_ranger!J111=0," ",P_ranger!B111)</f>
        <v>Ørsta</v>
      </c>
      <c r="D105" s="59" t="str">
        <f>IF(P_ranger!C111=0," ",P_ranger!C111)</f>
        <v xml:space="preserve"> </v>
      </c>
      <c r="E105" s="59">
        <f>IF(P_ranger!D111=0," ",P_ranger!D111)</f>
        <v>285252.7</v>
      </c>
      <c r="F105" s="59">
        <f>IF(P_ranger!E111=0," ",P_ranger!E111)</f>
        <v>349558</v>
      </c>
      <c r="G105" s="59">
        <f>IF(P_ranger!F111=0," ",P_ranger!F111)</f>
        <v>70031.899999999994</v>
      </c>
      <c r="H105" s="59">
        <f>IF(P_ranger!G111=0," ",P_ranger!G111)</f>
        <v>704842.6</v>
      </c>
      <c r="I105" s="58" t="str">
        <f>IF(P_ranger!I111=0," ",P_ranger!I111)</f>
        <v>Ørsta</v>
      </c>
      <c r="J105" s="60">
        <f>IF(P_ranger!J111=0," ",P_ranger!J111)</f>
        <v>1.9484819178882881E-3</v>
      </c>
      <c r="K105" s="61">
        <f>IF(P_ranger!K111=0," ",P_ranger!K111)</f>
        <v>0.83855438827158413</v>
      </c>
      <c r="L105" s="59">
        <f>IF(P_ranger!L111=0," ",P_ranger!L111)</f>
        <v>303338126.89999998</v>
      </c>
    </row>
    <row r="106" spans="2:12" ht="12.95" customHeight="1" x14ac:dyDescent="0.2">
      <c r="B106" s="48">
        <f>IF(P_ranger!J112=0," ",IF(P_ranger!B112="sum"," ",P_ranger!A112))</f>
        <v>102</v>
      </c>
      <c r="C106" s="51" t="str">
        <f>IF(P_ranger!J112=0," ",P_ranger!B112)</f>
        <v>Kvinnherad</v>
      </c>
      <c r="D106" s="59" t="str">
        <f>IF(P_ranger!C112=0," ",P_ranger!C112)</f>
        <v xml:space="preserve"> </v>
      </c>
      <c r="E106" s="59">
        <f>IF(P_ranger!D112=0," ",P_ranger!D112)</f>
        <v>828.2</v>
      </c>
      <c r="F106" s="59">
        <f>IF(P_ranger!E112=0," ",P_ranger!E112)</f>
        <v>525723.1</v>
      </c>
      <c r="G106" s="59">
        <f>IF(P_ranger!F112=0," ",P_ranger!F112)</f>
        <v>172623.7</v>
      </c>
      <c r="H106" s="59">
        <f>IF(P_ranger!G112=0," ",P_ranger!G112)</f>
        <v>699175</v>
      </c>
      <c r="I106" s="58" t="str">
        <f>IF(P_ranger!I112=0," ",P_ranger!I112)</f>
        <v>Kvinnherad</v>
      </c>
      <c r="J106" s="60">
        <f>IF(P_ranger!J112=0," ",P_ranger!J112)</f>
        <v>1.9328142835571287E-3</v>
      </c>
      <c r="K106" s="61">
        <f>IF(P_ranger!K112=0," ",P_ranger!K112)</f>
        <v>0.84048720255514131</v>
      </c>
      <c r="L106" s="59">
        <f>IF(P_ranger!L112=0," ",P_ranger!L112)</f>
        <v>304037301.89999998</v>
      </c>
    </row>
    <row r="107" spans="2:12" ht="12.95" customHeight="1" x14ac:dyDescent="0.2">
      <c r="B107" s="48">
        <f>IF(P_ranger!J113=0," ",IF(P_ranger!B113="sum"," ",P_ranger!A113))</f>
        <v>103</v>
      </c>
      <c r="C107" s="51" t="str">
        <f>IF(P_ranger!J113=0," ",P_ranger!B113)</f>
        <v>Moss</v>
      </c>
      <c r="D107" s="59">
        <f>IF(P_ranger!C113=0," ",P_ranger!C113)</f>
        <v>664809.19999999995</v>
      </c>
      <c r="E107" s="59">
        <f>IF(P_ranger!D113=0," ",P_ranger!D113)</f>
        <v>6473</v>
      </c>
      <c r="F107" s="59">
        <f>IF(P_ranger!E113=0," ",P_ranger!E113)</f>
        <v>10583.8</v>
      </c>
      <c r="G107" s="59">
        <f>IF(P_ranger!F113=0," ",P_ranger!F113)</f>
        <v>9205.7000000000007</v>
      </c>
      <c r="H107" s="59">
        <f>IF(P_ranger!G113=0," ",P_ranger!G113)</f>
        <v>691071.7</v>
      </c>
      <c r="I107" s="58" t="str">
        <f>IF(P_ranger!I113=0," ",P_ranger!I113)</f>
        <v>Moss</v>
      </c>
      <c r="J107" s="60">
        <f>IF(P_ranger!J113=0," ",P_ranger!J113)</f>
        <v>1.9104133481919504E-3</v>
      </c>
      <c r="K107" s="61">
        <f>IF(P_ranger!K113=0," ",P_ranger!K113)</f>
        <v>0.84239761590333317</v>
      </c>
      <c r="L107" s="59">
        <f>IF(P_ranger!L113=0," ",P_ranger!L113)</f>
        <v>304728373.59999996</v>
      </c>
    </row>
    <row r="108" spans="2:12" ht="12.95" customHeight="1" x14ac:dyDescent="0.2">
      <c r="B108" s="48">
        <f>IF(P_ranger!J114=0," ",IF(P_ranger!B114="sum"," ",P_ranger!A114))</f>
        <v>104</v>
      </c>
      <c r="C108" s="51" t="str">
        <f>IF(P_ranger!J114=0," ",P_ranger!B114)</f>
        <v>Alstahaug</v>
      </c>
      <c r="D108" s="59" t="str">
        <f>IF(P_ranger!C114=0," ",P_ranger!C114)</f>
        <v xml:space="preserve"> </v>
      </c>
      <c r="E108" s="59">
        <f>IF(P_ranger!D114=0," ",P_ranger!D114)</f>
        <v>166306.70000000001</v>
      </c>
      <c r="F108" s="59">
        <f>IF(P_ranger!E114=0," ",P_ranger!E114)</f>
        <v>472919.2</v>
      </c>
      <c r="G108" s="59">
        <f>IF(P_ranger!F114=0," ",P_ranger!F114)</f>
        <v>40312.6</v>
      </c>
      <c r="H108" s="59">
        <f>IF(P_ranger!G114=0," ",P_ranger!G114)</f>
        <v>679538.5</v>
      </c>
      <c r="I108" s="58" t="str">
        <f>IF(P_ranger!I114=0," ",P_ranger!I114)</f>
        <v>Alstahaug</v>
      </c>
      <c r="J108" s="60">
        <f>IF(P_ranger!J114=0," ",P_ranger!J114)</f>
        <v>1.8785307241062481E-3</v>
      </c>
      <c r="K108" s="61">
        <f>IF(P_ranger!K114=0," ",P_ranger!K114)</f>
        <v>0.84427614662743944</v>
      </c>
      <c r="L108" s="59">
        <f>IF(P_ranger!L114=0," ",P_ranger!L114)</f>
        <v>305407912.09999996</v>
      </c>
    </row>
    <row r="109" spans="2:12" ht="12.95" customHeight="1" x14ac:dyDescent="0.2">
      <c r="B109" s="48">
        <f>IF(P_ranger!J115=0," ",IF(P_ranger!B115="sum"," ",P_ranger!A115))</f>
        <v>105</v>
      </c>
      <c r="C109" s="51" t="str">
        <f>IF(P_ranger!J115=0," ",P_ranger!B115)</f>
        <v>Vågå</v>
      </c>
      <c r="D109" s="59" t="str">
        <f>IF(P_ranger!C115=0," ",P_ranger!C115)</f>
        <v xml:space="preserve"> </v>
      </c>
      <c r="E109" s="59">
        <f>IF(P_ranger!D115=0," ",P_ranger!D115)</f>
        <v>4814.8</v>
      </c>
      <c r="F109" s="59">
        <f>IF(P_ranger!E115=0," ",P_ranger!E115)</f>
        <v>476403.3</v>
      </c>
      <c r="G109" s="59">
        <f>IF(P_ranger!F115=0," ",P_ranger!F115)</f>
        <v>187478.39999999999</v>
      </c>
      <c r="H109" s="59">
        <f>IF(P_ranger!G115=0," ",P_ranger!G115)</f>
        <v>668696.5</v>
      </c>
      <c r="I109" s="58" t="str">
        <f>IF(P_ranger!I115=0," ",P_ranger!I115)</f>
        <v>Vågå</v>
      </c>
      <c r="J109" s="60">
        <f>IF(P_ranger!J115=0," ",P_ranger!J115)</f>
        <v>1.848558868043994E-3</v>
      </c>
      <c r="K109" s="61">
        <f>IF(P_ranger!K115=0," ",P_ranger!K115)</f>
        <v>0.84612470549548346</v>
      </c>
      <c r="L109" s="59">
        <f>IF(P_ranger!L115=0," ",P_ranger!L115)</f>
        <v>306076608.59999996</v>
      </c>
    </row>
    <row r="110" spans="2:12" ht="12.95" customHeight="1" x14ac:dyDescent="0.2">
      <c r="B110" s="48">
        <f>IF(P_ranger!J116=0," ",IF(P_ranger!B116="sum"," ",P_ranger!A116))</f>
        <v>106</v>
      </c>
      <c r="C110" s="51" t="str">
        <f>IF(P_ranger!J116=0," ",P_ranger!B116)</f>
        <v>Kvæfjord</v>
      </c>
      <c r="D110" s="59" t="str">
        <f>IF(P_ranger!C116=0," ",P_ranger!C116)</f>
        <v xml:space="preserve"> </v>
      </c>
      <c r="E110" s="59">
        <f>IF(P_ranger!D116=0," ",P_ranger!D116)</f>
        <v>411919</v>
      </c>
      <c r="F110" s="59">
        <f>IF(P_ranger!E116=0," ",P_ranger!E116)</f>
        <v>155599.6</v>
      </c>
      <c r="G110" s="59">
        <f>IF(P_ranger!F116=0," ",P_ranger!F116)</f>
        <v>97587.8</v>
      </c>
      <c r="H110" s="59">
        <f>IF(P_ranger!G116=0," ",P_ranger!G116)</f>
        <v>665106.4</v>
      </c>
      <c r="I110" s="58" t="str">
        <f>IF(P_ranger!I116=0," ",P_ranger!I116)</f>
        <v>Kvæfjord</v>
      </c>
      <c r="J110" s="60">
        <f>IF(P_ranger!J116=0," ",P_ranger!J116)</f>
        <v>1.8386343190263685E-3</v>
      </c>
      <c r="K110" s="61">
        <f>IF(P_ranger!K116=0," ",P_ranger!K116)</f>
        <v>0.84796333981450978</v>
      </c>
      <c r="L110" s="59">
        <f>IF(P_ranger!L116=0," ",P_ranger!L116)</f>
        <v>306741714.99999994</v>
      </c>
    </row>
    <row r="111" spans="2:12" ht="12.95" customHeight="1" x14ac:dyDescent="0.2">
      <c r="B111" s="48">
        <f>IF(P_ranger!J117=0," ",IF(P_ranger!B117="sum"," ",P_ranger!A117))</f>
        <v>107</v>
      </c>
      <c r="C111" s="51" t="str">
        <f>IF(P_ranger!J117=0," ",P_ranger!B117)</f>
        <v>Lindesnes</v>
      </c>
      <c r="D111" s="59" t="str">
        <f>IF(P_ranger!C117=0," ",P_ranger!C117)</f>
        <v xml:space="preserve"> </v>
      </c>
      <c r="E111" s="59">
        <f>IF(P_ranger!D117=0," ",P_ranger!D117)</f>
        <v>246325.4</v>
      </c>
      <c r="F111" s="59">
        <f>IF(P_ranger!E117=0," ",P_ranger!E117)</f>
        <v>373060</v>
      </c>
      <c r="G111" s="59">
        <f>IF(P_ranger!F117=0," ",P_ranger!F117)</f>
        <v>42177.5</v>
      </c>
      <c r="H111" s="59">
        <f>IF(P_ranger!G117=0," ",P_ranger!G117)</f>
        <v>661562.9</v>
      </c>
      <c r="I111" s="58" t="str">
        <f>IF(P_ranger!I117=0," ",P_ranger!I117)</f>
        <v>Lindesnes</v>
      </c>
      <c r="J111" s="60">
        <f>IF(P_ranger!J117=0," ",P_ranger!J117)</f>
        <v>1.828838592042731E-3</v>
      </c>
      <c r="K111" s="61">
        <f>IF(P_ranger!K117=0," ",P_ranger!K117)</f>
        <v>0.84979217840655241</v>
      </c>
      <c r="L111" s="59">
        <f>IF(P_ranger!L117=0," ",P_ranger!L117)</f>
        <v>307403277.89999992</v>
      </c>
    </row>
    <row r="112" spans="2:12" ht="12.95" customHeight="1" x14ac:dyDescent="0.2">
      <c r="B112" s="48">
        <f>IF(P_ranger!J118=0," ",IF(P_ranger!B118="sum"," ",P_ranger!A118))</f>
        <v>108</v>
      </c>
      <c r="C112" s="51" t="str">
        <f>IF(P_ranger!J118=0," ",P_ranger!B118)</f>
        <v>Hægebostad</v>
      </c>
      <c r="D112" s="59">
        <f>IF(P_ranger!C118=0," ",P_ranger!C118)</f>
        <v>254790.5</v>
      </c>
      <c r="E112" s="59">
        <f>IF(P_ranger!D118=0," ",P_ranger!D118)</f>
        <v>136609.9</v>
      </c>
      <c r="F112" s="59">
        <f>IF(P_ranger!E118=0," ",P_ranger!E118)</f>
        <v>216939.1</v>
      </c>
      <c r="G112" s="59">
        <f>IF(P_ranger!F118=0," ",P_ranger!F118)</f>
        <v>51753.599999999999</v>
      </c>
      <c r="H112" s="59">
        <f>IF(P_ranger!G118=0," ",P_ranger!G118)</f>
        <v>660093.1</v>
      </c>
      <c r="I112" s="58" t="str">
        <f>IF(P_ranger!I118=0," ",P_ranger!I118)</f>
        <v>Hægebostad</v>
      </c>
      <c r="J112" s="60">
        <f>IF(P_ranger!J118=0," ",P_ranger!J118)</f>
        <v>1.8247754455715723E-3</v>
      </c>
      <c r="K112" s="61">
        <f>IF(P_ranger!K118=0," ",P_ranger!K118)</f>
        <v>0.8516169538521241</v>
      </c>
      <c r="L112" s="59">
        <f>IF(P_ranger!L118=0," ",P_ranger!L118)</f>
        <v>308063370.99999994</v>
      </c>
    </row>
    <row r="113" spans="2:12" ht="12.95" customHeight="1" x14ac:dyDescent="0.2">
      <c r="B113" s="48">
        <f>IF(P_ranger!J119=0," ",IF(P_ranger!B119="sum"," ",P_ranger!A119))</f>
        <v>109</v>
      </c>
      <c r="C113" s="51" t="str">
        <f>IF(P_ranger!J119=0," ",P_ranger!B119)</f>
        <v>Vestvågøy</v>
      </c>
      <c r="D113" s="59" t="str">
        <f>IF(P_ranger!C119=0," ",P_ranger!C119)</f>
        <v xml:space="preserve"> </v>
      </c>
      <c r="E113" s="59">
        <f>IF(P_ranger!D119=0," ",P_ranger!D119)</f>
        <v>217343.9</v>
      </c>
      <c r="F113" s="59">
        <f>IF(P_ranger!E119=0," ",P_ranger!E119)</f>
        <v>283163.90000000002</v>
      </c>
      <c r="G113" s="59">
        <f>IF(P_ranger!F119=0," ",P_ranger!F119)</f>
        <v>154285.5</v>
      </c>
      <c r="H113" s="59">
        <f>IF(P_ranger!G119=0," ",P_ranger!G119)</f>
        <v>654793.30000000005</v>
      </c>
      <c r="I113" s="58" t="str">
        <f>IF(P_ranger!I119=0," ",P_ranger!I119)</f>
        <v>Vestvågøy</v>
      </c>
      <c r="J113" s="60">
        <f>IF(P_ranger!J119=0," ",P_ranger!J119)</f>
        <v>1.8101245654056684E-3</v>
      </c>
      <c r="K113" s="61">
        <f>IF(P_ranger!K119=0," ",P_ranger!K119)</f>
        <v>0.85342707841752974</v>
      </c>
      <c r="L113" s="59">
        <f>IF(P_ranger!L119=0," ",P_ranger!L119)</f>
        <v>308718164.29999995</v>
      </c>
    </row>
    <row r="114" spans="2:12" ht="12.95" customHeight="1" x14ac:dyDescent="0.2">
      <c r="B114" s="48">
        <f>IF(P_ranger!J120=0," ",IF(P_ranger!B120="sum"," ",P_ranger!A120))</f>
        <v>110</v>
      </c>
      <c r="C114" s="51" t="str">
        <f>IF(P_ranger!J120=0," ",P_ranger!B120)</f>
        <v>Dovre</v>
      </c>
      <c r="D114" s="59" t="str">
        <f>IF(P_ranger!C120=0," ",P_ranger!C120)</f>
        <v xml:space="preserve"> </v>
      </c>
      <c r="E114" s="59">
        <f>IF(P_ranger!D120=0," ",P_ranger!D120)</f>
        <v>328.3</v>
      </c>
      <c r="F114" s="59">
        <f>IF(P_ranger!E120=0," ",P_ranger!E120)</f>
        <v>527907.19999999995</v>
      </c>
      <c r="G114" s="59">
        <f>IF(P_ranger!F120=0," ",P_ranger!F120)</f>
        <v>125154.6</v>
      </c>
      <c r="H114" s="59">
        <f>IF(P_ranger!G120=0," ",P_ranger!G120)</f>
        <v>653390.1</v>
      </c>
      <c r="I114" s="58" t="str">
        <f>IF(P_ranger!I120=0," ",P_ranger!I120)</f>
        <v>Dovre</v>
      </c>
      <c r="J114" s="60">
        <f>IF(P_ranger!J120=0," ",P_ranger!J120)</f>
        <v>1.8062455293951024E-3</v>
      </c>
      <c r="K114" s="61">
        <f>IF(P_ranger!K120=0," ",P_ranger!K120)</f>
        <v>0.85523332394692497</v>
      </c>
      <c r="L114" s="59">
        <f>IF(P_ranger!L120=0," ",P_ranger!L120)</f>
        <v>309371554.39999998</v>
      </c>
    </row>
    <row r="115" spans="2:12" ht="12.95" customHeight="1" x14ac:dyDescent="0.2">
      <c r="B115" s="48">
        <f>IF(P_ranger!J121=0," ",IF(P_ranger!B121="sum"," ",P_ranger!A121))</f>
        <v>111</v>
      </c>
      <c r="C115" s="51" t="str">
        <f>IF(P_ranger!J121=0," ",P_ranger!B121)</f>
        <v>Nord-Fron</v>
      </c>
      <c r="D115" s="59" t="str">
        <f>IF(P_ranger!C121=0," ",P_ranger!C121)</f>
        <v xml:space="preserve"> </v>
      </c>
      <c r="E115" s="59">
        <f>IF(P_ranger!D121=0," ",P_ranger!D121)</f>
        <v>39707.9</v>
      </c>
      <c r="F115" s="59">
        <f>IF(P_ranger!E121=0," ",P_ranger!E121)</f>
        <v>421350.7</v>
      </c>
      <c r="G115" s="59">
        <f>IF(P_ranger!F121=0," ",P_ranger!F121)</f>
        <v>191306.9</v>
      </c>
      <c r="H115" s="59">
        <f>IF(P_ranger!G121=0," ",P_ranger!G121)</f>
        <v>652365.5</v>
      </c>
      <c r="I115" s="58" t="str">
        <f>IF(P_ranger!I121=0," ",P_ranger!I121)</f>
        <v>Nord-Fron</v>
      </c>
      <c r="J115" s="60">
        <f>IF(P_ranger!J121=0," ",P_ranger!J121)</f>
        <v>1.8034131033001582E-3</v>
      </c>
      <c r="K115" s="61">
        <f>IF(P_ranger!K121=0," ",P_ranger!K121)</f>
        <v>0.85703673705022509</v>
      </c>
      <c r="L115" s="59">
        <f>IF(P_ranger!L121=0," ",P_ranger!L121)</f>
        <v>310023919.89999998</v>
      </c>
    </row>
    <row r="116" spans="2:12" ht="12.95" customHeight="1" x14ac:dyDescent="0.2">
      <c r="B116" s="48">
        <f>IF(P_ranger!J122=0," ",IF(P_ranger!B122="sum"," ",P_ranger!A122))</f>
        <v>112</v>
      </c>
      <c r="C116" s="51" t="str">
        <f>IF(P_ranger!J122=0," ",P_ranger!B122)</f>
        <v>Rendalen</v>
      </c>
      <c r="D116" s="59">
        <f>IF(P_ranger!C122=0," ",P_ranger!C122)</f>
        <v>418080</v>
      </c>
      <c r="E116" s="59">
        <f>IF(P_ranger!D122=0," ",P_ranger!D122)</f>
        <v>176</v>
      </c>
      <c r="F116" s="59">
        <f>IF(P_ranger!E122=0," ",P_ranger!E122)</f>
        <v>195514.7</v>
      </c>
      <c r="G116" s="59">
        <f>IF(P_ranger!F122=0," ",P_ranger!F122)</f>
        <v>37084.800000000003</v>
      </c>
      <c r="H116" s="59">
        <f>IF(P_ranger!G122=0," ",P_ranger!G122)</f>
        <v>650855.5</v>
      </c>
      <c r="I116" s="58" t="str">
        <f>IF(P_ranger!I122=0," ",P_ranger!I122)</f>
        <v>Rendalen</v>
      </c>
      <c r="J116" s="60">
        <f>IF(P_ranger!J122=0," ",P_ranger!J122)</f>
        <v>1.7992388270915247E-3</v>
      </c>
      <c r="K116" s="61">
        <f>IF(P_ranger!K122=0," ",P_ranger!K122)</f>
        <v>0.85883597587731664</v>
      </c>
      <c r="L116" s="59">
        <f>IF(P_ranger!L122=0," ",P_ranger!L122)</f>
        <v>310674775.39999998</v>
      </c>
    </row>
    <row r="117" spans="2:12" ht="12.95" customHeight="1" x14ac:dyDescent="0.2">
      <c r="B117" s="48">
        <f>IF(P_ranger!J123=0," ",IF(P_ranger!B123="sum"," ",P_ranger!A123))</f>
        <v>113</v>
      </c>
      <c r="C117" s="51" t="str">
        <f>IF(P_ranger!J123=0," ",P_ranger!B123)</f>
        <v>Selbu</v>
      </c>
      <c r="D117" s="59">
        <f>IF(P_ranger!C123=0," ",P_ranger!C123)</f>
        <v>6651</v>
      </c>
      <c r="E117" s="59">
        <f>IF(P_ranger!D123=0," ",P_ranger!D123)</f>
        <v>186808.7</v>
      </c>
      <c r="F117" s="59">
        <f>IF(P_ranger!E123=0," ",P_ranger!E123)</f>
        <v>382950</v>
      </c>
      <c r="G117" s="59">
        <f>IF(P_ranger!F123=0," ",P_ranger!F123)</f>
        <v>48716</v>
      </c>
      <c r="H117" s="59">
        <f>IF(P_ranger!G123=0," ",P_ranger!G123)</f>
        <v>625125.69999999995</v>
      </c>
      <c r="I117" s="58" t="str">
        <f>IF(P_ranger!I123=0," ",P_ranger!I123)</f>
        <v>Selbu</v>
      </c>
      <c r="J117" s="60">
        <f>IF(P_ranger!J123=0," ",P_ranger!J123)</f>
        <v>1.7281108191492096E-3</v>
      </c>
      <c r="K117" s="61">
        <f>IF(P_ranger!K123=0," ",P_ranger!K123)</f>
        <v>0.86056408669646578</v>
      </c>
      <c r="L117" s="59">
        <f>IF(P_ranger!L123=0," ",P_ranger!L123)</f>
        <v>311299901.09999996</v>
      </c>
    </row>
    <row r="118" spans="2:12" ht="12.95" customHeight="1" x14ac:dyDescent="0.2">
      <c r="B118" s="48">
        <f>IF(P_ranger!J124=0," ",IF(P_ranger!B124="sum"," ",P_ranger!A124))</f>
        <v>114</v>
      </c>
      <c r="C118" s="51" t="str">
        <f>IF(P_ranger!J124=0," ",P_ranger!B124)</f>
        <v>Nesna</v>
      </c>
      <c r="D118" s="59" t="str">
        <f>IF(P_ranger!C124=0," ",P_ranger!C124)</f>
        <v xml:space="preserve"> </v>
      </c>
      <c r="E118" s="59">
        <f>IF(P_ranger!D124=0," ",P_ranger!D124)</f>
        <v>466432.3</v>
      </c>
      <c r="F118" s="59">
        <f>IF(P_ranger!E124=0," ",P_ranger!E124)</f>
        <v>79355.600000000006</v>
      </c>
      <c r="G118" s="59">
        <f>IF(P_ranger!F124=0," ",P_ranger!F124)</f>
        <v>71521.899999999994</v>
      </c>
      <c r="H118" s="59">
        <f>IF(P_ranger!G124=0," ",P_ranger!G124)</f>
        <v>617309.80000000005</v>
      </c>
      <c r="I118" s="58" t="str">
        <f>IF(P_ranger!I124=0," ",P_ranger!I124)</f>
        <v>Nesna</v>
      </c>
      <c r="J118" s="60">
        <f>IF(P_ranger!J124=0," ",P_ranger!J124)</f>
        <v>1.7065043784743369E-3</v>
      </c>
      <c r="K118" s="61">
        <f>IF(P_ranger!K124=0," ",P_ranger!K124)</f>
        <v>0.8622705910749402</v>
      </c>
      <c r="L118" s="59">
        <f>IF(P_ranger!L124=0," ",P_ranger!L124)</f>
        <v>311917210.89999998</v>
      </c>
    </row>
    <row r="119" spans="2:12" ht="12.95" customHeight="1" x14ac:dyDescent="0.2">
      <c r="B119" s="48">
        <f>IF(P_ranger!J125=0," ",IF(P_ranger!B125="sum"," ",P_ranger!A125))</f>
        <v>115</v>
      </c>
      <c r="C119" s="51" t="str">
        <f>IF(P_ranger!J125=0," ",P_ranger!B125)</f>
        <v>Andøy</v>
      </c>
      <c r="D119" s="59" t="str">
        <f>IF(P_ranger!C125=0," ",P_ranger!C125)</f>
        <v xml:space="preserve"> </v>
      </c>
      <c r="E119" s="59">
        <f>IF(P_ranger!D125=0," ",P_ranger!D125)</f>
        <v>370303.8</v>
      </c>
      <c r="F119" s="59">
        <f>IF(P_ranger!E125=0," ",P_ranger!E125)</f>
        <v>114271.4</v>
      </c>
      <c r="G119" s="59">
        <f>IF(P_ranger!F125=0," ",P_ranger!F125)</f>
        <v>131395.4</v>
      </c>
      <c r="H119" s="59">
        <f>IF(P_ranger!G125=0," ",P_ranger!G125)</f>
        <v>615970.6</v>
      </c>
      <c r="I119" s="58" t="str">
        <f>IF(P_ranger!I125=0," ",P_ranger!I125)</f>
        <v>Andøy</v>
      </c>
      <c r="J119" s="60">
        <f>IF(P_ranger!J125=0," ",P_ranger!J125)</f>
        <v>1.702802265428905E-3</v>
      </c>
      <c r="K119" s="61">
        <f>IF(P_ranger!K125=0," ",P_ranger!K125)</f>
        <v>0.86397339334036916</v>
      </c>
      <c r="L119" s="59">
        <f>IF(P_ranger!L125=0," ",P_ranger!L125)</f>
        <v>312533181.5</v>
      </c>
    </row>
    <row r="120" spans="2:12" ht="12.95" customHeight="1" x14ac:dyDescent="0.2">
      <c r="B120" s="48">
        <f>IF(P_ranger!J126=0," ",IF(P_ranger!B126="sum"," ",P_ranger!A126))</f>
        <v>116</v>
      </c>
      <c r="C120" s="51" t="str">
        <f>IF(P_ranger!J126=0," ",P_ranger!B126)</f>
        <v>Aurskog-Høland</v>
      </c>
      <c r="D120" s="59">
        <f>IF(P_ranger!C126=0," ",P_ranger!C126)</f>
        <v>366895.1</v>
      </c>
      <c r="E120" s="59">
        <f>IF(P_ranger!D126=0," ",P_ranger!D126)</f>
        <v>136526.70000000001</v>
      </c>
      <c r="F120" s="59">
        <f>IF(P_ranger!E126=0," ",P_ranger!E126)</f>
        <v>93062.3</v>
      </c>
      <c r="G120" s="59">
        <f>IF(P_ranger!F126=0," ",P_ranger!F126)</f>
        <v>18722.2</v>
      </c>
      <c r="H120" s="59">
        <f>IF(P_ranger!G126=0," ",P_ranger!G126)</f>
        <v>615206.30000000005</v>
      </c>
      <c r="I120" s="58" t="str">
        <f>IF(P_ranger!I126=0," ",P_ranger!I126)</f>
        <v>Aurskog-Høland</v>
      </c>
      <c r="J120" s="60">
        <f>IF(P_ranger!J126=0," ",P_ranger!J126)</f>
        <v>1.7006894182062175E-3</v>
      </c>
      <c r="K120" s="61">
        <f>IF(P_ranger!K126=0," ",P_ranger!K126)</f>
        <v>0.86567408275857538</v>
      </c>
      <c r="L120" s="59">
        <f>IF(P_ranger!L126=0," ",P_ranger!L126)</f>
        <v>313148387.80000001</v>
      </c>
    </row>
    <row r="121" spans="2:12" ht="12.95" customHeight="1" x14ac:dyDescent="0.2">
      <c r="B121" s="48">
        <f>IF(P_ranger!J127=0," ",IF(P_ranger!B127="sum"," ",P_ranger!A127))</f>
        <v>117</v>
      </c>
      <c r="C121" s="51" t="str">
        <f>IF(P_ranger!J127=0," ",P_ranger!B127)</f>
        <v>Øvre Eiker</v>
      </c>
      <c r="D121" s="59">
        <f>IF(P_ranger!C127=0," ",P_ranger!C127)</f>
        <v>145257</v>
      </c>
      <c r="E121" s="59">
        <f>IF(P_ranger!D127=0," ",P_ranger!D127)</f>
        <v>230552.6</v>
      </c>
      <c r="F121" s="59">
        <f>IF(P_ranger!E127=0," ",P_ranger!E127)</f>
        <v>182701.3</v>
      </c>
      <c r="G121" s="59">
        <f>IF(P_ranger!F127=0," ",P_ranger!F127)</f>
        <v>51454.400000000001</v>
      </c>
      <c r="H121" s="59">
        <f>IF(P_ranger!G127=0," ",P_ranger!G127)</f>
        <v>609965.30000000005</v>
      </c>
      <c r="I121" s="58" t="str">
        <f>IF(P_ranger!I127=0," ",P_ranger!I127)</f>
        <v>Øvre Eiker</v>
      </c>
      <c r="J121" s="60">
        <f>IF(P_ranger!J127=0," ",P_ranger!J127)</f>
        <v>1.6862010860145304E-3</v>
      </c>
      <c r="K121" s="61">
        <f>IF(P_ranger!K127=0," ",P_ranger!K127)</f>
        <v>0.86736028384458996</v>
      </c>
      <c r="L121" s="59">
        <f>IF(P_ranger!L127=0," ",P_ranger!L127)</f>
        <v>313758353.10000002</v>
      </c>
    </row>
    <row r="122" spans="2:12" ht="12.95" customHeight="1" x14ac:dyDescent="0.2">
      <c r="B122" s="48">
        <f>IF(P_ranger!J128=0," ",IF(P_ranger!B128="sum"," ",P_ranger!A128))</f>
        <v>118</v>
      </c>
      <c r="C122" s="51" t="str">
        <f>IF(P_ranger!J128=0," ",P_ranger!B128)</f>
        <v>Nordre Land</v>
      </c>
      <c r="D122" s="59" t="str">
        <f>IF(P_ranger!C128=0," ",P_ranger!C128)</f>
        <v xml:space="preserve"> </v>
      </c>
      <c r="E122" s="59">
        <f>IF(P_ranger!D128=0," ",P_ranger!D128)</f>
        <v>10534.6</v>
      </c>
      <c r="F122" s="59">
        <f>IF(P_ranger!E128=0," ",P_ranger!E128)</f>
        <v>464450.8</v>
      </c>
      <c r="G122" s="59">
        <f>IF(P_ranger!F128=0," ",P_ranger!F128)</f>
        <v>132899.79999999999</v>
      </c>
      <c r="H122" s="59">
        <f>IF(P_ranger!G128=0," ",P_ranger!G128)</f>
        <v>607885.19999999995</v>
      </c>
      <c r="I122" s="58" t="str">
        <f>IF(P_ranger!I128=0," ",P_ranger!I128)</f>
        <v>Nordre Land</v>
      </c>
      <c r="J122" s="60">
        <f>IF(P_ranger!J128=0," ",P_ranger!J128)</f>
        <v>1.6804508132055376E-3</v>
      </c>
      <c r="K122" s="61">
        <f>IF(P_ranger!K128=0," ",P_ranger!K128)</f>
        <v>0.86904073465779541</v>
      </c>
      <c r="L122" s="59">
        <f>IF(P_ranger!L128=0," ",P_ranger!L128)</f>
        <v>314366238.30000001</v>
      </c>
    </row>
    <row r="123" spans="2:12" ht="12.95" customHeight="1" x14ac:dyDescent="0.2">
      <c r="B123" s="48">
        <f>IF(P_ranger!J129=0," ",IF(P_ranger!B129="sum"," ",P_ranger!A129))</f>
        <v>119</v>
      </c>
      <c r="C123" s="51" t="str">
        <f>IF(P_ranger!J129=0," ",P_ranger!B129)</f>
        <v>Heim</v>
      </c>
      <c r="D123" s="59" t="str">
        <f>IF(P_ranger!C129=0," ",P_ranger!C129)</f>
        <v xml:space="preserve"> </v>
      </c>
      <c r="E123" s="59">
        <f>IF(P_ranger!D129=0," ",P_ranger!D129)</f>
        <v>93578.7</v>
      </c>
      <c r="F123" s="59">
        <f>IF(P_ranger!E129=0," ",P_ranger!E129)</f>
        <v>458721.5</v>
      </c>
      <c r="G123" s="59">
        <f>IF(P_ranger!F129=0," ",P_ranger!F129)</f>
        <v>44298.400000000001</v>
      </c>
      <c r="H123" s="59">
        <f>IF(P_ranger!G129=0," ",P_ranger!G129)</f>
        <v>596598.6</v>
      </c>
      <c r="I123" s="58" t="str">
        <f>IF(P_ranger!I129=0," ",P_ranger!I129)</f>
        <v>Heim</v>
      </c>
      <c r="J123" s="60">
        <f>IF(P_ranger!J129=0," ",P_ranger!J129)</f>
        <v>1.6492498954198678E-3</v>
      </c>
      <c r="K123" s="61">
        <f>IF(P_ranger!K129=0," ",P_ranger!K129)</f>
        <v>0.87068998455321533</v>
      </c>
      <c r="L123" s="59">
        <f>IF(P_ranger!L129=0," ",P_ranger!L129)</f>
        <v>314962836.90000004</v>
      </c>
    </row>
    <row r="124" spans="2:12" ht="12.95" customHeight="1" x14ac:dyDescent="0.2">
      <c r="B124" s="48">
        <f>IF(P_ranger!J130=0," ",IF(P_ranger!B130="sum"," ",P_ranger!A130))</f>
        <v>120</v>
      </c>
      <c r="C124" s="51" t="str">
        <f>IF(P_ranger!J130=0," ",P_ranger!B130)</f>
        <v>Rauma</v>
      </c>
      <c r="D124" s="59" t="str">
        <f>IF(P_ranger!C130=0," ",P_ranger!C130)</f>
        <v xml:space="preserve"> </v>
      </c>
      <c r="E124" s="59">
        <f>IF(P_ranger!D130=0," ",P_ranger!D130)</f>
        <v>176227.6</v>
      </c>
      <c r="F124" s="59">
        <f>IF(P_ranger!E130=0," ",P_ranger!E130)</f>
        <v>327033.8</v>
      </c>
      <c r="G124" s="59">
        <f>IF(P_ranger!F130=0," ",P_ranger!F130)</f>
        <v>93175.1</v>
      </c>
      <c r="H124" s="59">
        <f>IF(P_ranger!G130=0," ",P_ranger!G130)</f>
        <v>596436.5</v>
      </c>
      <c r="I124" s="58" t="str">
        <f>IF(P_ranger!I130=0," ",P_ranger!I130)</f>
        <v>Rauma</v>
      </c>
      <c r="J124" s="60">
        <f>IF(P_ranger!J130=0," ",P_ranger!J130)</f>
        <v>1.6488017827222389E-3</v>
      </c>
      <c r="K124" s="61">
        <f>IF(P_ranger!K130=0," ",P_ranger!K130)</f>
        <v>0.87233878633593764</v>
      </c>
      <c r="L124" s="59">
        <f>IF(P_ranger!L130=0," ",P_ranger!L130)</f>
        <v>315559273.40000004</v>
      </c>
    </row>
    <row r="125" spans="2:12" ht="12.95" customHeight="1" x14ac:dyDescent="0.2">
      <c r="B125" s="48">
        <f>IF(P_ranger!J131=0," ",IF(P_ranger!B131="sum"," ",P_ranger!A131))</f>
        <v>121</v>
      </c>
      <c r="C125" s="51" t="str">
        <f>IF(P_ranger!J131=0," ",P_ranger!B131)</f>
        <v>Kvam</v>
      </c>
      <c r="D125" s="59">
        <f>IF(P_ranger!C131=0," ",P_ranger!C131)</f>
        <v>237236.1</v>
      </c>
      <c r="E125" s="59">
        <f>IF(P_ranger!D131=0," ",P_ranger!D131)</f>
        <v>28042.3</v>
      </c>
      <c r="F125" s="59">
        <f>IF(P_ranger!E131=0," ",P_ranger!E131)</f>
        <v>196625.8</v>
      </c>
      <c r="G125" s="59">
        <f>IF(P_ranger!F131=0," ",P_ranger!F131)</f>
        <v>121043.6</v>
      </c>
      <c r="H125" s="59">
        <f>IF(P_ranger!G131=0," ",P_ranger!G131)</f>
        <v>582947.80000000005</v>
      </c>
      <c r="I125" s="58" t="str">
        <f>IF(P_ranger!I131=0," ",P_ranger!I131)</f>
        <v>Kvam</v>
      </c>
      <c r="J125" s="60">
        <f>IF(P_ranger!J131=0," ",P_ranger!J131)</f>
        <v>1.6115133327252898E-3</v>
      </c>
      <c r="K125" s="61">
        <f>IF(P_ranger!K131=0," ",P_ranger!K131)</f>
        <v>0.873950299668663</v>
      </c>
      <c r="L125" s="59">
        <f>IF(P_ranger!L131=0," ",P_ranger!L131)</f>
        <v>316142221.20000005</v>
      </c>
    </row>
    <row r="126" spans="2:12" ht="12.95" customHeight="1" x14ac:dyDescent="0.2">
      <c r="B126" s="48">
        <f>IF(P_ranger!J132=0," ",IF(P_ranger!B132="sum"," ",P_ranger!A132))</f>
        <v>122</v>
      </c>
      <c r="C126" s="51" t="str">
        <f>IF(P_ranger!J132=0," ",P_ranger!B132)</f>
        <v>Askvoll</v>
      </c>
      <c r="D126" s="59" t="str">
        <f>IF(P_ranger!C132=0," ",P_ranger!C132)</f>
        <v xml:space="preserve"> </v>
      </c>
      <c r="E126" s="59">
        <f>IF(P_ranger!D132=0," ",P_ranger!D132)</f>
        <v>208989</v>
      </c>
      <c r="F126" s="59">
        <f>IF(P_ranger!E132=0," ",P_ranger!E132)</f>
        <v>297403.2</v>
      </c>
      <c r="G126" s="59">
        <f>IF(P_ranger!F132=0," ",P_ranger!F132)</f>
        <v>72084.7</v>
      </c>
      <c r="H126" s="59">
        <f>IF(P_ranger!G132=0," ",P_ranger!G132)</f>
        <v>578476.9</v>
      </c>
      <c r="I126" s="58" t="str">
        <f>IF(P_ranger!I132=0," ",P_ranger!I132)</f>
        <v>Askvoll</v>
      </c>
      <c r="J126" s="60">
        <f>IF(P_ranger!J132=0," ",P_ranger!J132)</f>
        <v>1.5991538814000056E-3</v>
      </c>
      <c r="K126" s="61">
        <f>IF(P_ranger!K132=0," ",P_ranger!K132)</f>
        <v>0.87554945355006286</v>
      </c>
      <c r="L126" s="59">
        <f>IF(P_ranger!L132=0," ",P_ranger!L132)</f>
        <v>316720698.10000002</v>
      </c>
    </row>
    <row r="127" spans="2:12" ht="12.95" customHeight="1" x14ac:dyDescent="0.2">
      <c r="B127" s="48">
        <f>IF(P_ranger!J133=0," ",IF(P_ranger!B133="sum"," ",P_ranger!A133))</f>
        <v>123</v>
      </c>
      <c r="C127" s="51" t="str">
        <f>IF(P_ranger!J133=0," ",P_ranger!B133)</f>
        <v>Molde</v>
      </c>
      <c r="D127" s="59" t="str">
        <f>IF(P_ranger!C133=0," ",P_ranger!C133)</f>
        <v xml:space="preserve"> </v>
      </c>
      <c r="E127" s="59">
        <f>IF(P_ranger!D133=0," ",P_ranger!D133)</f>
        <v>330.3</v>
      </c>
      <c r="F127" s="59">
        <f>IF(P_ranger!E133=0," ",P_ranger!E133)</f>
        <v>493665.6</v>
      </c>
      <c r="G127" s="59">
        <f>IF(P_ranger!F133=0," ",P_ranger!F133)</f>
        <v>83135.8</v>
      </c>
      <c r="H127" s="59">
        <f>IF(P_ranger!G133=0," ",P_ranger!G133)</f>
        <v>577131.69999999995</v>
      </c>
      <c r="I127" s="58" t="str">
        <f>IF(P_ranger!I133=0," ",P_ranger!I133)</f>
        <v>Molde</v>
      </c>
      <c r="J127" s="60">
        <f>IF(P_ranger!J133=0," ",P_ranger!J133)</f>
        <v>1.5954351818265923E-3</v>
      </c>
      <c r="K127" s="61">
        <f>IF(P_ranger!K133=0," ",P_ranger!K133)</f>
        <v>0.87714488873188945</v>
      </c>
      <c r="L127" s="59">
        <f>IF(P_ranger!L133=0," ",P_ranger!L133)</f>
        <v>317297829.80000001</v>
      </c>
    </row>
    <row r="128" spans="2:12" ht="12.95" customHeight="1" x14ac:dyDescent="0.2">
      <c r="B128" s="48">
        <f>IF(P_ranger!J134=0," ",IF(P_ranger!B134="sum"," ",P_ranger!A134))</f>
        <v>124</v>
      </c>
      <c r="C128" s="51" t="str">
        <f>IF(P_ranger!J134=0," ",P_ranger!B134)</f>
        <v>Sigdal</v>
      </c>
      <c r="D128" s="59">
        <f>IF(P_ranger!C134=0," ",P_ranger!C134)</f>
        <v>162301.9</v>
      </c>
      <c r="E128" s="59">
        <f>IF(P_ranger!D134=0," ",P_ranger!D134)</f>
        <v>100834.2</v>
      </c>
      <c r="F128" s="59">
        <f>IF(P_ranger!E134=0," ",P_ranger!E134)</f>
        <v>265772.7</v>
      </c>
      <c r="G128" s="59">
        <f>IF(P_ranger!F134=0," ",P_ranger!F134)</f>
        <v>41858.300000000003</v>
      </c>
      <c r="H128" s="59">
        <f>IF(P_ranger!G134=0," ",P_ranger!G134)</f>
        <v>570767.1</v>
      </c>
      <c r="I128" s="58" t="str">
        <f>IF(P_ranger!I134=0," ",P_ranger!I134)</f>
        <v>Sigdal</v>
      </c>
      <c r="J128" s="60">
        <f>IF(P_ranger!J134=0," ",P_ranger!J134)</f>
        <v>1.577840745828269E-3</v>
      </c>
      <c r="K128" s="61">
        <f>IF(P_ranger!K134=0," ",P_ranger!K134)</f>
        <v>0.87872272947771779</v>
      </c>
      <c r="L128" s="59">
        <f>IF(P_ranger!L134=0," ",P_ranger!L134)</f>
        <v>317868596.90000004</v>
      </c>
    </row>
    <row r="129" spans="2:12" ht="12.95" customHeight="1" x14ac:dyDescent="0.2">
      <c r="B129" s="48">
        <f>IF(P_ranger!J135=0," ",IF(P_ranger!B135="sum"," ",P_ranger!A135))</f>
        <v>125</v>
      </c>
      <c r="C129" s="51" t="str">
        <f>IF(P_ranger!J135=0," ",P_ranger!B135)</f>
        <v>Kristiansand</v>
      </c>
      <c r="D129" s="59" t="str">
        <f>IF(P_ranger!C135=0," ",P_ranger!C135)</f>
        <v xml:space="preserve"> </v>
      </c>
      <c r="E129" s="59">
        <f>IF(P_ranger!D135=0," ",P_ranger!D135)</f>
        <v>120134</v>
      </c>
      <c r="F129" s="59">
        <f>IF(P_ranger!E135=0," ",P_ranger!E135)</f>
        <v>398526.6</v>
      </c>
      <c r="G129" s="59">
        <f>IF(P_ranger!F135=0," ",P_ranger!F135)</f>
        <v>34334.6</v>
      </c>
      <c r="H129" s="59">
        <f>IF(P_ranger!G135=0," ",P_ranger!G135)</f>
        <v>552995.19999999995</v>
      </c>
      <c r="I129" s="58" t="str">
        <f>IF(P_ranger!I135=0," ",P_ranger!I135)</f>
        <v>Kristiansand</v>
      </c>
      <c r="J129" s="60">
        <f>IF(P_ranger!J135=0," ",P_ranger!J135)</f>
        <v>1.528711726389718E-3</v>
      </c>
      <c r="K129" s="61">
        <f>IF(P_ranger!K135=0," ",P_ranger!K135)</f>
        <v>0.88025144120410748</v>
      </c>
      <c r="L129" s="59">
        <f>IF(P_ranger!L135=0," ",P_ranger!L135)</f>
        <v>318421592.10000002</v>
      </c>
    </row>
    <row r="130" spans="2:12" ht="12.95" customHeight="1" x14ac:dyDescent="0.2">
      <c r="B130" s="48">
        <f>IF(P_ranger!J136=0," ",IF(P_ranger!B136="sum"," ",P_ranger!A136))</f>
        <v>126</v>
      </c>
      <c r="C130" s="51" t="str">
        <f>IF(P_ranger!J136=0," ",P_ranger!B136)</f>
        <v>Lørenskog</v>
      </c>
      <c r="D130" s="59">
        <f>IF(P_ranger!C136=0," ",P_ranger!C136)</f>
        <v>224147</v>
      </c>
      <c r="E130" s="59">
        <f>IF(P_ranger!D136=0," ",P_ranger!D136)</f>
        <v>222267.3</v>
      </c>
      <c r="F130" s="59">
        <f>IF(P_ranger!E136=0," ",P_ranger!E136)</f>
        <v>94936.5</v>
      </c>
      <c r="G130" s="59">
        <f>IF(P_ranger!F136=0," ",P_ranger!F136)</f>
        <v>117.3</v>
      </c>
      <c r="H130" s="59">
        <f>IF(P_ranger!G136=0," ",P_ranger!G136)</f>
        <v>541468.1</v>
      </c>
      <c r="I130" s="58" t="str">
        <f>IF(P_ranger!I136=0," ",P_ranger!I136)</f>
        <v>Lørenskog</v>
      </c>
      <c r="J130" s="60">
        <f>IF(P_ranger!J136=0," ",P_ranger!J136)</f>
        <v>1.4968459652741298E-3</v>
      </c>
      <c r="K130" s="61">
        <f>IF(P_ranger!K136=0," ",P_ranger!K136)</f>
        <v>0.88174828716938169</v>
      </c>
      <c r="L130" s="59">
        <f>IF(P_ranger!L136=0," ",P_ranger!L136)</f>
        <v>318963060.20000005</v>
      </c>
    </row>
    <row r="131" spans="2:12" ht="12.95" customHeight="1" x14ac:dyDescent="0.2">
      <c r="B131" s="48">
        <f>IF(P_ranger!J137=0," ",IF(P_ranger!B137="sum"," ",P_ranger!A137))</f>
        <v>127</v>
      </c>
      <c r="C131" s="51" t="str">
        <f>IF(P_ranger!J137=0," ",P_ranger!B137)</f>
        <v>Folldal</v>
      </c>
      <c r="D131" s="59" t="str">
        <f>IF(P_ranger!C137=0," ",P_ranger!C137)</f>
        <v xml:space="preserve"> </v>
      </c>
      <c r="E131" s="59">
        <f>IF(P_ranger!D137=0," ",P_ranger!D137)</f>
        <v>934.4</v>
      </c>
      <c r="F131" s="59">
        <f>IF(P_ranger!E137=0," ",P_ranger!E137)</f>
        <v>328071.90000000002</v>
      </c>
      <c r="G131" s="59">
        <f>IF(P_ranger!F137=0," ",P_ranger!F137)</f>
        <v>198155.1</v>
      </c>
      <c r="H131" s="59">
        <f>IF(P_ranger!G137=0," ",P_ranger!G137)</f>
        <v>527161.4</v>
      </c>
      <c r="I131" s="58" t="str">
        <f>IF(P_ranger!I137=0," ",P_ranger!I137)</f>
        <v>Folldal</v>
      </c>
      <c r="J131" s="60">
        <f>IF(P_ranger!J137=0," ",P_ranger!J137)</f>
        <v>1.45729621862906E-3</v>
      </c>
      <c r="K131" s="61">
        <f>IF(P_ranger!K137=0," ",P_ranger!K137)</f>
        <v>0.8832055833880107</v>
      </c>
      <c r="L131" s="59">
        <f>IF(P_ranger!L137=0," ",P_ranger!L137)</f>
        <v>319490221.60000002</v>
      </c>
    </row>
    <row r="132" spans="2:12" ht="12.95" customHeight="1" x14ac:dyDescent="0.2">
      <c r="B132" s="48">
        <f>IF(P_ranger!J138=0," ",IF(P_ranger!B138="sum"," ",P_ranger!A138))</f>
        <v>128</v>
      </c>
      <c r="C132" s="51" t="str">
        <f>IF(P_ranger!J138=0," ",P_ranger!B138)</f>
        <v>Ålesund</v>
      </c>
      <c r="D132" s="59" t="str">
        <f>IF(P_ranger!C138=0," ",P_ranger!C138)</f>
        <v xml:space="preserve"> </v>
      </c>
      <c r="E132" s="59">
        <f>IF(P_ranger!D138=0," ",P_ranger!D138)</f>
        <v>154.80000000000001</v>
      </c>
      <c r="F132" s="59">
        <f>IF(P_ranger!E138=0," ",P_ranger!E138)</f>
        <v>480587.7</v>
      </c>
      <c r="G132" s="59">
        <f>IF(P_ranger!F138=0," ",P_ranger!F138)</f>
        <v>37172.5</v>
      </c>
      <c r="H132" s="59">
        <f>IF(P_ranger!G138=0," ",P_ranger!G138)</f>
        <v>517915</v>
      </c>
      <c r="I132" s="58" t="str">
        <f>IF(P_ranger!I138=0," ",P_ranger!I138)</f>
        <v>Ålesund</v>
      </c>
      <c r="J132" s="60">
        <f>IF(P_ranger!J138=0," ",P_ranger!J138)</f>
        <v>1.4317352732413063E-3</v>
      </c>
      <c r="K132" s="61">
        <f>IF(P_ranger!K138=0," ",P_ranger!K138)</f>
        <v>0.88463731866125195</v>
      </c>
      <c r="L132" s="59">
        <f>IF(P_ranger!L138=0," ",P_ranger!L138)</f>
        <v>320008136.60000002</v>
      </c>
    </row>
    <row r="133" spans="2:12" ht="12.95" customHeight="1" x14ac:dyDescent="0.2">
      <c r="B133" s="48">
        <f>IF(P_ranger!J139=0," ",IF(P_ranger!B139="sum"," ",P_ranger!A139))</f>
        <v>129</v>
      </c>
      <c r="C133" s="51" t="str">
        <f>IF(P_ranger!J139=0," ",P_ranger!B139)</f>
        <v>Lunner</v>
      </c>
      <c r="D133" s="59">
        <f>IF(P_ranger!C139=0," ",P_ranger!C139)</f>
        <v>208358</v>
      </c>
      <c r="E133" s="59">
        <f>IF(P_ranger!D139=0," ",P_ranger!D139)</f>
        <v>57303.7</v>
      </c>
      <c r="F133" s="59">
        <f>IF(P_ranger!E139=0," ",P_ranger!E139)</f>
        <v>199361.8</v>
      </c>
      <c r="G133" s="59">
        <f>IF(P_ranger!F139=0," ",P_ranger!F139)</f>
        <v>44488.3</v>
      </c>
      <c r="H133" s="59">
        <f>IF(P_ranger!G139=0," ",P_ranger!G139)</f>
        <v>509511.8</v>
      </c>
      <c r="I133" s="58" t="str">
        <f>IF(P_ranger!I139=0," ",P_ranger!I139)</f>
        <v>Lunner</v>
      </c>
      <c r="J133" s="60">
        <f>IF(P_ranger!J139=0," ",P_ranger!J139)</f>
        <v>1.4085052879191948E-3</v>
      </c>
      <c r="K133" s="61">
        <f>IF(P_ranger!K139=0," ",P_ranger!K139)</f>
        <v>0.8860458239491712</v>
      </c>
      <c r="L133" s="59">
        <f>IF(P_ranger!L139=0," ",P_ranger!L139)</f>
        <v>320517648.40000004</v>
      </c>
    </row>
    <row r="134" spans="2:12" ht="12.95" customHeight="1" x14ac:dyDescent="0.2">
      <c r="B134" s="48">
        <f>IF(P_ranger!J140=0," ",IF(P_ranger!B140="sum"," ",P_ranger!A140))</f>
        <v>130</v>
      </c>
      <c r="C134" s="51" t="str">
        <f>IF(P_ranger!J140=0," ",P_ranger!B140)</f>
        <v>Ål</v>
      </c>
      <c r="D134" s="59" t="str">
        <f>IF(P_ranger!C140=0," ",P_ranger!C140)</f>
        <v xml:space="preserve"> </v>
      </c>
      <c r="E134" s="59">
        <f>IF(P_ranger!D140=0," ",P_ranger!D140)</f>
        <v>70491.8</v>
      </c>
      <c r="F134" s="59">
        <f>IF(P_ranger!E140=0," ",P_ranger!E140)</f>
        <v>180213.4</v>
      </c>
      <c r="G134" s="59">
        <f>IF(P_ranger!F140=0," ",P_ranger!F140)</f>
        <v>257401.1</v>
      </c>
      <c r="H134" s="59">
        <f>IF(P_ranger!G140=0," ",P_ranger!G140)</f>
        <v>508106.3</v>
      </c>
      <c r="I134" s="58" t="str">
        <f>IF(P_ranger!I140=0," ",P_ranger!I140)</f>
        <v>Ål</v>
      </c>
      <c r="J134" s="60">
        <f>IF(P_ranger!J140=0," ",P_ranger!J140)</f>
        <v>1.4046198937395695E-3</v>
      </c>
      <c r="K134" s="61">
        <f>IF(P_ranger!K140=0," ",P_ranger!K140)</f>
        <v>0.88745044384291083</v>
      </c>
      <c r="L134" s="59">
        <f>IF(P_ranger!L140=0," ",P_ranger!L140)</f>
        <v>321025754.70000005</v>
      </c>
    </row>
    <row r="135" spans="2:12" ht="12.95" customHeight="1" x14ac:dyDescent="0.2">
      <c r="B135" s="48">
        <f>IF(P_ranger!J141=0," ",IF(P_ranger!B141="sum"," ",P_ranger!A141))</f>
        <v>131</v>
      </c>
      <c r="C135" s="51" t="str">
        <f>IF(P_ranger!J141=0," ",P_ranger!B141)</f>
        <v>Drangedal</v>
      </c>
      <c r="D135" s="59">
        <f>IF(P_ranger!C141=0," ",P_ranger!C141)</f>
        <v>432601</v>
      </c>
      <c r="E135" s="59">
        <f>IF(P_ranger!D141=0," ",P_ranger!D141)</f>
        <v>2319.1999999999998</v>
      </c>
      <c r="F135" s="59">
        <f>IF(P_ranger!E141=0," ",P_ranger!E141)</f>
        <v>53947.199999999997</v>
      </c>
      <c r="G135" s="59">
        <f>IF(P_ranger!F141=0," ",P_ranger!F141)</f>
        <v>17346.400000000001</v>
      </c>
      <c r="H135" s="59">
        <f>IF(P_ranger!G141=0," ",P_ranger!G141)</f>
        <v>506213.8</v>
      </c>
      <c r="I135" s="58" t="str">
        <f>IF(P_ranger!I141=0," ",P_ranger!I141)</f>
        <v>Drangedal</v>
      </c>
      <c r="J135" s="60">
        <f>IF(P_ranger!J141=0," ",P_ranger!J141)</f>
        <v>1.3993882263721267E-3</v>
      </c>
      <c r="K135" s="61">
        <f>IF(P_ranger!K141=0," ",P_ranger!K141)</f>
        <v>0.88884983206928292</v>
      </c>
      <c r="L135" s="59">
        <f>IF(P_ranger!L141=0," ",P_ranger!L141)</f>
        <v>321531968.50000006</v>
      </c>
    </row>
    <row r="136" spans="2:12" ht="12.95" customHeight="1" x14ac:dyDescent="0.2">
      <c r="B136" s="48">
        <f>IF(P_ranger!J142=0," ",IF(P_ranger!B142="sum"," ",P_ranger!A142))</f>
        <v>132</v>
      </c>
      <c r="C136" s="51" t="str">
        <f>IF(P_ranger!J142=0," ",P_ranger!B142)</f>
        <v>Luster</v>
      </c>
      <c r="D136" s="59" t="str">
        <f>IF(P_ranger!C142=0," ",P_ranger!C142)</f>
        <v xml:space="preserve"> </v>
      </c>
      <c r="E136" s="59">
        <f>IF(P_ranger!D142=0," ",P_ranger!D142)</f>
        <v>29251.200000000001</v>
      </c>
      <c r="F136" s="59">
        <f>IF(P_ranger!E142=0," ",P_ranger!E142)</f>
        <v>203850.3</v>
      </c>
      <c r="G136" s="59">
        <f>IF(P_ranger!F142=0," ",P_ranger!F142)</f>
        <v>267252.59999999998</v>
      </c>
      <c r="H136" s="59">
        <f>IF(P_ranger!G142=0," ",P_ranger!G142)</f>
        <v>500354.1</v>
      </c>
      <c r="I136" s="58" t="str">
        <f>IF(P_ranger!I142=0," ",P_ranger!I142)</f>
        <v>Luster</v>
      </c>
      <c r="J136" s="60">
        <f>IF(P_ranger!J142=0," ",P_ranger!J142)</f>
        <v>1.3831895467034318E-3</v>
      </c>
      <c r="K136" s="61">
        <f>IF(P_ranger!K142=0," ",P_ranger!K142)</f>
        <v>0.8902330216159865</v>
      </c>
      <c r="L136" s="59">
        <f>IF(P_ranger!L142=0," ",P_ranger!L142)</f>
        <v>322032322.60000008</v>
      </c>
    </row>
    <row r="137" spans="2:12" ht="12.95" customHeight="1" x14ac:dyDescent="0.2">
      <c r="B137" s="48">
        <f>IF(P_ranger!J143=0," ",IF(P_ranger!B143="sum"," ",P_ranger!A143))</f>
        <v>133</v>
      </c>
      <c r="C137" s="51" t="str">
        <f>IF(P_ranger!J143=0," ",P_ranger!B143)</f>
        <v>Os</v>
      </c>
      <c r="D137" s="59" t="str">
        <f>IF(P_ranger!C143=0," ",P_ranger!C143)</f>
        <v xml:space="preserve"> </v>
      </c>
      <c r="E137" s="59">
        <f>IF(P_ranger!D143=0," ",P_ranger!D143)</f>
        <v>901</v>
      </c>
      <c r="F137" s="59">
        <f>IF(P_ranger!E143=0," ",P_ranger!E143)</f>
        <v>390010.7</v>
      </c>
      <c r="G137" s="59">
        <f>IF(P_ranger!F143=0," ",P_ranger!F143)</f>
        <v>94801.4</v>
      </c>
      <c r="H137" s="59">
        <f>IF(P_ranger!G143=0," ",P_ranger!G143)</f>
        <v>485713.1</v>
      </c>
      <c r="I137" s="58" t="str">
        <f>IF(P_ranger!I143=0," ",P_ranger!I143)</f>
        <v>Os</v>
      </c>
      <c r="J137" s="60">
        <f>IF(P_ranger!J143=0," ",P_ranger!J143)</f>
        <v>1.342715654007669E-3</v>
      </c>
      <c r="K137" s="61">
        <f>IF(P_ranger!K143=0," ",P_ranger!K143)</f>
        <v>0.89157573726999417</v>
      </c>
      <c r="L137" s="59">
        <f>IF(P_ranger!L143=0," ",P_ranger!L143)</f>
        <v>322518035.70000011</v>
      </c>
    </row>
    <row r="138" spans="2:12" ht="12.95" customHeight="1" x14ac:dyDescent="0.2">
      <c r="B138" s="48">
        <f>IF(P_ranger!J144=0," ",IF(P_ranger!B144="sum"," ",P_ranger!A144))</f>
        <v>134</v>
      </c>
      <c r="C138" s="51" t="str">
        <f>IF(P_ranger!J144=0," ",P_ranger!B144)</f>
        <v>Vanylven</v>
      </c>
      <c r="D138" s="59" t="str">
        <f>IF(P_ranger!C144=0," ",P_ranger!C144)</f>
        <v xml:space="preserve"> </v>
      </c>
      <c r="E138" s="59">
        <f>IF(P_ranger!D144=0," ",P_ranger!D144)</f>
        <v>164684.4</v>
      </c>
      <c r="F138" s="59">
        <f>IF(P_ranger!E144=0," ",P_ranger!E144)</f>
        <v>277995.09999999998</v>
      </c>
      <c r="G138" s="59">
        <f>IF(P_ranger!F144=0," ",P_ranger!F144)</f>
        <v>34465.199999999997</v>
      </c>
      <c r="H138" s="59">
        <f>IF(P_ranger!G144=0," ",P_ranger!G144)</f>
        <v>477144.7</v>
      </c>
      <c r="I138" s="58" t="str">
        <f>IF(P_ranger!I144=0," ",P_ranger!I144)</f>
        <v>Vanylven</v>
      </c>
      <c r="J138" s="60">
        <f>IF(P_ranger!J144=0," ",P_ranger!J144)</f>
        <v>1.3190289862818052E-3</v>
      </c>
      <c r="K138" s="61">
        <f>IF(P_ranger!K144=0," ",P_ranger!K144)</f>
        <v>0.89289476625627595</v>
      </c>
      <c r="L138" s="59">
        <f>IF(P_ranger!L144=0," ",P_ranger!L144)</f>
        <v>322995180.4000001</v>
      </c>
    </row>
    <row r="139" spans="2:12" ht="12.95" customHeight="1" x14ac:dyDescent="0.2">
      <c r="B139" s="48">
        <f>IF(P_ranger!J145=0," ",IF(P_ranger!B145="sum"," ",P_ranger!A145))</f>
        <v>135</v>
      </c>
      <c r="C139" s="51" t="str">
        <f>IF(P_ranger!J145=0," ",P_ranger!B145)</f>
        <v>Nittedal</v>
      </c>
      <c r="D139" s="59" t="str">
        <f>IF(P_ranger!C145=0," ",P_ranger!C145)</f>
        <v xml:space="preserve"> </v>
      </c>
      <c r="E139" s="59">
        <f>IF(P_ranger!D145=0," ",P_ranger!D145)</f>
        <v>419750.9</v>
      </c>
      <c r="F139" s="59">
        <f>IF(P_ranger!E145=0," ",P_ranger!E145)</f>
        <v>52822.9</v>
      </c>
      <c r="G139" s="59">
        <f>IF(P_ranger!F145=0," ",P_ranger!F145)</f>
        <v>2271.3000000000002</v>
      </c>
      <c r="H139" s="59">
        <f>IF(P_ranger!G145=0," ",P_ranger!G145)</f>
        <v>474845.1</v>
      </c>
      <c r="I139" s="58" t="str">
        <f>IF(P_ranger!I145=0," ",P_ranger!I145)</f>
        <v>Nittedal</v>
      </c>
      <c r="J139" s="60">
        <f>IF(P_ranger!J145=0," ",P_ranger!J145)</f>
        <v>1.3126719229908294E-3</v>
      </c>
      <c r="K139" s="61">
        <f>IF(P_ranger!K145=0," ",P_ranger!K145)</f>
        <v>0.89420743817926684</v>
      </c>
      <c r="L139" s="59">
        <f>IF(P_ranger!L145=0," ",P_ranger!L145)</f>
        <v>323470025.50000012</v>
      </c>
    </row>
    <row r="140" spans="2:12" ht="12.95" customHeight="1" x14ac:dyDescent="0.2">
      <c r="B140" s="48">
        <f>IF(P_ranger!J146=0," ",IF(P_ranger!B146="sum"," ",P_ranger!A146))</f>
        <v>136</v>
      </c>
      <c r="C140" s="51" t="str">
        <f>IF(P_ranger!J146=0," ",P_ranger!B146)</f>
        <v>Lom</v>
      </c>
      <c r="D140" s="59" t="str">
        <f>IF(P_ranger!C146=0," ",P_ranger!C146)</f>
        <v xml:space="preserve"> </v>
      </c>
      <c r="E140" s="59">
        <f>IF(P_ranger!D146=0," ",P_ranger!D146)</f>
        <v>9789.6</v>
      </c>
      <c r="F140" s="59">
        <f>IF(P_ranger!E146=0," ",P_ranger!E146)</f>
        <v>367540.8</v>
      </c>
      <c r="G140" s="59">
        <f>IF(P_ranger!F146=0," ",P_ranger!F146)</f>
        <v>97133.6</v>
      </c>
      <c r="H140" s="59">
        <f>IF(P_ranger!G146=0," ",P_ranger!G146)</f>
        <v>474464</v>
      </c>
      <c r="I140" s="58" t="str">
        <f>IF(P_ranger!I146=0," ",P_ranger!I146)</f>
        <v>Lom</v>
      </c>
      <c r="J140" s="60">
        <f>IF(P_ranger!J146=0," ",P_ranger!J146)</f>
        <v>1.3116184020218822E-3</v>
      </c>
      <c r="K140" s="61">
        <f>IF(P_ranger!K146=0," ",P_ranger!K146)</f>
        <v>0.89551905658128872</v>
      </c>
      <c r="L140" s="59">
        <f>IF(P_ranger!L146=0," ",P_ranger!L146)</f>
        <v>323944489.50000012</v>
      </c>
    </row>
    <row r="141" spans="2:12" ht="12.95" customHeight="1" x14ac:dyDescent="0.2">
      <c r="B141" s="48">
        <f>IF(P_ranger!J147=0," ",IF(P_ranger!B147="sum"," ",P_ranger!A147))</f>
        <v>137</v>
      </c>
      <c r="C141" s="51" t="str">
        <f>IF(P_ranger!J147=0," ",P_ranger!B147)</f>
        <v>Rindal</v>
      </c>
      <c r="D141" s="59" t="str">
        <f>IF(P_ranger!C147=0," ",P_ranger!C147)</f>
        <v xml:space="preserve"> </v>
      </c>
      <c r="E141" s="59">
        <f>IF(P_ranger!D147=0," ",P_ranger!D147)</f>
        <v>41941.300000000003</v>
      </c>
      <c r="F141" s="59">
        <f>IF(P_ranger!E147=0," ",P_ranger!E147)</f>
        <v>389048.6</v>
      </c>
      <c r="G141" s="59">
        <f>IF(P_ranger!F147=0," ",P_ranger!F147)</f>
        <v>41404.199999999997</v>
      </c>
      <c r="H141" s="59">
        <f>IF(P_ranger!G147=0," ",P_ranger!G147)</f>
        <v>472394.1</v>
      </c>
      <c r="I141" s="58" t="str">
        <f>IF(P_ranger!I147=0," ",P_ranger!I147)</f>
        <v>Rindal</v>
      </c>
      <c r="J141" s="60">
        <f>IF(P_ranger!J147=0," ",P_ranger!J147)</f>
        <v>1.3058963263104582E-3</v>
      </c>
      <c r="K141" s="61">
        <f>IF(P_ranger!K147=0," ",P_ranger!K147)</f>
        <v>0.89682495290759923</v>
      </c>
      <c r="L141" s="59">
        <f>IF(P_ranger!L147=0," ",P_ranger!L147)</f>
        <v>324416883.60000014</v>
      </c>
    </row>
    <row r="142" spans="2:12" ht="12.95" customHeight="1" x14ac:dyDescent="0.2">
      <c r="B142" s="48">
        <f>IF(P_ranger!J148=0," ",IF(P_ranger!B148="sum"," ",P_ranger!A148))</f>
        <v>138</v>
      </c>
      <c r="C142" s="51" t="str">
        <f>IF(P_ranger!J148=0," ",P_ranger!B148)</f>
        <v>Nord-Aurdal</v>
      </c>
      <c r="D142" s="59" t="str">
        <f>IF(P_ranger!C148=0," ",P_ranger!C148)</f>
        <v xml:space="preserve"> </v>
      </c>
      <c r="E142" s="59">
        <f>IF(P_ranger!D148=0," ",P_ranger!D148)</f>
        <v>46082.7</v>
      </c>
      <c r="F142" s="59">
        <f>IF(P_ranger!E148=0," ",P_ranger!E148)</f>
        <v>290269.09999999998</v>
      </c>
      <c r="G142" s="59">
        <f>IF(P_ranger!F148=0," ",P_ranger!F148)</f>
        <v>128389.2</v>
      </c>
      <c r="H142" s="59">
        <f>IF(P_ranger!G148=0," ",P_ranger!G148)</f>
        <v>464741</v>
      </c>
      <c r="I142" s="58" t="str">
        <f>IF(P_ranger!I148=0," ",P_ranger!I148)</f>
        <v>Nord-Aurdal</v>
      </c>
      <c r="J142" s="60">
        <f>IF(P_ranger!J148=0," ",P_ranger!J148)</f>
        <v>1.2847399334281453E-3</v>
      </c>
      <c r="K142" s="61">
        <f>IF(P_ranger!K148=0," ",P_ranger!K148)</f>
        <v>0.89810969284102737</v>
      </c>
      <c r="L142" s="59">
        <f>IF(P_ranger!L148=0," ",P_ranger!L148)</f>
        <v>324881624.60000014</v>
      </c>
    </row>
    <row r="143" spans="2:12" ht="12.95" customHeight="1" x14ac:dyDescent="0.2">
      <c r="B143" s="48">
        <f>IF(P_ranger!J149=0," ",IF(P_ranger!B149="sum"," ",P_ranger!A149))</f>
        <v>139</v>
      </c>
      <c r="C143" s="51" t="str">
        <f>IF(P_ranger!J149=0," ",P_ranger!B149)</f>
        <v>Steigen</v>
      </c>
      <c r="D143" s="59" t="str">
        <f>IF(P_ranger!C149=0," ",P_ranger!C149)</f>
        <v xml:space="preserve"> </v>
      </c>
      <c r="E143" s="59">
        <f>IF(P_ranger!D149=0," ",P_ranger!D149)</f>
        <v>145751.79999999999</v>
      </c>
      <c r="F143" s="59">
        <f>IF(P_ranger!E149=0," ",P_ranger!E149)</f>
        <v>274148.40000000002</v>
      </c>
      <c r="G143" s="59">
        <f>IF(P_ranger!F149=0," ",P_ranger!F149)</f>
        <v>37494.400000000001</v>
      </c>
      <c r="H143" s="59">
        <f>IF(P_ranger!G149=0," ",P_ranger!G149)</f>
        <v>457394.6</v>
      </c>
      <c r="I143" s="58" t="str">
        <f>IF(P_ranger!I149=0," ",P_ranger!I149)</f>
        <v>Steigen</v>
      </c>
      <c r="J143" s="60">
        <f>IF(P_ranger!J149=0," ",P_ranger!J149)</f>
        <v>1.2644313885678113E-3</v>
      </c>
      <c r="K143" s="61">
        <f>IF(P_ranger!K149=0," ",P_ranger!K149)</f>
        <v>0.89937412422959528</v>
      </c>
      <c r="L143" s="59">
        <f>IF(P_ranger!L149=0," ",P_ranger!L149)</f>
        <v>325339019.20000017</v>
      </c>
    </row>
    <row r="144" spans="2:12" ht="12.95" customHeight="1" x14ac:dyDescent="0.2">
      <c r="B144" s="48">
        <f>IF(P_ranger!J150=0," ",IF(P_ranger!B150="sum"," ",P_ranger!A150))</f>
        <v>140</v>
      </c>
      <c r="C144" s="51" t="str">
        <f>IF(P_ranger!J150=0," ",P_ranger!B150)</f>
        <v>Bokn</v>
      </c>
      <c r="D144" s="59" t="str">
        <f>IF(P_ranger!C150=0," ",P_ranger!C150)</f>
        <v xml:space="preserve"> </v>
      </c>
      <c r="E144" s="59">
        <f>IF(P_ranger!D150=0," ",P_ranger!D150)</f>
        <v>278960.59999999998</v>
      </c>
      <c r="F144" s="59">
        <f>IF(P_ranger!E150=0," ",P_ranger!E150)</f>
        <v>99643.9</v>
      </c>
      <c r="G144" s="59">
        <f>IF(P_ranger!F150=0," ",P_ranger!F150)</f>
        <v>73699.7</v>
      </c>
      <c r="H144" s="59">
        <f>IF(P_ranger!G150=0," ",P_ranger!G150)</f>
        <v>452304.2</v>
      </c>
      <c r="I144" s="58" t="str">
        <f>IF(P_ranger!I150=0," ",P_ranger!I150)</f>
        <v>Bokn</v>
      </c>
      <c r="J144" s="60">
        <f>IF(P_ranger!J150=0," ",P_ranger!J150)</f>
        <v>1.2503593782284554E-3</v>
      </c>
      <c r="K144" s="61">
        <f>IF(P_ranger!K150=0," ",P_ranger!K150)</f>
        <v>0.90062448360782366</v>
      </c>
      <c r="L144" s="59">
        <f>IF(P_ranger!L150=0," ",P_ranger!L150)</f>
        <v>325791323.40000015</v>
      </c>
    </row>
    <row r="145" spans="2:12" ht="12.95" customHeight="1" x14ac:dyDescent="0.2">
      <c r="B145" s="48">
        <f>IF(P_ranger!J151=0," ",IF(P_ranger!B151="sum"," ",P_ranger!A151))</f>
        <v>141</v>
      </c>
      <c r="C145" s="51" t="str">
        <f>IF(P_ranger!J151=0," ",P_ranger!B151)</f>
        <v>Sokndal</v>
      </c>
      <c r="D145" s="59">
        <f>IF(P_ranger!C151=0," ",P_ranger!C151)</f>
        <v>255452.2</v>
      </c>
      <c r="E145" s="59">
        <f>IF(P_ranger!D151=0," ",P_ranger!D151)</f>
        <v>19893.8</v>
      </c>
      <c r="F145" s="59">
        <f>IF(P_ranger!E151=0," ",P_ranger!E151)</f>
        <v>85639.6</v>
      </c>
      <c r="G145" s="59">
        <f>IF(P_ranger!F151=0," ",P_ranger!F151)</f>
        <v>90717.2</v>
      </c>
      <c r="H145" s="59">
        <f>IF(P_ranger!G151=0," ",P_ranger!G151)</f>
        <v>451702.8</v>
      </c>
      <c r="I145" s="58" t="str">
        <f>IF(P_ranger!I151=0," ",P_ranger!I151)</f>
        <v>Sokndal</v>
      </c>
      <c r="J145" s="60">
        <f>IF(P_ranger!J151=0," ",P_ranger!J151)</f>
        <v>1.2486968552404606E-3</v>
      </c>
      <c r="K145" s="61">
        <f>IF(P_ranger!K151=0," ",P_ranger!K151)</f>
        <v>0.90187318046306419</v>
      </c>
      <c r="L145" s="59">
        <f>IF(P_ranger!L151=0," ",P_ranger!L151)</f>
        <v>326243026.20000017</v>
      </c>
    </row>
    <row r="146" spans="2:12" ht="12.95" customHeight="1" x14ac:dyDescent="0.2">
      <c r="B146" s="48">
        <f>IF(P_ranger!J152=0," ",IF(P_ranger!B152="sum"," ",P_ranger!A152))</f>
        <v>142</v>
      </c>
      <c r="C146" s="51" t="str">
        <f>IF(P_ranger!J152=0," ",P_ranger!B152)</f>
        <v>Harstad</v>
      </c>
      <c r="D146" s="59" t="str">
        <f>IF(P_ranger!C152=0," ",P_ranger!C152)</f>
        <v xml:space="preserve"> </v>
      </c>
      <c r="E146" s="59">
        <f>IF(P_ranger!D152=0," ",P_ranger!D152)</f>
        <v>163728.5</v>
      </c>
      <c r="F146" s="59">
        <f>IF(P_ranger!E152=0," ",P_ranger!E152)</f>
        <v>159772.9</v>
      </c>
      <c r="G146" s="59">
        <f>IF(P_ranger!F152=0," ",P_ranger!F152)</f>
        <v>127498.5</v>
      </c>
      <c r="H146" s="59">
        <f>IF(P_ranger!G152=0," ",P_ranger!G152)</f>
        <v>450999.9</v>
      </c>
      <c r="I146" s="58" t="str">
        <f>IF(P_ranger!I152=0," ",P_ranger!I152)</f>
        <v>Harstad</v>
      </c>
      <c r="J146" s="60">
        <f>IF(P_ranger!J152=0," ",P_ranger!J152)</f>
        <v>1.2467537434874484E-3</v>
      </c>
      <c r="K146" s="61">
        <f>IF(P_ranger!K152=0," ",P_ranger!K152)</f>
        <v>0.90311993420655157</v>
      </c>
      <c r="L146" s="59">
        <f>IF(P_ranger!L152=0," ",P_ranger!L152)</f>
        <v>326694026.10000014</v>
      </c>
    </row>
    <row r="147" spans="2:12" ht="12.95" customHeight="1" x14ac:dyDescent="0.2">
      <c r="B147" s="48">
        <f>IF(P_ranger!J153=0," ",IF(P_ranger!B153="sum"," ",P_ranger!A153))</f>
        <v>143</v>
      </c>
      <c r="C147" s="51" t="str">
        <f>IF(P_ranger!J153=0," ",P_ranger!B153)</f>
        <v>Gjemnes</v>
      </c>
      <c r="D147" s="59" t="str">
        <f>IF(P_ranger!C153=0," ",P_ranger!C153)</f>
        <v xml:space="preserve"> </v>
      </c>
      <c r="E147" s="59">
        <f>IF(P_ranger!D153=0," ",P_ranger!D153)</f>
        <v>86898.5</v>
      </c>
      <c r="F147" s="59">
        <f>IF(P_ranger!E153=0," ",P_ranger!E153)</f>
        <v>329549.5</v>
      </c>
      <c r="G147" s="59">
        <f>IF(P_ranger!F153=0," ",P_ranger!F153)</f>
        <v>32810.6</v>
      </c>
      <c r="H147" s="59">
        <f>IF(P_ranger!G153=0," ",P_ranger!G153)</f>
        <v>449258.6</v>
      </c>
      <c r="I147" s="58" t="str">
        <f>IF(P_ranger!I153=0," ",P_ranger!I153)</f>
        <v>Gjemnes</v>
      </c>
      <c r="J147" s="60">
        <f>IF(P_ranger!J153=0," ",P_ranger!J153)</f>
        <v>1.2419400566251349E-3</v>
      </c>
      <c r="K147" s="61">
        <f>IF(P_ranger!K153=0," ",P_ranger!K153)</f>
        <v>0.90436187426317682</v>
      </c>
      <c r="L147" s="59">
        <f>IF(P_ranger!L153=0," ",P_ranger!L153)</f>
        <v>327143284.70000017</v>
      </c>
    </row>
    <row r="148" spans="2:12" ht="12.95" customHeight="1" x14ac:dyDescent="0.2">
      <c r="B148" s="48">
        <f>IF(P_ranger!J154=0," ",IF(P_ranger!B154="sum"," ",P_ranger!A154))</f>
        <v>144</v>
      </c>
      <c r="C148" s="51" t="str">
        <f>IF(P_ranger!J154=0," ",P_ranger!B154)</f>
        <v>Sel</v>
      </c>
      <c r="D148" s="59" t="str">
        <f>IF(P_ranger!C154=0," ",P_ranger!C154)</f>
        <v xml:space="preserve"> </v>
      </c>
      <c r="E148" s="59">
        <f>IF(P_ranger!D154=0," ",P_ranger!D154)</f>
        <v>2100.1999999999998</v>
      </c>
      <c r="F148" s="59">
        <f>IF(P_ranger!E154=0," ",P_ranger!E154)</f>
        <v>356488.2</v>
      </c>
      <c r="G148" s="59">
        <f>IF(P_ranger!F154=0," ",P_ranger!F154)</f>
        <v>89987.8</v>
      </c>
      <c r="H148" s="59">
        <f>IF(P_ranger!G154=0," ",P_ranger!G154)</f>
        <v>448576.2</v>
      </c>
      <c r="I148" s="58" t="str">
        <f>IF(P_ranger!I154=0," ",P_ranger!I154)</f>
        <v>Sel</v>
      </c>
      <c r="J148" s="60">
        <f>IF(P_ranger!J154=0," ",P_ranger!J154)</f>
        <v>1.2400536155093922E-3</v>
      </c>
      <c r="K148" s="61">
        <f>IF(P_ranger!K154=0," ",P_ranger!K154)</f>
        <v>0.9056019278786861</v>
      </c>
      <c r="L148" s="59">
        <f>IF(P_ranger!L154=0," ",P_ranger!L154)</f>
        <v>327591860.90000015</v>
      </c>
    </row>
    <row r="149" spans="2:12" ht="12.95" customHeight="1" x14ac:dyDescent="0.2">
      <c r="B149" s="48">
        <f>IF(P_ranger!J155=0," ",IF(P_ranger!B155="sum"," ",P_ranger!A155))</f>
        <v>145</v>
      </c>
      <c r="C149" s="51" t="str">
        <f>IF(P_ranger!J155=0," ",P_ranger!B155)</f>
        <v>Vestnes</v>
      </c>
      <c r="D149" s="59" t="str">
        <f>IF(P_ranger!C155=0," ",P_ranger!C155)</f>
        <v xml:space="preserve"> </v>
      </c>
      <c r="E149" s="59">
        <f>IF(P_ranger!D155=0," ",P_ranger!D155)</f>
        <v>103866.5</v>
      </c>
      <c r="F149" s="59">
        <f>IF(P_ranger!E155=0," ",P_ranger!E155)</f>
        <v>266843.40000000002</v>
      </c>
      <c r="G149" s="59">
        <f>IF(P_ranger!F155=0," ",P_ranger!F155)</f>
        <v>76948.7</v>
      </c>
      <c r="H149" s="59">
        <f>IF(P_ranger!G155=0," ",P_ranger!G155)</f>
        <v>447658.6</v>
      </c>
      <c r="I149" s="58" t="str">
        <f>IF(P_ranger!I155=0," ",P_ranger!I155)</f>
        <v>Vestnes</v>
      </c>
      <c r="J149" s="60">
        <f>IF(P_ranger!J155=0," ",P_ranger!J155)</f>
        <v>1.2375169824967816E-3</v>
      </c>
      <c r="K149" s="61">
        <f>IF(P_ranger!K155=0," ",P_ranger!K155)</f>
        <v>0.90683944486118295</v>
      </c>
      <c r="L149" s="59">
        <f>IF(P_ranger!L155=0," ",P_ranger!L155)</f>
        <v>328039519.50000018</v>
      </c>
    </row>
    <row r="150" spans="2:12" ht="12.95" customHeight="1" x14ac:dyDescent="0.2">
      <c r="B150" s="48">
        <f>IF(P_ranger!J156=0," ",IF(P_ranger!B156="sum"," ",P_ranger!A156))</f>
        <v>146</v>
      </c>
      <c r="C150" s="51" t="str">
        <f>IF(P_ranger!J156=0," ",P_ranger!B156)</f>
        <v>Stad</v>
      </c>
      <c r="D150" s="59" t="str">
        <f>IF(P_ranger!C156=0," ",P_ranger!C156)</f>
        <v xml:space="preserve"> </v>
      </c>
      <c r="E150" s="59">
        <f>IF(P_ranger!D156=0," ",P_ranger!D156)</f>
        <v>496.2</v>
      </c>
      <c r="F150" s="59">
        <f>IF(P_ranger!E156=0," ",P_ranger!E156)</f>
        <v>300725.09999999998</v>
      </c>
      <c r="G150" s="59">
        <f>IF(P_ranger!F156=0," ",P_ranger!F156)</f>
        <v>144002.79999999999</v>
      </c>
      <c r="H150" s="59">
        <f>IF(P_ranger!G156=0," ",P_ranger!G156)</f>
        <v>445224.1</v>
      </c>
      <c r="I150" s="58" t="str">
        <f>IF(P_ranger!I156=0," ",P_ranger!I156)</f>
        <v>Stad</v>
      </c>
      <c r="J150" s="60">
        <f>IF(P_ranger!J156=0," ",P_ranger!J156)</f>
        <v>1.230786998768359E-3</v>
      </c>
      <c r="K150" s="61">
        <f>IF(P_ranger!K156=0," ",P_ranger!K156)</f>
        <v>0.90807023185995139</v>
      </c>
      <c r="L150" s="59">
        <f>IF(P_ranger!L156=0," ",P_ranger!L156)</f>
        <v>328484743.6000002</v>
      </c>
    </row>
    <row r="151" spans="2:12" ht="12.95" customHeight="1" x14ac:dyDescent="0.2">
      <c r="B151" s="48">
        <f>IF(P_ranger!J157=0," ",IF(P_ranger!B157="sum"," ",P_ranger!A157))</f>
        <v>147</v>
      </c>
      <c r="C151" s="51" t="str">
        <f>IF(P_ranger!J157=0," ",P_ranger!B157)</f>
        <v>Sør-Odal</v>
      </c>
      <c r="D151" s="59" t="str">
        <f>IF(P_ranger!C157=0," ",P_ranger!C157)</f>
        <v xml:space="preserve"> </v>
      </c>
      <c r="E151" s="59">
        <f>IF(P_ranger!D157=0," ",P_ranger!D157)</f>
        <v>390850.9</v>
      </c>
      <c r="F151" s="59">
        <f>IF(P_ranger!E157=0," ",P_ranger!E157)</f>
        <v>44748.2</v>
      </c>
      <c r="G151" s="59">
        <f>IF(P_ranger!F157=0," ",P_ranger!F157)</f>
        <v>3403.6</v>
      </c>
      <c r="H151" s="59">
        <f>IF(P_ranger!G157=0," ",P_ranger!G157)</f>
        <v>439002.7</v>
      </c>
      <c r="I151" s="58" t="str">
        <f>IF(P_ranger!I157=0," ",P_ranger!I157)</f>
        <v>Sør-Odal</v>
      </c>
      <c r="J151" s="60">
        <f>IF(P_ranger!J157=0," ",P_ranger!J157)</f>
        <v>1.2135884279045235E-3</v>
      </c>
      <c r="K151" s="61">
        <f>IF(P_ranger!K157=0," ",P_ranger!K157)</f>
        <v>0.90928382028785593</v>
      </c>
      <c r="L151" s="59">
        <f>IF(P_ranger!L157=0," ",P_ranger!L157)</f>
        <v>328923746.30000019</v>
      </c>
    </row>
    <row r="152" spans="2:12" ht="12.95" customHeight="1" x14ac:dyDescent="0.2">
      <c r="B152" s="48">
        <f>IF(P_ranger!J158=0," ",IF(P_ranger!B158="sum"," ",P_ranger!A158))</f>
        <v>148</v>
      </c>
      <c r="C152" s="51" t="str">
        <f>IF(P_ranger!J158=0," ",P_ranger!B158)</f>
        <v>Stranda</v>
      </c>
      <c r="D152" s="59" t="str">
        <f>IF(P_ranger!C158=0," ",P_ranger!C158)</f>
        <v xml:space="preserve"> </v>
      </c>
      <c r="E152" s="59">
        <f>IF(P_ranger!D158=0," ",P_ranger!D158)</f>
        <v>74504.800000000003</v>
      </c>
      <c r="F152" s="59">
        <f>IF(P_ranger!E158=0," ",P_ranger!E158)</f>
        <v>270726.5</v>
      </c>
      <c r="G152" s="59">
        <f>IF(P_ranger!F158=0," ",P_ranger!F158)</f>
        <v>86648.6</v>
      </c>
      <c r="H152" s="59">
        <f>IF(P_ranger!G158=0," ",P_ranger!G158)</f>
        <v>431879.9</v>
      </c>
      <c r="I152" s="58" t="str">
        <f>IF(P_ranger!I158=0," ",P_ranger!I158)</f>
        <v>Stranda</v>
      </c>
      <c r="J152" s="60">
        <f>IF(P_ranger!J158=0," ",P_ranger!J158)</f>
        <v>1.1938980076536267E-3</v>
      </c>
      <c r="K152" s="61">
        <f>IF(P_ranger!K158=0," ",P_ranger!K158)</f>
        <v>0.9104777182955095</v>
      </c>
      <c r="L152" s="59">
        <f>IF(P_ranger!L158=0," ",P_ranger!L158)</f>
        <v>329355626.20000017</v>
      </c>
    </row>
    <row r="153" spans="2:12" ht="12.95" customHeight="1" x14ac:dyDescent="0.2">
      <c r="B153" s="48">
        <f>IF(P_ranger!J159=0," ",IF(P_ranger!B159="sum"," ",P_ranger!A159))</f>
        <v>149</v>
      </c>
      <c r="C153" s="51" t="str">
        <f>IF(P_ranger!J159=0," ",P_ranger!B159)</f>
        <v>Balsfjord</v>
      </c>
      <c r="D153" s="59" t="str">
        <f>IF(P_ranger!C159=0," ",P_ranger!C159)</f>
        <v xml:space="preserve"> </v>
      </c>
      <c r="E153" s="59">
        <f>IF(P_ranger!D159=0," ",P_ranger!D159)</f>
        <v>64202.3</v>
      </c>
      <c r="F153" s="59">
        <f>IF(P_ranger!E159=0," ",P_ranger!E159)</f>
        <v>196349.3</v>
      </c>
      <c r="G153" s="59">
        <f>IF(P_ranger!F159=0," ",P_ranger!F159)</f>
        <v>168226.4</v>
      </c>
      <c r="H153" s="59">
        <f>IF(P_ranger!G159=0," ",P_ranger!G159)</f>
        <v>428778</v>
      </c>
      <c r="I153" s="58" t="str">
        <f>IF(P_ranger!I159=0," ",P_ranger!I159)</f>
        <v>Balsfjord</v>
      </c>
      <c r="J153" s="60">
        <f>IF(P_ranger!J159=0," ",P_ranger!J159)</f>
        <v>1.1853230491294148E-3</v>
      </c>
      <c r="K153" s="61">
        <f>IF(P_ranger!K159=0," ",P_ranger!K159)</f>
        <v>0.91166304134463894</v>
      </c>
      <c r="L153" s="59">
        <f>IF(P_ranger!L159=0," ",P_ranger!L159)</f>
        <v>329784404.20000017</v>
      </c>
    </row>
    <row r="154" spans="2:12" ht="12.95" customHeight="1" x14ac:dyDescent="0.2">
      <c r="B154" s="48">
        <f>IF(P_ranger!J160=0," ",IF(P_ranger!B160="sum"," ",P_ranger!A160))</f>
        <v>150</v>
      </c>
      <c r="C154" s="51" t="str">
        <f>IF(P_ranger!J160=0," ",P_ranger!B160)</f>
        <v>Modum</v>
      </c>
      <c r="D154" s="59" t="str">
        <f>IF(P_ranger!C160=0," ",P_ranger!C160)</f>
        <v xml:space="preserve"> </v>
      </c>
      <c r="E154" s="59">
        <f>IF(P_ranger!D160=0," ",P_ranger!D160)</f>
        <v>5476.3</v>
      </c>
      <c r="F154" s="59">
        <f>IF(P_ranger!E160=0," ",P_ranger!E160)</f>
        <v>353732.3</v>
      </c>
      <c r="G154" s="59">
        <f>IF(P_ranger!F160=0," ",P_ranger!F160)</f>
        <v>68696.399999999994</v>
      </c>
      <c r="H154" s="59">
        <f>IF(P_ranger!G160=0," ",P_ranger!G160)</f>
        <v>427905</v>
      </c>
      <c r="I154" s="58" t="str">
        <f>IF(P_ranger!I160=0," ",P_ranger!I160)</f>
        <v>Modum</v>
      </c>
      <c r="J154" s="60">
        <f>IF(P_ranger!J160=0," ",P_ranger!J160)</f>
        <v>1.182909709308132E-3</v>
      </c>
      <c r="K154" s="61">
        <f>IF(P_ranger!K160=0," ",P_ranger!K160)</f>
        <v>0.91284595105394706</v>
      </c>
      <c r="L154" s="59">
        <f>IF(P_ranger!L160=0," ",P_ranger!L160)</f>
        <v>330212309.20000017</v>
      </c>
    </row>
    <row r="155" spans="2:12" ht="12.95" customHeight="1" x14ac:dyDescent="0.2">
      <c r="B155" s="48">
        <f>IF(P_ranger!J161=0," ",IF(P_ranger!B161="sum"," ",P_ranger!A161))</f>
        <v>151</v>
      </c>
      <c r="C155" s="51" t="str">
        <f>IF(P_ranger!J161=0," ",P_ranger!B161)</f>
        <v>Sogndal</v>
      </c>
      <c r="D155" s="59" t="str">
        <f>IF(P_ranger!C161=0," ",P_ranger!C161)</f>
        <v xml:space="preserve"> </v>
      </c>
      <c r="E155" s="59">
        <f>IF(P_ranger!D161=0," ",P_ranger!D161)</f>
        <v>24518.7</v>
      </c>
      <c r="F155" s="59">
        <f>IF(P_ranger!E161=0," ",P_ranger!E161)</f>
        <v>163157.70000000001</v>
      </c>
      <c r="G155" s="59">
        <f>IF(P_ranger!F161=0," ",P_ranger!F161)</f>
        <v>239850.7</v>
      </c>
      <c r="H155" s="59">
        <f>IF(P_ranger!G161=0," ",P_ranger!G161)</f>
        <v>427527.1</v>
      </c>
      <c r="I155" s="58" t="str">
        <f>IF(P_ranger!I161=0," ",P_ranger!I161)</f>
        <v>Sogndal</v>
      </c>
      <c r="J155" s="60">
        <f>IF(P_ranger!J161=0," ",P_ranger!J161)</f>
        <v>1.1818650344874416E-3</v>
      </c>
      <c r="K155" s="61">
        <f>IF(P_ranger!K161=0," ",P_ranger!K161)</f>
        <v>0.91402781608843453</v>
      </c>
      <c r="L155" s="59">
        <f>IF(P_ranger!L161=0," ",P_ranger!L161)</f>
        <v>330639836.30000019</v>
      </c>
    </row>
    <row r="156" spans="2:12" ht="12.95" customHeight="1" x14ac:dyDescent="0.2">
      <c r="B156" s="48">
        <f>IF(P_ranger!J162=0," ",IF(P_ranger!B162="sum"," ",P_ranger!A162))</f>
        <v>152</v>
      </c>
      <c r="C156" s="51" t="str">
        <f>IF(P_ranger!J162=0," ",P_ranger!B162)</f>
        <v>Kongsvinger</v>
      </c>
      <c r="D156" s="59" t="str">
        <f>IF(P_ranger!C162=0," ",P_ranger!C162)</f>
        <v xml:space="preserve"> </v>
      </c>
      <c r="E156" s="59">
        <f>IF(P_ranger!D162=0," ",P_ranger!D162)</f>
        <v>179291.9</v>
      </c>
      <c r="F156" s="59">
        <f>IF(P_ranger!E162=0," ",P_ranger!E162)</f>
        <v>237771.2</v>
      </c>
      <c r="G156" s="59">
        <f>IF(P_ranger!F162=0," ",P_ranger!F162)</f>
        <v>4756.5</v>
      </c>
      <c r="H156" s="59">
        <f>IF(P_ranger!G162=0," ",P_ranger!G162)</f>
        <v>421819.6</v>
      </c>
      <c r="I156" s="58" t="str">
        <f>IF(P_ranger!I162=0," ",P_ranger!I162)</f>
        <v>Kongsvinger</v>
      </c>
      <c r="J156" s="60">
        <f>IF(P_ranger!J162=0," ",P_ranger!J162)</f>
        <v>1.1660870997452063E-3</v>
      </c>
      <c r="K156" s="61">
        <f>IF(P_ranger!K162=0," ",P_ranger!K162)</f>
        <v>0.91519390318817984</v>
      </c>
      <c r="L156" s="59">
        <f>IF(P_ranger!L162=0," ",P_ranger!L162)</f>
        <v>331061655.90000021</v>
      </c>
    </row>
    <row r="157" spans="2:12" ht="12.95" customHeight="1" x14ac:dyDescent="0.2">
      <c r="B157" s="48">
        <f>IF(P_ranger!J163=0," ",IF(P_ranger!B163="sum"," ",P_ranger!A163))</f>
        <v>153</v>
      </c>
      <c r="C157" s="51" t="str">
        <f>IF(P_ranger!J163=0," ",P_ranger!B163)</f>
        <v>Siljan</v>
      </c>
      <c r="D157" s="59" t="str">
        <f>IF(P_ranger!C163=0," ",P_ranger!C163)</f>
        <v xml:space="preserve"> </v>
      </c>
      <c r="E157" s="59">
        <f>IF(P_ranger!D163=0," ",P_ranger!D163)</f>
        <v>298177</v>
      </c>
      <c r="F157" s="59">
        <f>IF(P_ranger!E163=0," ",P_ranger!E163)</f>
        <v>119724.2</v>
      </c>
      <c r="G157" s="59">
        <f>IF(P_ranger!F163=0," ",P_ranger!F163)</f>
        <v>367.1</v>
      </c>
      <c r="H157" s="59">
        <f>IF(P_ranger!G163=0," ",P_ranger!G163)</f>
        <v>418268.3</v>
      </c>
      <c r="I157" s="58" t="str">
        <f>IF(P_ranger!I163=0," ",P_ranger!I163)</f>
        <v>Siljan</v>
      </c>
      <c r="J157" s="60">
        <f>IF(P_ranger!J163=0," ",P_ranger!J163)</f>
        <v>1.1562698102751932E-3</v>
      </c>
      <c r="K157" s="61">
        <f>IF(P_ranger!K163=0," ",P_ranger!K163)</f>
        <v>0.916350172998455</v>
      </c>
      <c r="L157" s="59">
        <f>IF(P_ranger!L163=0," ",P_ranger!L163)</f>
        <v>331479924.20000023</v>
      </c>
    </row>
    <row r="158" spans="2:12" ht="12.95" customHeight="1" x14ac:dyDescent="0.2">
      <c r="B158" s="48">
        <f>IF(P_ranger!J164=0," ",IF(P_ranger!B164="sum"," ",P_ranger!A164))</f>
        <v>154</v>
      </c>
      <c r="C158" s="51" t="str">
        <f>IF(P_ranger!J164=0," ",P_ranger!B164)</f>
        <v>Vennesla</v>
      </c>
      <c r="D158" s="59" t="str">
        <f>IF(P_ranger!C164=0," ",P_ranger!C164)</f>
        <v xml:space="preserve"> </v>
      </c>
      <c r="E158" s="59">
        <f>IF(P_ranger!D164=0," ",P_ranger!D164)</f>
        <v>225809.1</v>
      </c>
      <c r="F158" s="59">
        <f>IF(P_ranger!E164=0," ",P_ranger!E164)</f>
        <v>164554.20000000001</v>
      </c>
      <c r="G158" s="59">
        <f>IF(P_ranger!F164=0," ",P_ranger!F164)</f>
        <v>24857.9</v>
      </c>
      <c r="H158" s="59">
        <f>IF(P_ranger!G164=0," ",P_ranger!G164)</f>
        <v>415221.2</v>
      </c>
      <c r="I158" s="58" t="str">
        <f>IF(P_ranger!I164=0," ",P_ranger!I164)</f>
        <v>Vennesla</v>
      </c>
      <c r="J158" s="60">
        <f>IF(P_ranger!J164=0," ",P_ranger!J164)</f>
        <v>1.1478463420398774E-3</v>
      </c>
      <c r="K158" s="61">
        <f>IF(P_ranger!K164=0," ",P_ranger!K164)</f>
        <v>0.91749801934049491</v>
      </c>
      <c r="L158" s="59">
        <f>IF(P_ranger!L164=0," ",P_ranger!L164)</f>
        <v>331895145.40000021</v>
      </c>
    </row>
    <row r="159" spans="2:12" ht="12.95" customHeight="1" x14ac:dyDescent="0.2">
      <c r="B159" s="48">
        <f>IF(P_ranger!J165=0," ",IF(P_ranger!B165="sum"," ",P_ranger!A165))</f>
        <v>155</v>
      </c>
      <c r="C159" s="51" t="str">
        <f>IF(P_ranger!J165=0," ",P_ranger!B165)</f>
        <v>Sortland</v>
      </c>
      <c r="D159" s="59" t="str">
        <f>IF(P_ranger!C165=0," ",P_ranger!C165)</f>
        <v xml:space="preserve"> </v>
      </c>
      <c r="E159" s="59">
        <f>IF(P_ranger!D165=0," ",P_ranger!D165)</f>
        <v>38310.800000000003</v>
      </c>
      <c r="F159" s="59">
        <f>IF(P_ranger!E165=0," ",P_ranger!E165)</f>
        <v>223150.9</v>
      </c>
      <c r="G159" s="59">
        <f>IF(P_ranger!F165=0," ",P_ranger!F165)</f>
        <v>148904.1</v>
      </c>
      <c r="H159" s="59">
        <f>IF(P_ranger!G165=0," ",P_ranger!G165)</f>
        <v>410365.8</v>
      </c>
      <c r="I159" s="58" t="str">
        <f>IF(P_ranger!I165=0," ",P_ranger!I165)</f>
        <v>Sortland</v>
      </c>
      <c r="J159" s="60">
        <f>IF(P_ranger!J165=0," ",P_ranger!J165)</f>
        <v>1.1344239707131232E-3</v>
      </c>
      <c r="K159" s="61">
        <f>IF(P_ranger!K165=0," ",P_ranger!K165)</f>
        <v>0.91863244331120797</v>
      </c>
      <c r="L159" s="59">
        <f>IF(P_ranger!L165=0," ",P_ranger!L165)</f>
        <v>332305511.20000023</v>
      </c>
    </row>
    <row r="160" spans="2:12" ht="12.95" customHeight="1" x14ac:dyDescent="0.2">
      <c r="B160" s="48">
        <f>IF(P_ranger!J166=0," ",IF(P_ranger!B166="sum"," ",P_ranger!A166))</f>
        <v>156</v>
      </c>
      <c r="C160" s="51" t="str">
        <f>IF(P_ranger!J166=0," ",P_ranger!B166)</f>
        <v>Øystre Slidre</v>
      </c>
      <c r="D160" s="59" t="str">
        <f>IF(P_ranger!C166=0," ",P_ranger!C166)</f>
        <v xml:space="preserve"> </v>
      </c>
      <c r="E160" s="59">
        <f>IF(P_ranger!D166=0," ",P_ranger!D166)</f>
        <v>5951.8</v>
      </c>
      <c r="F160" s="59">
        <f>IF(P_ranger!E166=0," ",P_ranger!E166)</f>
        <v>298583.7</v>
      </c>
      <c r="G160" s="59">
        <f>IF(P_ranger!F166=0," ",P_ranger!F166)</f>
        <v>104494.5</v>
      </c>
      <c r="H160" s="59">
        <f>IF(P_ranger!G166=0," ",P_ranger!G166)</f>
        <v>409030</v>
      </c>
      <c r="I160" s="58" t="str">
        <f>IF(P_ranger!I166=0," ",P_ranger!I166)</f>
        <v>Øystre Slidre</v>
      </c>
      <c r="J160" s="60">
        <f>IF(P_ranger!J166=0," ",P_ranger!J166)</f>
        <v>1.1307312567002143E-3</v>
      </c>
      <c r="K160" s="61">
        <f>IF(P_ranger!K166=0," ",P_ranger!K166)</f>
        <v>0.91976317456790824</v>
      </c>
      <c r="L160" s="59">
        <f>IF(P_ranger!L166=0," ",P_ranger!L166)</f>
        <v>332714541.20000023</v>
      </c>
    </row>
    <row r="161" spans="2:12" ht="12.95" customHeight="1" x14ac:dyDescent="0.2">
      <c r="B161" s="48">
        <f>IF(P_ranger!J167=0," ",IF(P_ranger!B167="sum"," ",P_ranger!A167))</f>
        <v>157</v>
      </c>
      <c r="C161" s="51" t="str">
        <f>IF(P_ranger!J167=0," ",P_ranger!B167)</f>
        <v>Ringerike</v>
      </c>
      <c r="D161" s="59">
        <f>IF(P_ranger!C167=0," ",P_ranger!C167)</f>
        <v>5116</v>
      </c>
      <c r="E161" s="59">
        <f>IF(P_ranger!D167=0," ",P_ranger!D167)</f>
        <v>51813.599999999999</v>
      </c>
      <c r="F161" s="59">
        <f>IF(P_ranger!E167=0," ",P_ranger!E167)</f>
        <v>288084.8</v>
      </c>
      <c r="G161" s="59">
        <f>IF(P_ranger!F167=0," ",P_ranger!F167)</f>
        <v>63627.1</v>
      </c>
      <c r="H161" s="59">
        <f>IF(P_ranger!G167=0," ",P_ranger!G167)</f>
        <v>408641.5</v>
      </c>
      <c r="I161" s="58" t="str">
        <f>IF(P_ranger!I167=0," ",P_ranger!I167)</f>
        <v>Ringerike</v>
      </c>
      <c r="J161" s="60">
        <f>IF(P_ranger!J167=0," ",P_ranger!J167)</f>
        <v>1.1296572790134235E-3</v>
      </c>
      <c r="K161" s="61">
        <f>IF(P_ranger!K167=0," ",P_ranger!K167)</f>
        <v>0.92089283184692161</v>
      </c>
      <c r="L161" s="59">
        <f>IF(P_ranger!L167=0," ",P_ranger!L167)</f>
        <v>333123182.70000023</v>
      </c>
    </row>
    <row r="162" spans="2:12" ht="12.95" customHeight="1" x14ac:dyDescent="0.2">
      <c r="B162" s="48">
        <f>IF(P_ranger!J168=0," ",IF(P_ranger!B168="sum"," ",P_ranger!A168))</f>
        <v>158</v>
      </c>
      <c r="C162" s="51" t="str">
        <f>IF(P_ranger!J168=0," ",P_ranger!B168)</f>
        <v>Kvinesdal</v>
      </c>
      <c r="D162" s="59" t="str">
        <f>IF(P_ranger!C168=0," ",P_ranger!C168)</f>
        <v xml:space="preserve"> </v>
      </c>
      <c r="E162" s="59">
        <f>IF(P_ranger!D168=0," ",P_ranger!D168)</f>
        <v>76788.2</v>
      </c>
      <c r="F162" s="59">
        <f>IF(P_ranger!E168=0," ",P_ranger!E168)</f>
        <v>258277.6</v>
      </c>
      <c r="G162" s="59">
        <f>IF(P_ranger!F168=0," ",P_ranger!F168)</f>
        <v>70392.800000000003</v>
      </c>
      <c r="H162" s="59">
        <f>IF(P_ranger!G168=0," ",P_ranger!G168)</f>
        <v>405458.6</v>
      </c>
      <c r="I162" s="58" t="str">
        <f>IF(P_ranger!I168=0," ",P_ranger!I168)</f>
        <v>Kvinesdal</v>
      </c>
      <c r="J162" s="60">
        <f>IF(P_ranger!J168=0," ",P_ranger!J168)</f>
        <v>1.1208584023614638E-3</v>
      </c>
      <c r="K162" s="61">
        <f>IF(P_ranger!K168=0," ",P_ranger!K168)</f>
        <v>0.92201369024928315</v>
      </c>
      <c r="L162" s="59">
        <f>IF(P_ranger!L168=0," ",P_ranger!L168)</f>
        <v>333528641.30000025</v>
      </c>
    </row>
    <row r="163" spans="2:12" ht="12.95" customHeight="1" x14ac:dyDescent="0.2">
      <c r="B163" s="48">
        <f>IF(P_ranger!J169=0," ",IF(P_ranger!B169="sum"," ",P_ranger!A169))</f>
        <v>159</v>
      </c>
      <c r="C163" s="51" t="str">
        <f>IF(P_ranger!J169=0," ",P_ranger!B169)</f>
        <v>Søndre Land</v>
      </c>
      <c r="D163" s="59" t="str">
        <f>IF(P_ranger!C169=0," ",P_ranger!C169)</f>
        <v xml:space="preserve"> </v>
      </c>
      <c r="E163" s="59">
        <f>IF(P_ranger!D169=0," ",P_ranger!D169)</f>
        <v>189823.6</v>
      </c>
      <c r="F163" s="59">
        <f>IF(P_ranger!E169=0," ",P_ranger!E169)</f>
        <v>156526.1</v>
      </c>
      <c r="G163" s="59">
        <f>IF(P_ranger!F169=0," ",P_ranger!F169)</f>
        <v>50652.4</v>
      </c>
      <c r="H163" s="59">
        <f>IF(P_ranger!G169=0," ",P_ranger!G169)</f>
        <v>397002.1</v>
      </c>
      <c r="I163" s="58" t="str">
        <f>IF(P_ranger!I169=0," ",P_ranger!I169)</f>
        <v>Søndre Land</v>
      </c>
      <c r="J163" s="60">
        <f>IF(P_ranger!J169=0," ",P_ranger!J169)</f>
        <v>1.0974810733824516E-3</v>
      </c>
      <c r="K163" s="61">
        <f>IF(P_ranger!K169=0," ",P_ranger!K169)</f>
        <v>0.92311117132266574</v>
      </c>
      <c r="L163" s="59">
        <f>IF(P_ranger!L169=0," ",P_ranger!L169)</f>
        <v>333925643.40000027</v>
      </c>
    </row>
    <row r="164" spans="2:12" ht="12.95" customHeight="1" x14ac:dyDescent="0.2">
      <c r="B164" s="48">
        <f>IF(P_ranger!J170=0," ",IF(P_ranger!B170="sum"," ",P_ranger!A170))</f>
        <v>160</v>
      </c>
      <c r="C164" s="51" t="str">
        <f>IF(P_ranger!J170=0," ",P_ranger!B170)</f>
        <v>Trysil</v>
      </c>
      <c r="D164" s="59">
        <f>IF(P_ranger!C170=0," ",P_ranger!C170)</f>
        <v>135042.5</v>
      </c>
      <c r="E164" s="59">
        <f>IF(P_ranger!D170=0," ",P_ranger!D170)</f>
        <v>80507.3</v>
      </c>
      <c r="F164" s="59">
        <f>IF(P_ranger!E170=0," ",P_ranger!E170)</f>
        <v>167343.4</v>
      </c>
      <c r="G164" s="59">
        <f>IF(P_ranger!F170=0," ",P_ranger!F170)</f>
        <v>11736</v>
      </c>
      <c r="H164" s="59">
        <f>IF(P_ranger!G170=0," ",P_ranger!G170)</f>
        <v>394629.2</v>
      </c>
      <c r="I164" s="58" t="str">
        <f>IF(P_ranger!I170=0," ",P_ranger!I170)</f>
        <v>Trysil</v>
      </c>
      <c r="J164" s="60">
        <f>IF(P_ranger!J170=0," ",P_ranger!J170)</f>
        <v>1.0909213780079707E-3</v>
      </c>
      <c r="K164" s="61">
        <f>IF(P_ranger!K170=0," ",P_ranger!K170)</f>
        <v>0.92420209270067366</v>
      </c>
      <c r="L164" s="59">
        <f>IF(P_ranger!L170=0," ",P_ranger!L170)</f>
        <v>334320272.60000026</v>
      </c>
    </row>
    <row r="165" spans="2:12" ht="12.95" customHeight="1" x14ac:dyDescent="0.2">
      <c r="B165" s="48">
        <f>IF(P_ranger!J171=0," ",IF(P_ranger!B171="sum"," ",P_ranger!A171))</f>
        <v>161</v>
      </c>
      <c r="C165" s="51" t="str">
        <f>IF(P_ranger!J171=0," ",P_ranger!B171)</f>
        <v>Meløy</v>
      </c>
      <c r="D165" s="59" t="str">
        <f>IF(P_ranger!C171=0," ",P_ranger!C171)</f>
        <v xml:space="preserve"> </v>
      </c>
      <c r="E165" s="59">
        <f>IF(P_ranger!D171=0," ",P_ranger!D171)</f>
        <v>142828.5</v>
      </c>
      <c r="F165" s="59">
        <f>IF(P_ranger!E171=0," ",P_ranger!E171)</f>
        <v>180234.2</v>
      </c>
      <c r="G165" s="59">
        <f>IF(P_ranger!F171=0," ",P_ranger!F171)</f>
        <v>66023.100000000006</v>
      </c>
      <c r="H165" s="59">
        <f>IF(P_ranger!G171=0," ",P_ranger!G171)</f>
        <v>389085.8</v>
      </c>
      <c r="I165" s="58" t="str">
        <f>IF(P_ranger!I171=0," ",P_ranger!I171)</f>
        <v>Meløy</v>
      </c>
      <c r="J165" s="60">
        <f>IF(P_ranger!J171=0," ",P_ranger!J171)</f>
        <v>1.0755970848060246E-3</v>
      </c>
      <c r="K165" s="61">
        <f>IF(P_ranger!K171=0," ",P_ranger!K171)</f>
        <v>0.92527768978547975</v>
      </c>
      <c r="L165" s="59">
        <f>IF(P_ranger!L171=0," ",P_ranger!L171)</f>
        <v>334709358.40000027</v>
      </c>
    </row>
    <row r="166" spans="2:12" ht="12.95" customHeight="1" x14ac:dyDescent="0.2">
      <c r="B166" s="48">
        <f>IF(P_ranger!J172=0," ",IF(P_ranger!B172="sum"," ",P_ranger!A172))</f>
        <v>162</v>
      </c>
      <c r="C166" s="51" t="str">
        <f>IF(P_ranger!J172=0," ",P_ranger!B172)</f>
        <v>Nesbyen</v>
      </c>
      <c r="D166" s="59">
        <f>IF(P_ranger!C172=0," ",P_ranger!C172)</f>
        <v>170509</v>
      </c>
      <c r="E166" s="59">
        <f>IF(P_ranger!D172=0," ",P_ranger!D172)</f>
        <v>185.4</v>
      </c>
      <c r="F166" s="59">
        <f>IF(P_ranger!E172=0," ",P_ranger!E172)</f>
        <v>101182.3</v>
      </c>
      <c r="G166" s="59">
        <f>IF(P_ranger!F172=0," ",P_ranger!F172)</f>
        <v>110970</v>
      </c>
      <c r="H166" s="59">
        <f>IF(P_ranger!G172=0," ",P_ranger!G172)</f>
        <v>382846.7</v>
      </c>
      <c r="I166" s="58" t="str">
        <f>IF(P_ranger!I172=0," ",P_ranger!I172)</f>
        <v>Nesbyen</v>
      </c>
      <c r="J166" s="60">
        <f>IF(P_ranger!J172=0," ",P_ranger!J172)</f>
        <v>1.0583495836846441E-3</v>
      </c>
      <c r="K166" s="61">
        <f>IF(P_ranger!K172=0," ",P_ranger!K172)</f>
        <v>0.92633603936916431</v>
      </c>
      <c r="L166" s="59">
        <f>IF(P_ranger!L172=0," ",P_ranger!L172)</f>
        <v>335092205.10000026</v>
      </c>
    </row>
    <row r="167" spans="2:12" ht="12.95" customHeight="1" x14ac:dyDescent="0.2">
      <c r="B167" s="48">
        <f>IF(P_ranger!J173=0," ",IF(P_ranger!B173="sum"," ",P_ranger!A173))</f>
        <v>163</v>
      </c>
      <c r="C167" s="51" t="str">
        <f>IF(P_ranger!J173=0," ",P_ranger!B173)</f>
        <v>Tvedestrand</v>
      </c>
      <c r="D167" s="59" t="str">
        <f>IF(P_ranger!C173=0," ",P_ranger!C173)</f>
        <v xml:space="preserve"> </v>
      </c>
      <c r="E167" s="59">
        <f>IF(P_ranger!D173=0," ",P_ranger!D173)</f>
        <v>323816.40000000002</v>
      </c>
      <c r="F167" s="59">
        <f>IF(P_ranger!E173=0," ",P_ranger!E173)</f>
        <v>35396.1</v>
      </c>
      <c r="G167" s="59">
        <f>IF(P_ranger!F173=0," ",P_ranger!F173)</f>
        <v>23278.9</v>
      </c>
      <c r="H167" s="59">
        <f>IF(P_ranger!G173=0," ",P_ranger!G173)</f>
        <v>382491.4</v>
      </c>
      <c r="I167" s="58" t="str">
        <f>IF(P_ranger!I173=0," ",P_ranger!I173)</f>
        <v>Tvedestrand</v>
      </c>
      <c r="J167" s="60">
        <f>IF(P_ranger!J173=0," ",P_ranger!J173)</f>
        <v>1.0573673847860167E-3</v>
      </c>
      <c r="K167" s="61">
        <f>IF(P_ranger!K173=0," ",P_ranger!K173)</f>
        <v>0.92739340675395021</v>
      </c>
      <c r="L167" s="59">
        <f>IF(P_ranger!L173=0," ",P_ranger!L173)</f>
        <v>335474696.50000024</v>
      </c>
    </row>
    <row r="168" spans="2:12" ht="12.95" customHeight="1" x14ac:dyDescent="0.2">
      <c r="B168" s="48">
        <f>IF(P_ranger!J174=0," ",IF(P_ranger!B174="sum"," ",P_ranger!A174))</f>
        <v>164</v>
      </c>
      <c r="C168" s="51" t="str">
        <f>IF(P_ranger!J174=0," ",P_ranger!B174)</f>
        <v>Tingvoll</v>
      </c>
      <c r="D168" s="59" t="str">
        <f>IF(P_ranger!C174=0," ",P_ranger!C174)</f>
        <v xml:space="preserve"> </v>
      </c>
      <c r="E168" s="59">
        <f>IF(P_ranger!D174=0," ",P_ranger!D174)</f>
        <v>109098.4</v>
      </c>
      <c r="F168" s="59">
        <f>IF(P_ranger!E174=0," ",P_ranger!E174)</f>
        <v>245529.3</v>
      </c>
      <c r="G168" s="59">
        <f>IF(P_ranger!F174=0," ",P_ranger!F174)</f>
        <v>22325.599999999999</v>
      </c>
      <c r="H168" s="59">
        <f>IF(P_ranger!G174=0," ",P_ranger!G174)</f>
        <v>376953.3</v>
      </c>
      <c r="I168" s="58" t="str">
        <f>IF(P_ranger!I174=0," ",P_ranger!I174)</f>
        <v>Tingvoll</v>
      </c>
      <c r="J168" s="60">
        <f>IF(P_ranger!J174=0," ",P_ranger!J174)</f>
        <v>1.0420577430171208E-3</v>
      </c>
      <c r="K168" s="61">
        <f>IF(P_ranger!K174=0," ",P_ranger!K174)</f>
        <v>0.92843546449696746</v>
      </c>
      <c r="L168" s="59">
        <f>IF(P_ranger!L174=0," ",P_ranger!L174)</f>
        <v>335851649.80000025</v>
      </c>
    </row>
    <row r="169" spans="2:12" ht="12.95" customHeight="1" x14ac:dyDescent="0.2">
      <c r="B169" s="48">
        <f>IF(P_ranger!J175=0," ",IF(P_ranger!B175="sum"," ",P_ranger!A175))</f>
        <v>165</v>
      </c>
      <c r="C169" s="51" t="str">
        <f>IF(P_ranger!J175=0," ",P_ranger!B175)</f>
        <v>Lier</v>
      </c>
      <c r="D169" s="59">
        <f>IF(P_ranger!C175=0," ",P_ranger!C175)</f>
        <v>108862.2</v>
      </c>
      <c r="E169" s="59">
        <f>IF(P_ranger!D175=0," ",P_ranger!D175)</f>
        <v>1544.1</v>
      </c>
      <c r="F169" s="59">
        <f>IF(P_ranger!E175=0," ",P_ranger!E175)</f>
        <v>159859.70000000001</v>
      </c>
      <c r="G169" s="59">
        <f>IF(P_ranger!F175=0," ",P_ranger!F175)</f>
        <v>101481.7</v>
      </c>
      <c r="H169" s="59">
        <f>IF(P_ranger!G175=0," ",P_ranger!G175)</f>
        <v>371747.7</v>
      </c>
      <c r="I169" s="58" t="str">
        <f>IF(P_ranger!I175=0," ",P_ranger!I175)</f>
        <v>Lier</v>
      </c>
      <c r="J169" s="60">
        <f>IF(P_ranger!J175=0," ",P_ranger!J175)</f>
        <v>1.0276672713405235E-3</v>
      </c>
      <c r="K169" s="61">
        <f>IF(P_ranger!K175=0," ",P_ranger!K175)</f>
        <v>0.92946313176830786</v>
      </c>
      <c r="L169" s="59">
        <f>IF(P_ranger!L175=0," ",P_ranger!L175)</f>
        <v>336223397.50000024</v>
      </c>
    </row>
    <row r="170" spans="2:12" ht="12.95" customHeight="1" x14ac:dyDescent="0.2">
      <c r="B170" s="48">
        <f>IF(P_ranger!J176=0," ",IF(P_ranger!B176="sum"," ",P_ranger!A176))</f>
        <v>166</v>
      </c>
      <c r="C170" s="51" t="str">
        <f>IF(P_ranger!J176=0," ",P_ranger!B176)</f>
        <v>Lyngdal</v>
      </c>
      <c r="D170" s="59" t="str">
        <f>IF(P_ranger!C176=0," ",P_ranger!C176)</f>
        <v xml:space="preserve"> </v>
      </c>
      <c r="E170" s="59">
        <f>IF(P_ranger!D176=0," ",P_ranger!D176)</f>
        <v>2029.6</v>
      </c>
      <c r="F170" s="59">
        <f>IF(P_ranger!E176=0," ",P_ranger!E176)</f>
        <v>316170.09999999998</v>
      </c>
      <c r="G170" s="59">
        <f>IF(P_ranger!F176=0," ",P_ranger!F176)</f>
        <v>39254.699999999997</v>
      </c>
      <c r="H170" s="59">
        <f>IF(P_ranger!G176=0," ",P_ranger!G176)</f>
        <v>357454.4</v>
      </c>
      <c r="I170" s="58" t="str">
        <f>IF(P_ranger!I176=0," ",P_ranger!I176)</f>
        <v>Lyngdal</v>
      </c>
      <c r="J170" s="60">
        <f>IF(P_ranger!J176=0," ",P_ranger!J176)</f>
        <v>9.8815456794127841E-4</v>
      </c>
      <c r="K170" s="61">
        <f>IF(P_ranger!K176=0," ",P_ranger!K176)</f>
        <v>0.93045128633624907</v>
      </c>
      <c r="L170" s="59">
        <f>IF(P_ranger!L176=0," ",P_ranger!L176)</f>
        <v>336580851.90000021</v>
      </c>
    </row>
    <row r="171" spans="2:12" ht="12.95" customHeight="1" x14ac:dyDescent="0.2">
      <c r="B171" s="48">
        <f>IF(P_ranger!J177=0," ",IF(P_ranger!B177="sum"," ",P_ranger!A177))</f>
        <v>167</v>
      </c>
      <c r="C171" s="51" t="str">
        <f>IF(P_ranger!J177=0," ",P_ranger!B177)</f>
        <v>Fjord</v>
      </c>
      <c r="D171" s="59" t="str">
        <f>IF(P_ranger!C177=0," ",P_ranger!C177)</f>
        <v xml:space="preserve"> </v>
      </c>
      <c r="E171" s="59">
        <f>IF(P_ranger!D177=0," ",P_ranger!D177)</f>
        <v>153936.6</v>
      </c>
      <c r="F171" s="59">
        <f>IF(P_ranger!E177=0," ",P_ranger!E177)</f>
        <v>124755.4</v>
      </c>
      <c r="G171" s="59">
        <f>IF(P_ranger!F177=0," ",P_ranger!F177)</f>
        <v>76924.100000000006</v>
      </c>
      <c r="H171" s="59">
        <f>IF(P_ranger!G177=0," ",P_ranger!G177)</f>
        <v>355616.1</v>
      </c>
      <c r="I171" s="58" t="str">
        <f>IF(P_ranger!I177=0," ",P_ranger!I177)</f>
        <v>Fjord</v>
      </c>
      <c r="J171" s="60">
        <f>IF(P_ranger!J177=0," ",P_ranger!J177)</f>
        <v>9.8307273220993351E-4</v>
      </c>
      <c r="K171" s="61">
        <f>IF(P_ranger!K177=0," ",P_ranger!K177)</f>
        <v>0.93143435906845917</v>
      </c>
      <c r="L171" s="59">
        <f>IF(P_ranger!L177=0," ",P_ranger!L177)</f>
        <v>336936468.00000024</v>
      </c>
    </row>
    <row r="172" spans="2:12" ht="12.95" customHeight="1" x14ac:dyDescent="0.2">
      <c r="B172" s="48">
        <f>IF(P_ranger!J178=0," ",IF(P_ranger!B178="sum"," ",P_ranger!A178))</f>
        <v>168</v>
      </c>
      <c r="C172" s="51" t="str">
        <f>IF(P_ranger!J178=0," ",P_ranger!B178)</f>
        <v>Ås</v>
      </c>
      <c r="D172" s="59">
        <f>IF(P_ranger!C178=0," ",P_ranger!C178)</f>
        <v>30599.1</v>
      </c>
      <c r="E172" s="59">
        <f>IF(P_ranger!D178=0," ",P_ranger!D178)</f>
        <v>287264.40000000002</v>
      </c>
      <c r="F172" s="59">
        <f>IF(P_ranger!E178=0," ",P_ranger!E178)</f>
        <v>30906.1</v>
      </c>
      <c r="G172" s="59">
        <f>IF(P_ranger!F178=0," ",P_ranger!F178)</f>
        <v>6674.8</v>
      </c>
      <c r="H172" s="59">
        <f>IF(P_ranger!G178=0," ",P_ranger!G178)</f>
        <v>355444.4</v>
      </c>
      <c r="I172" s="58" t="str">
        <f>IF(P_ranger!I178=0," ",P_ranger!I178)</f>
        <v>Ås</v>
      </c>
      <c r="J172" s="60">
        <f>IF(P_ranger!J178=0," ",P_ranger!J178)</f>
        <v>9.8259808106753474E-4</v>
      </c>
      <c r="K172" s="61">
        <f>IF(P_ranger!K178=0," ",P_ranger!K178)</f>
        <v>0.93241695714952655</v>
      </c>
      <c r="L172" s="59">
        <f>IF(P_ranger!L178=0," ",P_ranger!L178)</f>
        <v>337291912.40000021</v>
      </c>
    </row>
    <row r="173" spans="2:12" ht="12.95" customHeight="1" x14ac:dyDescent="0.2">
      <c r="B173" s="48">
        <f>IF(P_ranger!J179=0," ",IF(P_ranger!B179="sum"," ",P_ranger!A179))</f>
        <v>169</v>
      </c>
      <c r="C173" s="51" t="str">
        <f>IF(P_ranger!J179=0," ",P_ranger!B179)</f>
        <v>Kinn</v>
      </c>
      <c r="D173" s="59" t="str">
        <f>IF(P_ranger!C179=0," ",P_ranger!C179)</f>
        <v xml:space="preserve"> </v>
      </c>
      <c r="E173" s="59">
        <f>IF(P_ranger!D179=0," ",P_ranger!D179)</f>
        <v>132448.5</v>
      </c>
      <c r="F173" s="59">
        <f>IF(P_ranger!E179=0," ",P_ranger!E179)</f>
        <v>140168.1</v>
      </c>
      <c r="G173" s="59">
        <f>IF(P_ranger!F179=0," ",P_ranger!F179)</f>
        <v>78849.3</v>
      </c>
      <c r="H173" s="59">
        <f>IF(P_ranger!G179=0," ",P_ranger!G179)</f>
        <v>351465.9</v>
      </c>
      <c r="I173" s="58" t="str">
        <f>IF(P_ranger!I179=0," ",P_ranger!I179)</f>
        <v>Kinn</v>
      </c>
      <c r="J173" s="60">
        <f>IF(P_ranger!J179=0," ",P_ranger!J179)</f>
        <v>9.7159983080525117E-4</v>
      </c>
      <c r="K173" s="61">
        <f>IF(P_ranger!K179=0," ",P_ranger!K179)</f>
        <v>0.93338855698033174</v>
      </c>
      <c r="L173" s="59">
        <f>IF(P_ranger!L179=0," ",P_ranger!L179)</f>
        <v>337643378.30000019</v>
      </c>
    </row>
    <row r="174" spans="2:12" ht="12.95" customHeight="1" x14ac:dyDescent="0.2">
      <c r="B174" s="48">
        <f>IF(P_ranger!J180=0," ",IF(P_ranger!B180="sum"," ",P_ranger!A180))</f>
        <v>170</v>
      </c>
      <c r="C174" s="51" t="str">
        <f>IF(P_ranger!J180=0," ",P_ranger!B180)</f>
        <v>Fitjar</v>
      </c>
      <c r="D174" s="59" t="str">
        <f>IF(P_ranger!C180=0," ",P_ranger!C180)</f>
        <v xml:space="preserve"> </v>
      </c>
      <c r="E174" s="59">
        <f>IF(P_ranger!D180=0," ",P_ranger!D180)</f>
        <v>209916.2</v>
      </c>
      <c r="F174" s="59">
        <f>IF(P_ranger!E180=0," ",P_ranger!E180)</f>
        <v>110759.8</v>
      </c>
      <c r="G174" s="59">
        <f>IF(P_ranger!F180=0," ",P_ranger!F180)</f>
        <v>26229</v>
      </c>
      <c r="H174" s="59">
        <f>IF(P_ranger!G180=0," ",P_ranger!G180)</f>
        <v>346905</v>
      </c>
      <c r="I174" s="58" t="str">
        <f>IF(P_ranger!I180=0," ",P_ranger!I180)</f>
        <v>Fitjar</v>
      </c>
      <c r="J174" s="60">
        <f>IF(P_ranger!J180=0," ",P_ranger!J180)</f>
        <v>9.5899158156024708E-4</v>
      </c>
      <c r="K174" s="61">
        <f>IF(P_ranger!K180=0," ",P_ranger!K180)</f>
        <v>0.93434754856189206</v>
      </c>
      <c r="L174" s="59">
        <f>IF(P_ranger!L180=0," ",P_ranger!L180)</f>
        <v>337990283.30000019</v>
      </c>
    </row>
    <row r="175" spans="2:12" ht="12.95" customHeight="1" x14ac:dyDescent="0.2">
      <c r="B175" s="48">
        <f>IF(P_ranger!J181=0," ",IF(P_ranger!B181="sum"," ",P_ranger!A181))</f>
        <v>171</v>
      </c>
      <c r="C175" s="51" t="str">
        <f>IF(P_ranger!J181=0," ",P_ranger!B181)</f>
        <v>Høylandet</v>
      </c>
      <c r="D175" s="59" t="str">
        <f>IF(P_ranger!C181=0," ",P_ranger!C181)</f>
        <v xml:space="preserve"> </v>
      </c>
      <c r="E175" s="59">
        <f>IF(P_ranger!D181=0," ",P_ranger!D181)</f>
        <v>149896.5</v>
      </c>
      <c r="F175" s="59">
        <f>IF(P_ranger!E181=0," ",P_ranger!E181)</f>
        <v>168157.4</v>
      </c>
      <c r="G175" s="59">
        <f>IF(P_ranger!F181=0," ",P_ranger!F181)</f>
        <v>26943.599999999999</v>
      </c>
      <c r="H175" s="59">
        <f>IF(P_ranger!G181=0," ",P_ranger!G181)</f>
        <v>344997.5</v>
      </c>
      <c r="I175" s="58" t="str">
        <f>IF(P_ranger!I181=0," ",P_ranger!I181)</f>
        <v>Høylandet</v>
      </c>
      <c r="J175" s="60">
        <f>IF(P_ranger!J181=0," ",P_ranger!J181)</f>
        <v>9.5371844787285089E-4</v>
      </c>
      <c r="K175" s="61">
        <f>IF(P_ranger!K181=0," ",P_ranger!K181)</f>
        <v>0.9353012670097649</v>
      </c>
      <c r="L175" s="59">
        <f>IF(P_ranger!L181=0," ",P_ranger!L181)</f>
        <v>338335280.80000019</v>
      </c>
    </row>
    <row r="176" spans="2:12" ht="12.95" customHeight="1" x14ac:dyDescent="0.2">
      <c r="B176" s="48">
        <f>IF(P_ranger!J182=0," ",IF(P_ranger!B182="sum"," ",P_ranger!A182))</f>
        <v>172</v>
      </c>
      <c r="C176" s="51" t="str">
        <f>IF(P_ranger!J182=0," ",P_ranger!B182)</f>
        <v>Malvik</v>
      </c>
      <c r="D176" s="59" t="str">
        <f>IF(P_ranger!C182=0," ",P_ranger!C182)</f>
        <v xml:space="preserve"> </v>
      </c>
      <c r="E176" s="59">
        <f>IF(P_ranger!D182=0," ",P_ranger!D182)</f>
        <v>215796.6</v>
      </c>
      <c r="F176" s="59">
        <f>IF(P_ranger!E182=0," ",P_ranger!E182)</f>
        <v>109156.8</v>
      </c>
      <c r="G176" s="59">
        <f>IF(P_ranger!F182=0," ",P_ranger!F182)</f>
        <v>16975.2</v>
      </c>
      <c r="H176" s="59">
        <f>IF(P_ranger!G182=0," ",P_ranger!G182)</f>
        <v>341928.6</v>
      </c>
      <c r="I176" s="58" t="str">
        <f>IF(P_ranger!I182=0," ",P_ranger!I182)</f>
        <v>Malvik</v>
      </c>
      <c r="J176" s="60">
        <f>IF(P_ranger!J182=0," ",P_ranger!J182)</f>
        <v>9.4523471525253622E-4</v>
      </c>
      <c r="K176" s="61">
        <f>IF(P_ranger!K182=0," ",P_ranger!K182)</f>
        <v>0.93624650172501744</v>
      </c>
      <c r="L176" s="59">
        <f>IF(P_ranger!L182=0," ",P_ranger!L182)</f>
        <v>338677209.40000021</v>
      </c>
    </row>
    <row r="177" spans="2:12" ht="12.95" customHeight="1" x14ac:dyDescent="0.2">
      <c r="B177" s="48">
        <f>IF(P_ranger!J183=0," ",IF(P_ranger!B183="sum"," ",P_ranger!A183))</f>
        <v>173</v>
      </c>
      <c r="C177" s="51" t="str">
        <f>IF(P_ranger!J183=0," ",P_ranger!B183)</f>
        <v>Hattfjelldal</v>
      </c>
      <c r="D177" s="59" t="str">
        <f>IF(P_ranger!C183=0," ",P_ranger!C183)</f>
        <v xml:space="preserve"> </v>
      </c>
      <c r="E177" s="59">
        <f>IF(P_ranger!D183=0," ",P_ranger!D183)</f>
        <v>249.9</v>
      </c>
      <c r="F177" s="59">
        <f>IF(P_ranger!E183=0," ",P_ranger!E183)</f>
        <v>204773.5</v>
      </c>
      <c r="G177" s="59">
        <f>IF(P_ranger!F183=0," ",P_ranger!F183)</f>
        <v>131926.29999999999</v>
      </c>
      <c r="H177" s="59">
        <f>IF(P_ranger!G183=0," ",P_ranger!G183)</f>
        <v>336949.7</v>
      </c>
      <c r="I177" s="58" t="str">
        <f>IF(P_ranger!I183=0," ",P_ranger!I183)</f>
        <v>Hattfjelldal</v>
      </c>
      <c r="J177" s="60">
        <f>IF(P_ranger!J183=0," ",P_ranger!J183)</f>
        <v>9.3147093789149992E-4</v>
      </c>
      <c r="K177" s="61">
        <f>IF(P_ranger!K183=0," ",P_ranger!K183)</f>
        <v>0.93717797266290892</v>
      </c>
      <c r="L177" s="59">
        <f>IF(P_ranger!L183=0," ",P_ranger!L183)</f>
        <v>339014159.1000002</v>
      </c>
    </row>
    <row r="178" spans="2:12" ht="12.95" customHeight="1" x14ac:dyDescent="0.2">
      <c r="B178" s="48">
        <f>IF(P_ranger!J184=0," ",IF(P_ranger!B184="sum"," ",P_ranger!A184))</f>
        <v>174</v>
      </c>
      <c r="C178" s="51" t="str">
        <f>IF(P_ranger!J184=0," ",P_ranger!B184)</f>
        <v>Vik</v>
      </c>
      <c r="D178" s="59" t="str">
        <f>IF(P_ranger!C184=0," ",P_ranger!C184)</f>
        <v xml:space="preserve"> </v>
      </c>
      <c r="E178" s="59">
        <f>IF(P_ranger!D184=0," ",P_ranger!D184)</f>
        <v>1629.5</v>
      </c>
      <c r="F178" s="59">
        <f>IF(P_ranger!E184=0," ",P_ranger!E184)</f>
        <v>165828.20000000001</v>
      </c>
      <c r="G178" s="59">
        <f>IF(P_ranger!F184=0," ",P_ranger!F184)</f>
        <v>167112.29999999999</v>
      </c>
      <c r="H178" s="59">
        <f>IF(P_ranger!G184=0," ",P_ranger!G184)</f>
        <v>334570</v>
      </c>
      <c r="I178" s="58" t="str">
        <f>IF(P_ranger!I184=0," ",P_ranger!I184)</f>
        <v>Vik</v>
      </c>
      <c r="J178" s="60">
        <f>IF(P_ranger!J184=0," ",P_ranger!J184)</f>
        <v>9.2489244445197346E-4</v>
      </c>
      <c r="K178" s="61">
        <f>IF(P_ranger!K184=0," ",P_ranger!K184)</f>
        <v>0.93810286510736096</v>
      </c>
      <c r="L178" s="59">
        <f>IF(P_ranger!L184=0," ",P_ranger!L184)</f>
        <v>339348729.1000002</v>
      </c>
    </row>
    <row r="179" spans="2:12" ht="12.95" customHeight="1" x14ac:dyDescent="0.2">
      <c r="B179" s="48">
        <f>IF(P_ranger!J185=0," ",IF(P_ranger!B185="sum"," ",P_ranger!A185))</f>
        <v>175</v>
      </c>
      <c r="C179" s="51" t="str">
        <f>IF(P_ranger!J185=0," ",P_ranger!B185)</f>
        <v>Aukra</v>
      </c>
      <c r="D179" s="59" t="str">
        <f>IF(P_ranger!C185=0," ",P_ranger!C185)</f>
        <v xml:space="preserve"> </v>
      </c>
      <c r="E179" s="59">
        <f>IF(P_ranger!D185=0," ",P_ranger!D185)</f>
        <v>185197.5</v>
      </c>
      <c r="F179" s="59">
        <f>IF(P_ranger!E185=0," ",P_ranger!E185)</f>
        <v>138099.29999999999</v>
      </c>
      <c r="G179" s="59">
        <f>IF(P_ranger!F185=0," ",P_ranger!F185)</f>
        <v>3360.2</v>
      </c>
      <c r="H179" s="59">
        <f>IF(P_ranger!G185=0," ",P_ranger!G185)</f>
        <v>326657</v>
      </c>
      <c r="I179" s="58" t="str">
        <f>IF(P_ranger!I185=0," ",P_ranger!I185)</f>
        <v>Aukra</v>
      </c>
      <c r="J179" s="60">
        <f>IF(P_ranger!J185=0," ",P_ranger!J185)</f>
        <v>9.0301757846593628E-4</v>
      </c>
      <c r="K179" s="61">
        <f>IF(P_ranger!K185=0," ",P_ranger!K185)</f>
        <v>0.93900588268582685</v>
      </c>
      <c r="L179" s="59">
        <f>IF(P_ranger!L185=0," ",P_ranger!L185)</f>
        <v>339675386.1000002</v>
      </c>
    </row>
    <row r="180" spans="2:12" ht="12.95" customHeight="1" x14ac:dyDescent="0.2">
      <c r="B180" s="48">
        <f>IF(P_ranger!J186=0," ",IF(P_ranger!B186="sum"," ",P_ranger!A186))</f>
        <v>176</v>
      </c>
      <c r="C180" s="51" t="str">
        <f>IF(P_ranger!J186=0," ",P_ranger!B186)</f>
        <v>Ullensvang</v>
      </c>
      <c r="D180" s="59" t="str">
        <f>IF(P_ranger!C186=0," ",P_ranger!C186)</f>
        <v xml:space="preserve"> </v>
      </c>
      <c r="E180" s="59">
        <f>IF(P_ranger!D186=0," ",P_ranger!D186)</f>
        <v>41511.4</v>
      </c>
      <c r="F180" s="59">
        <f>IF(P_ranger!E186=0," ",P_ranger!E186)</f>
        <v>112955.4</v>
      </c>
      <c r="G180" s="59">
        <f>IF(P_ranger!F186=0," ",P_ranger!F186)</f>
        <v>170981.5</v>
      </c>
      <c r="H180" s="59">
        <f>IF(P_ranger!G186=0," ",P_ranger!G186)</f>
        <v>325448.3</v>
      </c>
      <c r="I180" s="58" t="str">
        <f>IF(P_ranger!I186=0," ",P_ranger!I186)</f>
        <v>Ullensvang</v>
      </c>
      <c r="J180" s="60">
        <f>IF(P_ranger!J186=0," ",P_ranger!J186)</f>
        <v>8.9967622240409836E-4</v>
      </c>
      <c r="K180" s="61">
        <f>IF(P_ranger!K186=0," ",P_ranger!K186)</f>
        <v>0.93990555890823102</v>
      </c>
      <c r="L180" s="59">
        <f>IF(P_ranger!L186=0," ",P_ranger!L186)</f>
        <v>340000834.40000021</v>
      </c>
    </row>
    <row r="181" spans="2:12" ht="12.95" customHeight="1" x14ac:dyDescent="0.2">
      <c r="B181" s="48">
        <f>IF(P_ranger!J187=0," ",IF(P_ranger!B187="sum"," ",P_ranger!A187))</f>
        <v>177</v>
      </c>
      <c r="C181" s="51" t="str">
        <f>IF(P_ranger!J187=0," ",P_ranger!B187)</f>
        <v>Osterøy</v>
      </c>
      <c r="D181" s="59" t="str">
        <f>IF(P_ranger!C187=0," ",P_ranger!C187)</f>
        <v xml:space="preserve"> </v>
      </c>
      <c r="E181" s="59">
        <f>IF(P_ranger!D187=0," ",P_ranger!D187)</f>
        <v>58337</v>
      </c>
      <c r="F181" s="59">
        <f>IF(P_ranger!E187=0," ",P_ranger!E187)</f>
        <v>213966.8</v>
      </c>
      <c r="G181" s="59">
        <f>IF(P_ranger!F187=0," ",P_ranger!F187)</f>
        <v>49890.6</v>
      </c>
      <c r="H181" s="59">
        <f>IF(P_ranger!G187=0," ",P_ranger!G187)</f>
        <v>322194.40000000002</v>
      </c>
      <c r="I181" s="58" t="str">
        <f>IF(P_ranger!I187=0," ",P_ranger!I187)</f>
        <v>Osterøy</v>
      </c>
      <c r="J181" s="60">
        <f>IF(P_ranger!J187=0," ",P_ranger!J187)</f>
        <v>8.9068107183769307E-4</v>
      </c>
      <c r="K181" s="61">
        <f>IF(P_ranger!K187=0," ",P_ranger!K187)</f>
        <v>0.94079623998006856</v>
      </c>
      <c r="L181" s="59">
        <f>IF(P_ranger!L187=0," ",P_ranger!L187)</f>
        <v>340323028.80000019</v>
      </c>
    </row>
    <row r="182" spans="2:12" ht="12.95" customHeight="1" x14ac:dyDescent="0.2">
      <c r="B182" s="48">
        <f>IF(P_ranger!J188=0," ",IF(P_ranger!B188="sum"," ",P_ranger!A188))</f>
        <v>178</v>
      </c>
      <c r="C182" s="51" t="str">
        <f>IF(P_ranger!J188=0," ",P_ranger!B188)</f>
        <v>Stor-Elvdal</v>
      </c>
      <c r="D182" s="59" t="str">
        <f>IF(P_ranger!C188=0," ",P_ranger!C188)</f>
        <v xml:space="preserve"> </v>
      </c>
      <c r="E182" s="59">
        <f>IF(P_ranger!D188=0," ",P_ranger!D188)</f>
        <v>377</v>
      </c>
      <c r="F182" s="59">
        <f>IF(P_ranger!E188=0," ",P_ranger!E188)</f>
        <v>234964.6</v>
      </c>
      <c r="G182" s="59">
        <f>IF(P_ranger!F188=0," ",P_ranger!F188)</f>
        <v>81734.2</v>
      </c>
      <c r="H182" s="59">
        <f>IF(P_ranger!G188=0," ",P_ranger!G188)</f>
        <v>317075.8</v>
      </c>
      <c r="I182" s="58" t="str">
        <f>IF(P_ranger!I188=0," ",P_ranger!I188)</f>
        <v>Stor-Elvdal</v>
      </c>
      <c r="J182" s="60">
        <f>IF(P_ranger!J188=0," ",P_ranger!J188)</f>
        <v>8.7653110481682476E-4</v>
      </c>
      <c r="K182" s="61">
        <f>IF(P_ranger!K188=0," ",P_ranger!K188)</f>
        <v>0.94167277108488545</v>
      </c>
      <c r="L182" s="59">
        <f>IF(P_ranger!L188=0," ",P_ranger!L188)</f>
        <v>340640104.6000002</v>
      </c>
    </row>
    <row r="183" spans="2:12" ht="12.95" customHeight="1" x14ac:dyDescent="0.2">
      <c r="B183" s="48">
        <f>IF(P_ranger!J189=0," ",IF(P_ranger!B189="sum"," ",P_ranger!A189))</f>
        <v>179</v>
      </c>
      <c r="C183" s="51" t="str">
        <f>IF(P_ranger!J189=0," ",P_ranger!B189)</f>
        <v>Røros</v>
      </c>
      <c r="D183" s="59" t="str">
        <f>IF(P_ranger!C189=0," ",P_ranger!C189)</f>
        <v xml:space="preserve"> </v>
      </c>
      <c r="E183" s="59">
        <f>IF(P_ranger!D189=0," ",P_ranger!D189)</f>
        <v>11710.4</v>
      </c>
      <c r="F183" s="59">
        <f>IF(P_ranger!E189=0," ",P_ranger!E189)</f>
        <v>277033</v>
      </c>
      <c r="G183" s="59">
        <f>IF(P_ranger!F189=0," ",P_ranger!F189)</f>
        <v>27304.6</v>
      </c>
      <c r="H183" s="59">
        <f>IF(P_ranger!G189=0," ",P_ranger!G189)</f>
        <v>316048</v>
      </c>
      <c r="I183" s="58" t="str">
        <f>IF(P_ranger!I189=0," ",P_ranger!I189)</f>
        <v>Røros</v>
      </c>
      <c r="J183" s="60">
        <f>IF(P_ranger!J189=0," ",P_ranger!J189)</f>
        <v>8.7368983257362384E-4</v>
      </c>
      <c r="K183" s="61">
        <f>IF(P_ranger!K189=0," ",P_ranger!K189)</f>
        <v>0.94254646091745908</v>
      </c>
      <c r="L183" s="59">
        <f>IF(P_ranger!L189=0," ",P_ranger!L189)</f>
        <v>340956152.6000002</v>
      </c>
    </row>
    <row r="184" spans="2:12" ht="12.95" customHeight="1" x14ac:dyDescent="0.2">
      <c r="B184" s="48">
        <f>IF(P_ranger!J190=0," ",IF(P_ranger!B190="sum"," ",P_ranger!A190))</f>
        <v>180</v>
      </c>
      <c r="C184" s="51" t="str">
        <f>IF(P_ranger!J190=0," ",P_ranger!B190)</f>
        <v>Hadsel</v>
      </c>
      <c r="D184" s="59" t="str">
        <f>IF(P_ranger!C190=0," ",P_ranger!C190)</f>
        <v xml:space="preserve"> </v>
      </c>
      <c r="E184" s="59">
        <f>IF(P_ranger!D190=0," ",P_ranger!D190)</f>
        <v>20819.900000000001</v>
      </c>
      <c r="F184" s="59">
        <f>IF(P_ranger!E190=0," ",P_ranger!E190)</f>
        <v>158531.79999999999</v>
      </c>
      <c r="G184" s="59">
        <f>IF(P_ranger!F190=0," ",P_ranger!F190)</f>
        <v>133330.1</v>
      </c>
      <c r="H184" s="59">
        <f>IF(P_ranger!G190=0," ",P_ranger!G190)</f>
        <v>312681.8</v>
      </c>
      <c r="I184" s="58" t="str">
        <f>IF(P_ranger!I190=0," ",P_ranger!I190)</f>
        <v>Hadsel</v>
      </c>
      <c r="J184" s="60">
        <f>IF(P_ranger!J190=0," ",P_ranger!J190)</f>
        <v>8.6438423749183452E-4</v>
      </c>
      <c r="K184" s="61">
        <f>IF(P_ranger!K190=0," ",P_ranger!K190)</f>
        <v>0.94341084515495099</v>
      </c>
      <c r="L184" s="59">
        <f>IF(P_ranger!L190=0," ",P_ranger!L190)</f>
        <v>341268834.40000021</v>
      </c>
    </row>
    <row r="185" spans="2:12" ht="12.95" customHeight="1" x14ac:dyDescent="0.2">
      <c r="B185" s="48">
        <f>IF(P_ranger!J191=0," ",IF(P_ranger!B191="sum"," ",P_ranger!A191))</f>
        <v>181</v>
      </c>
      <c r="C185" s="51" t="str">
        <f>IF(P_ranger!J191=0," ",P_ranger!B191)</f>
        <v>Asker</v>
      </c>
      <c r="D185" s="59">
        <f>IF(P_ranger!C191=0," ",P_ranger!C191)</f>
        <v>59892</v>
      </c>
      <c r="E185" s="59">
        <f>IF(P_ranger!D191=0," ",P_ranger!D191)</f>
        <v>85275.7</v>
      </c>
      <c r="F185" s="59">
        <f>IF(P_ranger!E191=0," ",P_ranger!E191)</f>
        <v>141977.1</v>
      </c>
      <c r="G185" s="59">
        <f>IF(P_ranger!F191=0," ",P_ranger!F191)</f>
        <v>24908.6</v>
      </c>
      <c r="H185" s="59">
        <f>IF(P_ranger!G191=0," ",P_ranger!G191)</f>
        <v>312053.40000000002</v>
      </c>
      <c r="I185" s="58" t="str">
        <f>IF(P_ranger!I191=0," ",P_ranger!I191)</f>
        <v>Asker</v>
      </c>
      <c r="J185" s="60">
        <f>IF(P_ranger!J191=0," ",P_ranger!J191)</f>
        <v>8.6264707512792387E-4</v>
      </c>
      <c r="K185" s="61">
        <f>IF(P_ranger!K191=0," ",P_ranger!K191)</f>
        <v>0.94427349223007884</v>
      </c>
      <c r="L185" s="59">
        <f>IF(P_ranger!L191=0," ",P_ranger!L191)</f>
        <v>341580887.80000019</v>
      </c>
    </row>
    <row r="186" spans="2:12" ht="12.95" customHeight="1" x14ac:dyDescent="0.2">
      <c r="B186" s="48">
        <f>IF(P_ranger!J192=0," ",IF(P_ranger!B192="sum"," ",P_ranger!A192))</f>
        <v>182</v>
      </c>
      <c r="C186" s="51" t="str">
        <f>IF(P_ranger!J192=0," ",P_ranger!B192)</f>
        <v>Giske</v>
      </c>
      <c r="D186" s="59" t="str">
        <f>IF(P_ranger!C192=0," ",P_ranger!C192)</f>
        <v xml:space="preserve"> </v>
      </c>
      <c r="E186" s="59">
        <f>IF(P_ranger!D192=0," ",P_ranger!D192)</f>
        <v>184701.3</v>
      </c>
      <c r="F186" s="59">
        <f>IF(P_ranger!E192=0," ",P_ranger!E192)</f>
        <v>110559</v>
      </c>
      <c r="G186" s="59">
        <f>IF(P_ranger!F192=0," ",P_ranger!F192)</f>
        <v>9419.2000000000007</v>
      </c>
      <c r="H186" s="59">
        <f>IF(P_ranger!G192=0," ",P_ranger!G192)</f>
        <v>304679.5</v>
      </c>
      <c r="I186" s="58" t="str">
        <f>IF(P_ranger!I192=0," ",P_ranger!I192)</f>
        <v>Giske</v>
      </c>
      <c r="J186" s="60">
        <f>IF(P_ranger!J192=0," ",P_ranger!J192)</f>
        <v>8.4226250868100865E-4</v>
      </c>
      <c r="K186" s="61">
        <f>IF(P_ranger!K192=0," ",P_ranger!K192)</f>
        <v>0.94511575473875986</v>
      </c>
      <c r="L186" s="59">
        <f>IF(P_ranger!L192=0," ",P_ranger!L192)</f>
        <v>341885567.30000019</v>
      </c>
    </row>
    <row r="187" spans="2:12" ht="12.95" customHeight="1" x14ac:dyDescent="0.2">
      <c r="B187" s="48">
        <f>IF(P_ranger!J193=0," ",IF(P_ranger!B193="sum"," ",P_ranger!A193))</f>
        <v>183</v>
      </c>
      <c r="C187" s="51" t="str">
        <f>IF(P_ranger!J193=0," ",P_ranger!B193)</f>
        <v>Nannestad</v>
      </c>
      <c r="D187" s="59" t="str">
        <f>IF(P_ranger!C193=0," ",P_ranger!C193)</f>
        <v xml:space="preserve"> </v>
      </c>
      <c r="E187" s="59">
        <f>IF(P_ranger!D193=0," ",P_ranger!D193)</f>
        <v>15175.4</v>
      </c>
      <c r="F187" s="59">
        <f>IF(P_ranger!E193=0," ",P_ranger!E193)</f>
        <v>261855.3</v>
      </c>
      <c r="G187" s="59">
        <f>IF(P_ranger!F193=0," ",P_ranger!F193)</f>
        <v>23198</v>
      </c>
      <c r="H187" s="59">
        <f>IF(P_ranger!G193=0," ",P_ranger!G193)</f>
        <v>300228.7</v>
      </c>
      <c r="I187" s="58" t="str">
        <f>IF(P_ranger!I193=0," ",P_ranger!I193)</f>
        <v>Nannestad</v>
      </c>
      <c r="J187" s="60">
        <f>IF(P_ranger!J193=0," ",P_ranger!J193)</f>
        <v>8.2995862222446195E-4</v>
      </c>
      <c r="K187" s="61">
        <f>IF(P_ranger!K193=0," ",P_ranger!K193)</f>
        <v>0.94594571336098421</v>
      </c>
      <c r="L187" s="59">
        <f>IF(P_ranger!L193=0," ",P_ranger!L193)</f>
        <v>342185796.00000018</v>
      </c>
    </row>
    <row r="188" spans="2:12" ht="12.95" customHeight="1" x14ac:dyDescent="0.2">
      <c r="B188" s="48">
        <f>IF(P_ranger!J194=0," ",IF(P_ranger!B194="sum"," ",P_ranger!A194))</f>
        <v>184</v>
      </c>
      <c r="C188" s="51" t="str">
        <f>IF(P_ranger!J194=0," ",P_ranger!B194)</f>
        <v>Bindal</v>
      </c>
      <c r="D188" s="59" t="str">
        <f>IF(P_ranger!C194=0," ",P_ranger!C194)</f>
        <v xml:space="preserve"> </v>
      </c>
      <c r="E188" s="59">
        <f>IF(P_ranger!D194=0," ",P_ranger!D194)</f>
        <v>136808.1</v>
      </c>
      <c r="F188" s="59">
        <f>IF(P_ranger!E194=0," ",P_ranger!E194)</f>
        <v>135324.20000000001</v>
      </c>
      <c r="G188" s="59">
        <f>IF(P_ranger!F194=0," ",P_ranger!F194)</f>
        <v>26212.9</v>
      </c>
      <c r="H188" s="59">
        <f>IF(P_ranger!G194=0," ",P_ranger!G194)</f>
        <v>298345.2</v>
      </c>
      <c r="I188" s="58" t="str">
        <f>IF(P_ranger!I194=0," ",P_ranger!I194)</f>
        <v>Bindal</v>
      </c>
      <c r="J188" s="60">
        <f>IF(P_ranger!J194=0," ",P_ranger!J194)</f>
        <v>8.2475183464899107E-4</v>
      </c>
      <c r="K188" s="61">
        <f>IF(P_ranger!K194=0," ",P_ranger!K194)</f>
        <v>0.94677046519563324</v>
      </c>
      <c r="L188" s="59">
        <f>IF(P_ranger!L194=0," ",P_ranger!L194)</f>
        <v>342484141.20000017</v>
      </c>
    </row>
    <row r="189" spans="2:12" ht="12.95" customHeight="1" x14ac:dyDescent="0.2">
      <c r="B189" s="48">
        <f>IF(P_ranger!J195=0," ",IF(P_ranger!B195="sum"," ",P_ranger!A195))</f>
        <v>185</v>
      </c>
      <c r="C189" s="51" t="str">
        <f>IF(P_ranger!J195=0," ",P_ranger!B195)</f>
        <v>Vevelstad</v>
      </c>
      <c r="D189" s="59" t="str">
        <f>IF(P_ranger!C195=0," ",P_ranger!C195)</f>
        <v xml:space="preserve"> </v>
      </c>
      <c r="E189" s="59">
        <f>IF(P_ranger!D195=0," ",P_ranger!D195)</f>
        <v>153932.29999999999</v>
      </c>
      <c r="F189" s="59">
        <f>IF(P_ranger!E195=0," ",P_ranger!E195)</f>
        <v>115633</v>
      </c>
      <c r="G189" s="59">
        <f>IF(P_ranger!F195=0," ",P_ranger!F195)</f>
        <v>24494.2</v>
      </c>
      <c r="H189" s="59">
        <f>IF(P_ranger!G195=0," ",P_ranger!G195)</f>
        <v>294059.5</v>
      </c>
      <c r="I189" s="58" t="str">
        <f>IF(P_ranger!I195=0," ",P_ranger!I195)</f>
        <v>Vevelstad</v>
      </c>
      <c r="J189" s="60">
        <f>IF(P_ranger!J195=0," ",P_ranger!J195)</f>
        <v>8.1290435415406375E-4</v>
      </c>
      <c r="K189" s="61">
        <f>IF(P_ranger!K195=0," ",P_ranger!K195)</f>
        <v>0.94758336954978728</v>
      </c>
      <c r="L189" s="59">
        <f>IF(P_ranger!L195=0," ",P_ranger!L195)</f>
        <v>342778200.70000017</v>
      </c>
    </row>
    <row r="190" spans="2:12" ht="12.95" customHeight="1" x14ac:dyDescent="0.2">
      <c r="B190" s="48">
        <f>IF(P_ranger!J196=0," ",IF(P_ranger!B196="sum"," ",P_ranger!A196))</f>
        <v>186</v>
      </c>
      <c r="C190" s="51" t="str">
        <f>IF(P_ranger!J196=0," ",P_ranger!B196)</f>
        <v>Flekkefjord</v>
      </c>
      <c r="D190" s="59" t="str">
        <f>IF(P_ranger!C196=0," ",P_ranger!C196)</f>
        <v xml:space="preserve"> </v>
      </c>
      <c r="E190" s="59">
        <f>IF(P_ranger!D196=0," ",P_ranger!D196)</f>
        <v>68518</v>
      </c>
      <c r="F190" s="59">
        <f>IF(P_ranger!E196=0," ",P_ranger!E196)</f>
        <v>166732.9</v>
      </c>
      <c r="G190" s="59">
        <f>IF(P_ranger!F196=0," ",P_ranger!F196)</f>
        <v>52344.7</v>
      </c>
      <c r="H190" s="59">
        <f>IF(P_ranger!G196=0," ",P_ranger!G196)</f>
        <v>287595.59999999998</v>
      </c>
      <c r="I190" s="58" t="str">
        <f>IF(P_ranger!I196=0," ",P_ranger!I196)</f>
        <v>Flekkefjord</v>
      </c>
      <c r="J190" s="60">
        <f>IF(P_ranger!J196=0," ",P_ranger!J196)</f>
        <v>7.950354111176494E-4</v>
      </c>
      <c r="K190" s="61">
        <f>IF(P_ranger!K196=0," ",P_ranger!K196)</f>
        <v>0.94837840496090497</v>
      </c>
      <c r="L190" s="59">
        <f>IF(P_ranger!L196=0," ",P_ranger!L196)</f>
        <v>343065796.30000019</v>
      </c>
    </row>
    <row r="191" spans="2:12" ht="12.95" customHeight="1" x14ac:dyDescent="0.2">
      <c r="B191" s="48">
        <f>IF(P_ranger!J197=0," ",IF(P_ranger!B197="sum"," ",P_ranger!A197))</f>
        <v>187</v>
      </c>
      <c r="C191" s="51" t="str">
        <f>IF(P_ranger!J197=0," ",P_ranger!B197)</f>
        <v>Sunndal</v>
      </c>
      <c r="D191" s="59" t="str">
        <f>IF(P_ranger!C197=0," ",P_ranger!C197)</f>
        <v xml:space="preserve"> </v>
      </c>
      <c r="E191" s="59">
        <f>IF(P_ranger!D197=0," ",P_ranger!D197)</f>
        <v>277.8</v>
      </c>
      <c r="F191" s="59">
        <f>IF(P_ranger!E197=0," ",P_ranger!E197)</f>
        <v>229340.7</v>
      </c>
      <c r="G191" s="59">
        <f>IF(P_ranger!F197=0," ",P_ranger!F197)</f>
        <v>56211.6</v>
      </c>
      <c r="H191" s="59">
        <f>IF(P_ranger!G197=0," ",P_ranger!G197)</f>
        <v>285830.09999999998</v>
      </c>
      <c r="I191" s="58" t="str">
        <f>IF(P_ranger!I197=0," ",P_ranger!I197)</f>
        <v>Sunndal</v>
      </c>
      <c r="J191" s="60">
        <f>IF(P_ranger!J197=0," ",P_ranger!J197)</f>
        <v>7.901548252591446E-4</v>
      </c>
      <c r="K191" s="61">
        <f>IF(P_ranger!K197=0," ",P_ranger!K197)</f>
        <v>0.94916855978616421</v>
      </c>
      <c r="L191" s="59">
        <f>IF(P_ranger!L197=0," ",P_ranger!L197)</f>
        <v>343351626.40000021</v>
      </c>
    </row>
    <row r="192" spans="2:12" ht="12.95" customHeight="1" x14ac:dyDescent="0.2">
      <c r="B192" s="48">
        <f>IF(P_ranger!J198=0," ",IF(P_ranger!B198="sum"," ",P_ranger!A198))</f>
        <v>188</v>
      </c>
      <c r="C192" s="51" t="str">
        <f>IF(P_ranger!J198=0," ",P_ranger!B198)</f>
        <v>Fauske</v>
      </c>
      <c r="D192" s="59" t="str">
        <f>IF(P_ranger!C198=0," ",P_ranger!C198)</f>
        <v xml:space="preserve"> </v>
      </c>
      <c r="E192" s="59">
        <f>IF(P_ranger!D198=0," ",P_ranger!D198)</f>
        <v>148081.79999999999</v>
      </c>
      <c r="F192" s="59">
        <f>IF(P_ranger!E198=0," ",P_ranger!E198)</f>
        <v>101456.5</v>
      </c>
      <c r="G192" s="59">
        <f>IF(P_ranger!F198=0," ",P_ranger!F198)</f>
        <v>34788.699999999997</v>
      </c>
      <c r="H192" s="59">
        <f>IF(P_ranger!G198=0," ",P_ranger!G198)</f>
        <v>284327</v>
      </c>
      <c r="I192" s="58" t="str">
        <f>IF(P_ranger!I198=0," ",P_ranger!I198)</f>
        <v>Fauske</v>
      </c>
      <c r="J192" s="60">
        <f>IF(P_ranger!J198=0," ",P_ranger!J198)</f>
        <v>7.8599962355768976E-4</v>
      </c>
      <c r="K192" s="61">
        <f>IF(P_ranger!K198=0," ",P_ranger!K198)</f>
        <v>0.94995455940972184</v>
      </c>
      <c r="L192" s="59">
        <f>IF(P_ranger!L198=0," ",P_ranger!L198)</f>
        <v>343635953.40000021</v>
      </c>
    </row>
    <row r="193" spans="2:12" ht="12.95" customHeight="1" x14ac:dyDescent="0.2">
      <c r="B193" s="48">
        <f>IF(P_ranger!J199=0," ",IF(P_ranger!B199="sum"," ",P_ranger!A199))</f>
        <v>189</v>
      </c>
      <c r="C193" s="51" t="str">
        <f>IF(P_ranger!J199=0," ",P_ranger!B199)</f>
        <v>Vang</v>
      </c>
      <c r="D193" s="59" t="str">
        <f>IF(P_ranger!C199=0," ",P_ranger!C199)</f>
        <v xml:space="preserve"> </v>
      </c>
      <c r="E193" s="59">
        <f>IF(P_ranger!D199=0," ",P_ranger!D199)</f>
        <v>5212.2</v>
      </c>
      <c r="F193" s="59">
        <f>IF(P_ranger!E199=0," ",P_ranger!E199)</f>
        <v>167909.9</v>
      </c>
      <c r="G193" s="59">
        <f>IF(P_ranger!F199=0," ",P_ranger!F199)</f>
        <v>106059.8</v>
      </c>
      <c r="H193" s="59">
        <f>IF(P_ranger!G199=0," ",P_ranger!G199)</f>
        <v>279181.90000000002</v>
      </c>
      <c r="I193" s="58" t="str">
        <f>IF(P_ranger!I199=0," ",P_ranger!I199)</f>
        <v>Vang</v>
      </c>
      <c r="J193" s="60">
        <f>IF(P_ranger!J199=0," ",P_ranger!J199)</f>
        <v>7.7177639937157081E-4</v>
      </c>
      <c r="K193" s="61">
        <f>IF(P_ranger!K199=0," ",P_ranger!K199)</f>
        <v>0.95072633580909338</v>
      </c>
      <c r="L193" s="59">
        <f>IF(P_ranger!L199=0," ",P_ranger!L199)</f>
        <v>343915135.30000019</v>
      </c>
    </row>
    <row r="194" spans="2:12" ht="12.95" customHeight="1" x14ac:dyDescent="0.2">
      <c r="B194" s="48">
        <f>IF(P_ranger!J200=0," ",IF(P_ranger!B200="sum"," ",P_ranger!A200))</f>
        <v>190</v>
      </c>
      <c r="C194" s="51" t="str">
        <f>IF(P_ranger!J200=0," ",P_ranger!B200)</f>
        <v>Averøy</v>
      </c>
      <c r="D194" s="59" t="str">
        <f>IF(P_ranger!C200=0," ",P_ranger!C200)</f>
        <v xml:space="preserve"> </v>
      </c>
      <c r="E194" s="59">
        <f>IF(P_ranger!D200=0," ",P_ranger!D200)</f>
        <v>1102.3</v>
      </c>
      <c r="F194" s="59">
        <f>IF(P_ranger!E200=0," ",P_ranger!E200)</f>
        <v>246184.8</v>
      </c>
      <c r="G194" s="59">
        <f>IF(P_ranger!F200=0," ",P_ranger!F200)</f>
        <v>29200.3</v>
      </c>
      <c r="H194" s="59">
        <f>IF(P_ranger!G200=0," ",P_ranger!G200)</f>
        <v>276487.40000000002</v>
      </c>
      <c r="I194" s="58" t="str">
        <f>IF(P_ranger!I200=0," ",P_ranger!I200)</f>
        <v>Averøy</v>
      </c>
      <c r="J194" s="60">
        <f>IF(P_ranger!J200=0," ",P_ranger!J200)</f>
        <v>7.643276660972908E-4</v>
      </c>
      <c r="K194" s="61">
        <f>IF(P_ranger!K200=0," ",P_ranger!K200)</f>
        <v>0.95149066347519062</v>
      </c>
      <c r="L194" s="59">
        <f>IF(P_ranger!L200=0," ",P_ranger!L200)</f>
        <v>344191622.70000017</v>
      </c>
    </row>
    <row r="195" spans="2:12" ht="12.95" customHeight="1" x14ac:dyDescent="0.2">
      <c r="B195" s="48">
        <f>IF(P_ranger!J201=0," ",IF(P_ranger!B201="sum"," ",P_ranger!A201))</f>
        <v>191</v>
      </c>
      <c r="C195" s="51" t="str">
        <f>IF(P_ranger!J201=0," ",P_ranger!B201)</f>
        <v>Målselv</v>
      </c>
      <c r="D195" s="59" t="str">
        <f>IF(P_ranger!C201=0," ",P_ranger!C201)</f>
        <v xml:space="preserve"> </v>
      </c>
      <c r="E195" s="59">
        <f>IF(P_ranger!D201=0," ",P_ranger!D201)</f>
        <v>25637.7</v>
      </c>
      <c r="F195" s="59">
        <f>IF(P_ranger!E201=0," ",P_ranger!E201)</f>
        <v>178119.8</v>
      </c>
      <c r="G195" s="59">
        <f>IF(P_ranger!F201=0," ",P_ranger!F201)</f>
        <v>72600.800000000003</v>
      </c>
      <c r="H195" s="59">
        <f>IF(P_ranger!G201=0," ",P_ranger!G201)</f>
        <v>276358.3</v>
      </c>
      <c r="I195" s="58" t="str">
        <f>IF(P_ranger!I201=0," ",P_ranger!I201)</f>
        <v>Målselv</v>
      </c>
      <c r="J195" s="60">
        <f>IF(P_ranger!J201=0," ",P_ranger!J201)</f>
        <v>7.6397077930355928E-4</v>
      </c>
      <c r="K195" s="61">
        <f>IF(P_ranger!K201=0," ",P_ranger!K201)</f>
        <v>0.95225463425449419</v>
      </c>
      <c r="L195" s="59">
        <f>IF(P_ranger!L201=0," ",P_ranger!L201)</f>
        <v>344467981.00000018</v>
      </c>
    </row>
    <row r="196" spans="2:12" ht="12.95" customHeight="1" x14ac:dyDescent="0.2">
      <c r="B196" s="48">
        <f>IF(P_ranger!J202=0," ",IF(P_ranger!B202="sum"," ",P_ranger!A202))</f>
        <v>192</v>
      </c>
      <c r="C196" s="51" t="str">
        <f>IF(P_ranger!J202=0," ",P_ranger!B202)</f>
        <v>Vestre Slidre</v>
      </c>
      <c r="D196" s="59" t="str">
        <f>IF(P_ranger!C202=0," ",P_ranger!C202)</f>
        <v xml:space="preserve"> </v>
      </c>
      <c r="E196" s="59">
        <f>IF(P_ranger!D202=0," ",P_ranger!D202)</f>
        <v>312.5</v>
      </c>
      <c r="F196" s="59">
        <f>IF(P_ranger!E202=0," ",P_ranger!E202)</f>
        <v>243136.4</v>
      </c>
      <c r="G196" s="59">
        <f>IF(P_ranger!F202=0," ",P_ranger!F202)</f>
        <v>31245.7</v>
      </c>
      <c r="H196" s="59">
        <f>IF(P_ranger!G202=0," ",P_ranger!G202)</f>
        <v>274694.59999999998</v>
      </c>
      <c r="I196" s="58" t="str">
        <f>IF(P_ranger!I202=0," ",P_ranger!I202)</f>
        <v>Vestre Slidre</v>
      </c>
      <c r="J196" s="60">
        <f>IF(P_ranger!J202=0," ",P_ranger!J202)</f>
        <v>7.5937161153647088E-4</v>
      </c>
      <c r="K196" s="61">
        <f>IF(P_ranger!K202=0," ",P_ranger!K202)</f>
        <v>0.9530140058660308</v>
      </c>
      <c r="L196" s="59">
        <f>IF(P_ranger!L202=0," ",P_ranger!L202)</f>
        <v>344742675.6000002</v>
      </c>
    </row>
    <row r="197" spans="2:12" ht="12.95" customHeight="1" x14ac:dyDescent="0.2">
      <c r="B197" s="48">
        <f>IF(P_ranger!J203=0," ",IF(P_ranger!B203="sum"," ",P_ranger!A203))</f>
        <v>193</v>
      </c>
      <c r="C197" s="51" t="str">
        <f>IF(P_ranger!J203=0," ",P_ranger!B203)</f>
        <v>Fredrikstad</v>
      </c>
      <c r="D197" s="59">
        <f>IF(P_ranger!C203=0," ",P_ranger!C203)</f>
        <v>41773</v>
      </c>
      <c r="E197" s="59">
        <f>IF(P_ranger!D203=0," ",P_ranger!D203)</f>
        <v>125969.60000000001</v>
      </c>
      <c r="F197" s="59">
        <f>IF(P_ranger!E203=0," ",P_ranger!E203)</f>
        <v>98315.5</v>
      </c>
      <c r="G197" s="59">
        <f>IF(P_ranger!F203=0," ",P_ranger!F203)</f>
        <v>7585.8</v>
      </c>
      <c r="H197" s="59">
        <f>IF(P_ranger!G203=0," ",P_ranger!G203)</f>
        <v>273643.90000000002</v>
      </c>
      <c r="I197" s="58" t="str">
        <f>IF(P_ranger!I203=0," ",P_ranger!I203)</f>
        <v>Fredrikstad</v>
      </c>
      <c r="J197" s="60">
        <f>IF(P_ranger!J203=0," ",P_ranger!J203)</f>
        <v>7.5646703404480802E-4</v>
      </c>
      <c r="K197" s="61">
        <f>IF(P_ranger!K203=0," ",P_ranger!K203)</f>
        <v>0.95377047290007544</v>
      </c>
      <c r="L197" s="59">
        <f>IF(P_ranger!L203=0," ",P_ranger!L203)</f>
        <v>345016319.50000018</v>
      </c>
    </row>
    <row r="198" spans="2:12" ht="12.95" customHeight="1" x14ac:dyDescent="0.2">
      <c r="B198" s="48">
        <f>IF(P_ranger!J204=0," ",IF(P_ranger!B204="sum"," ",P_ranger!A204))</f>
        <v>194</v>
      </c>
      <c r="C198" s="51" t="str">
        <f>IF(P_ranger!J204=0," ",P_ranger!B204)</f>
        <v>Alta</v>
      </c>
      <c r="D198" s="59" t="str">
        <f>IF(P_ranger!C204=0," ",P_ranger!C204)</f>
        <v xml:space="preserve"> </v>
      </c>
      <c r="E198" s="59">
        <f>IF(P_ranger!D204=0," ",P_ranger!D204)</f>
        <v>1723.6</v>
      </c>
      <c r="F198" s="59">
        <f>IF(P_ranger!E204=0," ",P_ranger!E204)</f>
        <v>230890.4</v>
      </c>
      <c r="G198" s="59">
        <f>IF(P_ranger!F204=0," ",P_ranger!F204)</f>
        <v>40928</v>
      </c>
      <c r="H198" s="59">
        <f>IF(P_ranger!G204=0," ",P_ranger!G204)</f>
        <v>273542</v>
      </c>
      <c r="I198" s="58" t="str">
        <f>IF(P_ranger!I204=0," ",P_ranger!I204)</f>
        <v>Alta</v>
      </c>
      <c r="J198" s="60">
        <f>IF(P_ranger!J204=0," ",P_ranger!J204)</f>
        <v>7.5618533951125845E-4</v>
      </c>
      <c r="K198" s="61">
        <f>IF(P_ranger!K204=0," ",P_ranger!K204)</f>
        <v>0.95452665823958671</v>
      </c>
      <c r="L198" s="59">
        <f>IF(P_ranger!L204=0," ",P_ranger!L204)</f>
        <v>345289861.50000018</v>
      </c>
    </row>
    <row r="199" spans="2:12" ht="12.95" customHeight="1" x14ac:dyDescent="0.2">
      <c r="B199" s="48">
        <f>IF(P_ranger!J205=0," ",IF(P_ranger!B205="sum"," ",P_ranger!A205))</f>
        <v>195</v>
      </c>
      <c r="C199" s="51" t="str">
        <f>IF(P_ranger!J205=0," ",P_ranger!B205)</f>
        <v>Dønna</v>
      </c>
      <c r="D199" s="59" t="str">
        <f>IF(P_ranger!C205=0," ",P_ranger!C205)</f>
        <v xml:space="preserve"> </v>
      </c>
      <c r="E199" s="59" t="str">
        <f>IF(P_ranger!D205=0," ",P_ranger!D205)</f>
        <v xml:space="preserve"> </v>
      </c>
      <c r="F199" s="59">
        <f>IF(P_ranger!E205=0," ",P_ranger!E205)</f>
        <v>236500.2</v>
      </c>
      <c r="G199" s="59">
        <f>IF(P_ranger!F205=0," ",P_ranger!F205)</f>
        <v>34104.1</v>
      </c>
      <c r="H199" s="59">
        <f>IF(P_ranger!G205=0," ",P_ranger!G205)</f>
        <v>270604.3</v>
      </c>
      <c r="I199" s="58" t="str">
        <f>IF(P_ranger!I205=0," ",P_ranger!I205)</f>
        <v>Dønna</v>
      </c>
      <c r="J199" s="60">
        <f>IF(P_ranger!J205=0," ",P_ranger!J205)</f>
        <v>7.4806429896946876E-4</v>
      </c>
      <c r="K199" s="61">
        <f>IF(P_ranger!K205=0," ",P_ranger!K205)</f>
        <v>0.95527472253855628</v>
      </c>
      <c r="L199" s="59">
        <f>IF(P_ranger!L205=0," ",P_ranger!L205)</f>
        <v>345560465.80000019</v>
      </c>
    </row>
    <row r="200" spans="2:12" ht="12.95" customHeight="1" x14ac:dyDescent="0.2">
      <c r="B200" s="48">
        <f>IF(P_ranger!J206=0," ",IF(P_ranger!B206="sum"," ",P_ranger!A206))</f>
        <v>196</v>
      </c>
      <c r="C200" s="51" t="str">
        <f>IF(P_ranger!J206=0," ",P_ranger!B206)</f>
        <v>Nore og Uvdal</v>
      </c>
      <c r="D200" s="59" t="str">
        <f>IF(P_ranger!C206=0," ",P_ranger!C206)</f>
        <v xml:space="preserve"> </v>
      </c>
      <c r="E200" s="59">
        <f>IF(P_ranger!D206=0," ",P_ranger!D206)</f>
        <v>3594.8</v>
      </c>
      <c r="F200" s="59">
        <f>IF(P_ranger!E206=0," ",P_ranger!E206)</f>
        <v>152134.6</v>
      </c>
      <c r="G200" s="59">
        <f>IF(P_ranger!F206=0," ",P_ranger!F206)</f>
        <v>114787.9</v>
      </c>
      <c r="H200" s="59">
        <f>IF(P_ranger!G206=0," ",P_ranger!G206)</f>
        <v>270517.3</v>
      </c>
      <c r="I200" s="58" t="str">
        <f>IF(P_ranger!I206=0," ",P_ranger!I206)</f>
        <v>Nore og Uvdal</v>
      </c>
      <c r="J200" s="60">
        <f>IF(P_ranger!J206=0," ",P_ranger!J206)</f>
        <v>7.4782379431373956E-4</v>
      </c>
      <c r="K200" s="61">
        <f>IF(P_ranger!K206=0," ",P_ranger!K206)</f>
        <v>0.95602254633286998</v>
      </c>
      <c r="L200" s="59">
        <f>IF(P_ranger!L206=0," ",P_ranger!L206)</f>
        <v>345830983.1000002</v>
      </c>
    </row>
    <row r="201" spans="2:12" ht="12.95" customHeight="1" x14ac:dyDescent="0.2">
      <c r="B201" s="48">
        <f>IF(P_ranger!J207=0," ",IF(P_ranger!B207="sum"," ",P_ranger!A207))</f>
        <v>197</v>
      </c>
      <c r="C201" s="51" t="str">
        <f>IF(P_ranger!J207=0," ",P_ranger!B207)</f>
        <v>Tana</v>
      </c>
      <c r="D201" s="59" t="str">
        <f>IF(P_ranger!C207=0," ",P_ranger!C207)</f>
        <v xml:space="preserve"> </v>
      </c>
      <c r="E201" s="59" t="str">
        <f>IF(P_ranger!D207=0," ",P_ranger!D207)</f>
        <v xml:space="preserve"> </v>
      </c>
      <c r="F201" s="59">
        <f>IF(P_ranger!E207=0," ",P_ranger!E207)</f>
        <v>215099.3</v>
      </c>
      <c r="G201" s="59">
        <f>IF(P_ranger!F207=0," ",P_ranger!F207)</f>
        <v>55057.4</v>
      </c>
      <c r="H201" s="59">
        <f>IF(P_ranger!G207=0," ",P_ranger!G207)</f>
        <v>270156.7</v>
      </c>
      <c r="I201" s="58" t="str">
        <f>IF(P_ranger!I207=0," ",P_ranger!I207)</f>
        <v>Tana</v>
      </c>
      <c r="J201" s="60">
        <f>IF(P_ranger!J207=0," ",P_ranger!J207)</f>
        <v>7.4682694398206203E-4</v>
      </c>
      <c r="K201" s="61">
        <f>IF(P_ranger!K207=0," ",P_ranger!K207)</f>
        <v>0.95676937327685208</v>
      </c>
      <c r="L201" s="59">
        <f>IF(P_ranger!L207=0," ",P_ranger!L207)</f>
        <v>346101139.80000019</v>
      </c>
    </row>
    <row r="202" spans="2:12" ht="12.95" customHeight="1" x14ac:dyDescent="0.2">
      <c r="B202" s="48">
        <f>IF(P_ranger!J208=0," ",IF(P_ranger!B208="sum"," ",P_ranger!A208))</f>
        <v>198</v>
      </c>
      <c r="C202" s="51" t="str">
        <f>IF(P_ranger!J208=0," ",P_ranger!B208)</f>
        <v>Sirdal</v>
      </c>
      <c r="D202" s="59" t="str">
        <f>IF(P_ranger!C208=0," ",P_ranger!C208)</f>
        <v xml:space="preserve"> </v>
      </c>
      <c r="E202" s="59">
        <f>IF(P_ranger!D208=0," ",P_ranger!D208)</f>
        <v>53320.800000000003</v>
      </c>
      <c r="F202" s="59">
        <f>IF(P_ranger!E208=0," ",P_ranger!E208)</f>
        <v>106060.5</v>
      </c>
      <c r="G202" s="59">
        <f>IF(P_ranger!F208=0," ",P_ranger!F208)</f>
        <v>102955.6</v>
      </c>
      <c r="H202" s="59">
        <f>IF(P_ranger!G208=0," ",P_ranger!G208)</f>
        <v>262336.90000000002</v>
      </c>
      <c r="I202" s="58" t="str">
        <f>IF(P_ranger!I208=0," ",P_ranger!I208)</f>
        <v>Sirdal</v>
      </c>
      <c r="J202" s="60">
        <f>IF(P_ranger!J208=0," ",P_ranger!J208)</f>
        <v>7.2520972206400135E-4</v>
      </c>
      <c r="K202" s="61">
        <f>IF(P_ranger!K208=0," ",P_ranger!K208)</f>
        <v>0.95749458299891599</v>
      </c>
      <c r="L202" s="59">
        <f>IF(P_ranger!L208=0," ",P_ranger!L208)</f>
        <v>346363476.70000017</v>
      </c>
    </row>
    <row r="203" spans="2:12" ht="12.95" customHeight="1" x14ac:dyDescent="0.2">
      <c r="B203" s="48">
        <f>IF(P_ranger!J209=0," ",IF(P_ranger!B209="sum"," ",P_ranger!A209))</f>
        <v>199</v>
      </c>
      <c r="C203" s="51" t="str">
        <f>IF(P_ranger!J209=0," ",P_ranger!B209)</f>
        <v>Bodø</v>
      </c>
      <c r="D203" s="59" t="str">
        <f>IF(P_ranger!C209=0," ",P_ranger!C209)</f>
        <v xml:space="preserve"> </v>
      </c>
      <c r="E203" s="59">
        <f>IF(P_ranger!D209=0," ",P_ranger!D209)</f>
        <v>47005.5</v>
      </c>
      <c r="F203" s="59">
        <f>IF(P_ranger!E209=0," ",P_ranger!E209)</f>
        <v>161825.29999999999</v>
      </c>
      <c r="G203" s="59">
        <f>IF(P_ranger!F209=0," ",P_ranger!F209)</f>
        <v>53460.6</v>
      </c>
      <c r="H203" s="59">
        <f>IF(P_ranger!G209=0," ",P_ranger!G209)</f>
        <v>262291.40000000002</v>
      </c>
      <c r="I203" s="58" t="str">
        <f>IF(P_ranger!I209=0," ",P_ranger!I209)</f>
        <v>Bodø</v>
      </c>
      <c r="J203" s="60">
        <f>IF(P_ranger!J209=0," ",P_ranger!J209)</f>
        <v>7.2508394089347637E-4</v>
      </c>
      <c r="K203" s="61">
        <f>IF(P_ranger!K209=0," ",P_ranger!K209)</f>
        <v>0.95821966693980942</v>
      </c>
      <c r="L203" s="59">
        <f>IF(P_ranger!L209=0," ",P_ranger!L209)</f>
        <v>346625768.10000014</v>
      </c>
    </row>
    <row r="204" spans="2:12" ht="12.95" customHeight="1" x14ac:dyDescent="0.2">
      <c r="B204" s="48">
        <f>IF(P_ranger!J210=0," ",IF(P_ranger!B210="sum"," ",P_ranger!A210))</f>
        <v>200</v>
      </c>
      <c r="C204" s="51" t="str">
        <f>IF(P_ranger!J210=0," ",P_ranger!B210)</f>
        <v>Fjaler</v>
      </c>
      <c r="D204" s="59" t="str">
        <f>IF(P_ranger!C210=0," ",P_ranger!C210)</f>
        <v xml:space="preserve"> </v>
      </c>
      <c r="E204" s="59">
        <f>IF(P_ranger!D210=0," ",P_ranger!D210)</f>
        <v>71564</v>
      </c>
      <c r="F204" s="59">
        <f>IF(P_ranger!E210=0," ",P_ranger!E210)</f>
        <v>140519.5</v>
      </c>
      <c r="G204" s="59">
        <f>IF(P_ranger!F210=0," ",P_ranger!F210)</f>
        <v>49668.2</v>
      </c>
      <c r="H204" s="59">
        <f>IF(P_ranger!G210=0," ",P_ranger!G210)</f>
        <v>261751.7</v>
      </c>
      <c r="I204" s="58" t="str">
        <f>IF(P_ranger!I210=0," ",P_ranger!I210)</f>
        <v>Fjaler</v>
      </c>
      <c r="J204" s="60">
        <f>IF(P_ranger!J210=0," ",P_ranger!J210)</f>
        <v>7.2359198270155619E-4</v>
      </c>
      <c r="K204" s="61">
        <f>IF(P_ranger!K210=0," ",P_ranger!K210)</f>
        <v>0.95894325892251087</v>
      </c>
      <c r="L204" s="59">
        <f>IF(P_ranger!L210=0," ",P_ranger!L210)</f>
        <v>346887519.80000013</v>
      </c>
    </row>
    <row r="205" spans="2:12" ht="12.95" customHeight="1" x14ac:dyDescent="0.2">
      <c r="B205" s="48">
        <f>IF(P_ranger!J211=0," ",IF(P_ranger!B211="sum"," ",P_ranger!A211))</f>
        <v>201</v>
      </c>
      <c r="C205" s="51" t="str">
        <f>IF(P_ranger!J211=0," ",P_ranger!B211)</f>
        <v>Gulen</v>
      </c>
      <c r="D205" s="59" t="str">
        <f>IF(P_ranger!C211=0," ",P_ranger!C211)</f>
        <v xml:space="preserve"> </v>
      </c>
      <c r="E205" s="59">
        <f>IF(P_ranger!D211=0," ",P_ranger!D211)</f>
        <v>24279.9</v>
      </c>
      <c r="F205" s="59">
        <f>IF(P_ranger!E211=0," ",P_ranger!E211)</f>
        <v>185637.1</v>
      </c>
      <c r="G205" s="59">
        <f>IF(P_ranger!F211=0," ",P_ranger!F211)</f>
        <v>44353.5</v>
      </c>
      <c r="H205" s="59">
        <f>IF(P_ranger!G211=0," ",P_ranger!G211)</f>
        <v>254270.5</v>
      </c>
      <c r="I205" s="58" t="str">
        <f>IF(P_ranger!I211=0," ",P_ranger!I211)</f>
        <v>Gulen</v>
      </c>
      <c r="J205" s="60">
        <f>IF(P_ranger!J211=0," ",P_ranger!J211)</f>
        <v>7.0291079384590823E-4</v>
      </c>
      <c r="K205" s="61">
        <f>IF(P_ranger!K211=0," ",P_ranger!K211)</f>
        <v>0.95964616971635686</v>
      </c>
      <c r="L205" s="59">
        <f>IF(P_ranger!L211=0," ",P_ranger!L211)</f>
        <v>347141790.30000013</v>
      </c>
    </row>
    <row r="206" spans="2:12" ht="12.95" customHeight="1" x14ac:dyDescent="0.2">
      <c r="B206" s="48">
        <f>IF(P_ranger!J212=0," ",IF(P_ranger!B212="sum"," ",P_ranger!A212))</f>
        <v>202</v>
      </c>
      <c r="C206" s="51" t="str">
        <f>IF(P_ranger!J212=0," ",P_ranger!B212)</f>
        <v>Hemsedal</v>
      </c>
      <c r="D206" s="59" t="str">
        <f>IF(P_ranger!C212=0," ",P_ranger!C212)</f>
        <v xml:space="preserve"> </v>
      </c>
      <c r="E206" s="59">
        <f>IF(P_ranger!D212=0," ",P_ranger!D212)</f>
        <v>2711.8</v>
      </c>
      <c r="F206" s="59">
        <f>IF(P_ranger!E212=0," ",P_ranger!E212)</f>
        <v>197173.5</v>
      </c>
      <c r="G206" s="59">
        <f>IF(P_ranger!F212=0," ",P_ranger!F212)</f>
        <v>53145.4</v>
      </c>
      <c r="H206" s="59">
        <f>IF(P_ranger!G212=0," ",P_ranger!G212)</f>
        <v>253030.7</v>
      </c>
      <c r="I206" s="58" t="str">
        <f>IF(P_ranger!I212=0," ",P_ranger!I212)</f>
        <v>Hemsedal</v>
      </c>
      <c r="J206" s="60">
        <f>IF(P_ranger!J212=0," ",P_ranger!J212)</f>
        <v>6.9948346428070057E-4</v>
      </c>
      <c r="K206" s="61">
        <f>IF(P_ranger!K212=0," ",P_ranger!K212)</f>
        <v>0.96034565318063747</v>
      </c>
      <c r="L206" s="59">
        <f>IF(P_ranger!L212=0," ",P_ranger!L212)</f>
        <v>347394821.00000012</v>
      </c>
    </row>
    <row r="207" spans="2:12" ht="12.95" customHeight="1" x14ac:dyDescent="0.2">
      <c r="B207" s="48">
        <f>IF(P_ranger!J213=0," ",IF(P_ranger!B213="sum"," ",P_ranger!A213))</f>
        <v>203</v>
      </c>
      <c r="C207" s="51" t="str">
        <f>IF(P_ranger!J213=0," ",P_ranger!B213)</f>
        <v>Sauda</v>
      </c>
      <c r="D207" s="59" t="str">
        <f>IF(P_ranger!C213=0," ",P_ranger!C213)</f>
        <v xml:space="preserve"> </v>
      </c>
      <c r="E207" s="59">
        <f>IF(P_ranger!D213=0," ",P_ranger!D213)</f>
        <v>150682.79999999999</v>
      </c>
      <c r="F207" s="59">
        <f>IF(P_ranger!E213=0," ",P_ranger!E213)</f>
        <v>19475.8</v>
      </c>
      <c r="G207" s="59">
        <f>IF(P_ranger!F213=0," ",P_ranger!F213)</f>
        <v>79592</v>
      </c>
      <c r="H207" s="59">
        <f>IF(P_ranger!G213=0," ",P_ranger!G213)</f>
        <v>249750.6</v>
      </c>
      <c r="I207" s="58" t="str">
        <f>IF(P_ranger!I213=0," ",P_ranger!I213)</f>
        <v>Sauda</v>
      </c>
      <c r="J207" s="60">
        <f>IF(P_ranger!J213=0," ",P_ranger!J213)</f>
        <v>6.9041588587544331E-4</v>
      </c>
      <c r="K207" s="61">
        <f>IF(P_ranger!K213=0," ",P_ranger!K213)</f>
        <v>0.96103606906651295</v>
      </c>
      <c r="L207" s="59">
        <f>IF(P_ranger!L213=0," ",P_ranger!L213)</f>
        <v>347644571.60000014</v>
      </c>
    </row>
    <row r="208" spans="2:12" ht="12.95" customHeight="1" x14ac:dyDescent="0.2">
      <c r="B208" s="48">
        <f>IF(P_ranger!J214=0," ",IF(P_ranger!B214="sum"," ",P_ranger!A214))</f>
        <v>204</v>
      </c>
      <c r="C208" s="51" t="str">
        <f>IF(P_ranger!J214=0," ",P_ranger!B214)</f>
        <v>Grane</v>
      </c>
      <c r="D208" s="59" t="str">
        <f>IF(P_ranger!C214=0," ",P_ranger!C214)</f>
        <v xml:space="preserve"> </v>
      </c>
      <c r="E208" s="59">
        <f>IF(P_ranger!D214=0," ",P_ranger!D214)</f>
        <v>117747.2</v>
      </c>
      <c r="F208" s="59">
        <f>IF(P_ranger!E214=0," ",P_ranger!E214)</f>
        <v>90870.3</v>
      </c>
      <c r="G208" s="59">
        <f>IF(P_ranger!F214=0," ",P_ranger!F214)</f>
        <v>37435.699999999997</v>
      </c>
      <c r="H208" s="59">
        <f>IF(P_ranger!G214=0," ",P_ranger!G214)</f>
        <v>246053.2</v>
      </c>
      <c r="I208" s="58" t="str">
        <f>IF(P_ranger!I214=0," ",P_ranger!I214)</f>
        <v>Grane</v>
      </c>
      <c r="J208" s="60">
        <f>IF(P_ranger!J214=0," ",P_ranger!J214)</f>
        <v>6.8019471444908492E-4</v>
      </c>
      <c r="K208" s="61">
        <f>IF(P_ranger!K214=0," ",P_ranger!K214)</f>
        <v>0.96171626378096209</v>
      </c>
      <c r="L208" s="59">
        <f>IF(P_ranger!L214=0," ",P_ranger!L214)</f>
        <v>347890624.80000013</v>
      </c>
    </row>
    <row r="209" spans="2:12" ht="12.95" customHeight="1" x14ac:dyDescent="0.2">
      <c r="B209" s="48">
        <f>IF(P_ranger!J215=0," ",IF(P_ranger!B215="sum"," ",P_ranger!A215))</f>
        <v>205</v>
      </c>
      <c r="C209" s="51" t="str">
        <f>IF(P_ranger!J215=0," ",P_ranger!B215)</f>
        <v>Horten</v>
      </c>
      <c r="D209" s="59">
        <f>IF(P_ranger!C215=0," ",P_ranger!C215)</f>
        <v>136303.1</v>
      </c>
      <c r="E209" s="59">
        <f>IF(P_ranger!D215=0," ",P_ranger!D215)</f>
        <v>49994.6</v>
      </c>
      <c r="F209" s="59">
        <f>IF(P_ranger!E215=0," ",P_ranger!E215)</f>
        <v>35642.5</v>
      </c>
      <c r="G209" s="59">
        <f>IF(P_ranger!F215=0," ",P_ranger!F215)</f>
        <v>18641.400000000001</v>
      </c>
      <c r="H209" s="59">
        <f>IF(P_ranger!G215=0," ",P_ranger!G215)</f>
        <v>240581.6</v>
      </c>
      <c r="I209" s="58" t="str">
        <f>IF(P_ranger!I215=0," ",P_ranger!I215)</f>
        <v>Horten</v>
      </c>
      <c r="J209" s="60">
        <f>IF(P_ranger!J215=0," ",P_ranger!J215)</f>
        <v>6.6506890669864877E-4</v>
      </c>
      <c r="K209" s="61">
        <f>IF(P_ranger!K215=0," ",P_ranger!K215)</f>
        <v>0.9623813326876608</v>
      </c>
      <c r="L209" s="59">
        <f>IF(P_ranger!L215=0," ",P_ranger!L215)</f>
        <v>348131206.40000015</v>
      </c>
    </row>
    <row r="210" spans="2:12" ht="12.95" customHeight="1" x14ac:dyDescent="0.2">
      <c r="B210" s="48">
        <f>IF(P_ranger!J216=0," ",IF(P_ranger!B216="sum"," ",P_ranger!A216))</f>
        <v>206</v>
      </c>
      <c r="C210" s="51" t="str">
        <f>IF(P_ranger!J216=0," ",P_ranger!B216)</f>
        <v>Bømlo</v>
      </c>
      <c r="D210" s="59" t="str">
        <f>IF(P_ranger!C216=0," ",P_ranger!C216)</f>
        <v xml:space="preserve"> </v>
      </c>
      <c r="E210" s="59">
        <f>IF(P_ranger!D216=0," ",P_ranger!D216)</f>
        <v>90609.600000000006</v>
      </c>
      <c r="F210" s="59">
        <f>IF(P_ranger!E216=0," ",P_ranger!E216)</f>
        <v>48594.1</v>
      </c>
      <c r="G210" s="59">
        <f>IF(P_ranger!F216=0," ",P_ranger!F216)</f>
        <v>99392.9</v>
      </c>
      <c r="H210" s="59">
        <f>IF(P_ranger!G216=0," ",P_ranger!G216)</f>
        <v>238596.6</v>
      </c>
      <c r="I210" s="58" t="str">
        <f>IF(P_ranger!I216=0," ",P_ranger!I216)</f>
        <v>Bømlo</v>
      </c>
      <c r="J210" s="60">
        <f>IF(P_ranger!J216=0," ",P_ranger!J216)</f>
        <v>6.595815303581605E-4</v>
      </c>
      <c r="K210" s="61">
        <f>IF(P_ranger!K216=0," ",P_ranger!K216)</f>
        <v>0.96304091421801896</v>
      </c>
      <c r="L210" s="59">
        <f>IF(P_ranger!L216=0," ",P_ranger!L216)</f>
        <v>348369803.00000018</v>
      </c>
    </row>
    <row r="211" spans="2:12" ht="12.95" customHeight="1" x14ac:dyDescent="0.2">
      <c r="B211" s="48">
        <f>IF(P_ranger!J217=0," ",IF(P_ranger!B217="sum"," ",P_ranger!A217))</f>
        <v>207</v>
      </c>
      <c r="C211" s="51" t="str">
        <f>IF(P_ranger!J217=0," ",P_ranger!B217)</f>
        <v>Gol</v>
      </c>
      <c r="D211" s="59" t="str">
        <f>IF(P_ranger!C217=0," ",P_ranger!C217)</f>
        <v xml:space="preserve"> </v>
      </c>
      <c r="E211" s="59">
        <f>IF(P_ranger!D217=0," ",P_ranger!D217)</f>
        <v>3849.2</v>
      </c>
      <c r="F211" s="59">
        <f>IF(P_ranger!E217=0," ",P_ranger!E217)</f>
        <v>183470.7</v>
      </c>
      <c r="G211" s="59">
        <f>IF(P_ranger!F217=0," ",P_ranger!F217)</f>
        <v>49556.5</v>
      </c>
      <c r="H211" s="59">
        <f>IF(P_ranger!G217=0," ",P_ranger!G217)</f>
        <v>236876.4</v>
      </c>
      <c r="I211" s="58" t="str">
        <f>IF(P_ranger!I217=0," ",P_ranger!I217)</f>
        <v>Gol</v>
      </c>
      <c r="J211" s="60">
        <f>IF(P_ranger!J217=0," ",P_ranger!J217)</f>
        <v>6.5482617278591465E-4</v>
      </c>
      <c r="K211" s="61">
        <f>IF(P_ranger!K217=0," ",P_ranger!K217)</f>
        <v>0.96369574039080486</v>
      </c>
      <c r="L211" s="59">
        <f>IF(P_ranger!L217=0," ",P_ranger!L217)</f>
        <v>348606679.40000015</v>
      </c>
    </row>
    <row r="212" spans="2:12" ht="12.95" customHeight="1" x14ac:dyDescent="0.2">
      <c r="B212" s="48">
        <f>IF(P_ranger!J218=0," ",IF(P_ranger!B218="sum"," ",P_ranger!A218))</f>
        <v>208</v>
      </c>
      <c r="C212" s="51" t="str">
        <f>IF(P_ranger!J218=0," ",P_ranger!B218)</f>
        <v>Jevnaker</v>
      </c>
      <c r="D212" s="59">
        <f>IF(P_ranger!C218=0," ",P_ranger!C218)</f>
        <v>5545</v>
      </c>
      <c r="E212" s="59">
        <f>IF(P_ranger!D218=0," ",P_ranger!D218)</f>
        <v>1425.9</v>
      </c>
      <c r="F212" s="59">
        <f>IF(P_ranger!E218=0," ",P_ranger!E218)</f>
        <v>203533.1</v>
      </c>
      <c r="G212" s="59">
        <f>IF(P_ranger!F218=0," ",P_ranger!F218)</f>
        <v>24854.2</v>
      </c>
      <c r="H212" s="59">
        <f>IF(P_ranger!G218=0," ",P_ranger!G218)</f>
        <v>235358.2</v>
      </c>
      <c r="I212" s="58" t="str">
        <f>IF(P_ranger!I218=0," ",P_ranger!I218)</f>
        <v>Jevnaker</v>
      </c>
      <c r="J212" s="60">
        <f>IF(P_ranger!J218=0," ",P_ranger!J218)</f>
        <v>6.5062922832237339E-4</v>
      </c>
      <c r="K212" s="61">
        <f>IF(P_ranger!K218=0," ",P_ranger!K218)</f>
        <v>0.96434636961912723</v>
      </c>
      <c r="L212" s="59">
        <f>IF(P_ranger!L218=0," ",P_ranger!L218)</f>
        <v>348842037.60000014</v>
      </c>
    </row>
    <row r="213" spans="2:12" ht="12.95" customHeight="1" x14ac:dyDescent="0.2">
      <c r="B213" s="48">
        <f>IF(P_ranger!J219=0," ",IF(P_ranger!B219="sum"," ",P_ranger!A219))</f>
        <v>209</v>
      </c>
      <c r="C213" s="51" t="str">
        <f>IF(P_ranger!J219=0," ",P_ranger!B219)</f>
        <v>Arendal</v>
      </c>
      <c r="D213" s="59" t="str">
        <f>IF(P_ranger!C219=0," ",P_ranger!C219)</f>
        <v xml:space="preserve"> </v>
      </c>
      <c r="E213" s="59">
        <f>IF(P_ranger!D219=0," ",P_ranger!D219)</f>
        <v>2092.5</v>
      </c>
      <c r="F213" s="59">
        <f>IF(P_ranger!E219=0," ",P_ranger!E219)</f>
        <v>209985.1</v>
      </c>
      <c r="G213" s="59">
        <f>IF(P_ranger!F219=0," ",P_ranger!F219)</f>
        <v>17279.099999999999</v>
      </c>
      <c r="H213" s="59">
        <f>IF(P_ranger!G219=0," ",P_ranger!G219)</f>
        <v>229356.7</v>
      </c>
      <c r="I213" s="58" t="str">
        <f>IF(P_ranger!I219=0," ",P_ranger!I219)</f>
        <v>Arendal</v>
      </c>
      <c r="J213" s="60">
        <f>IF(P_ranger!J219=0," ",P_ranger!J219)</f>
        <v>6.3403855370905329E-4</v>
      </c>
      <c r="K213" s="61">
        <f>IF(P_ranger!K219=0," ",P_ranger!K219)</f>
        <v>0.96498040817283626</v>
      </c>
      <c r="L213" s="59">
        <f>IF(P_ranger!L219=0," ",P_ranger!L219)</f>
        <v>349071394.30000013</v>
      </c>
    </row>
    <row r="214" spans="2:12" ht="12.95" customHeight="1" x14ac:dyDescent="0.2">
      <c r="B214" s="48">
        <f>IF(P_ranger!J220=0," ",IF(P_ranger!B220="sum"," ",P_ranger!A220))</f>
        <v>210</v>
      </c>
      <c r="C214" s="51" t="str">
        <f>IF(P_ranger!J220=0," ",P_ranger!B220)</f>
        <v>Sør-Aurdal</v>
      </c>
      <c r="D214" s="59" t="str">
        <f>IF(P_ranger!C220=0," ",P_ranger!C220)</f>
        <v xml:space="preserve"> </v>
      </c>
      <c r="E214" s="59">
        <f>IF(P_ranger!D220=0," ",P_ranger!D220)</f>
        <v>1126</v>
      </c>
      <c r="F214" s="59">
        <f>IF(P_ranger!E220=0," ",P_ranger!E220)</f>
        <v>192991.4</v>
      </c>
      <c r="G214" s="59">
        <f>IF(P_ranger!F220=0," ",P_ranger!F220)</f>
        <v>35048.199999999997</v>
      </c>
      <c r="H214" s="59">
        <f>IF(P_ranger!G220=0," ",P_ranger!G220)</f>
        <v>229165.6</v>
      </c>
      <c r="I214" s="58" t="str">
        <f>IF(P_ranger!I220=0," ",P_ranger!I220)</f>
        <v>Sør-Aurdal</v>
      </c>
      <c r="J214" s="60">
        <f>IF(P_ranger!J220=0," ",P_ranger!J220)</f>
        <v>6.335102727928481E-4</v>
      </c>
      <c r="K214" s="61">
        <f>IF(P_ranger!K220=0," ",P_ranger!K220)</f>
        <v>0.96561391844562916</v>
      </c>
      <c r="L214" s="59">
        <f>IF(P_ranger!L220=0," ",P_ranger!L220)</f>
        <v>349300559.90000015</v>
      </c>
    </row>
    <row r="215" spans="2:12" ht="12.95" customHeight="1" x14ac:dyDescent="0.2">
      <c r="B215" s="48">
        <f>IF(P_ranger!J221=0," ",IF(P_ranger!B221="sum"," ",P_ranger!A221))</f>
        <v>211</v>
      </c>
      <c r="C215" s="51" t="str">
        <f>IF(P_ranger!J221=0," ",P_ranger!B221)</f>
        <v>Seljord</v>
      </c>
      <c r="D215" s="59" t="str">
        <f>IF(P_ranger!C221=0," ",P_ranger!C221)</f>
        <v xml:space="preserve"> </v>
      </c>
      <c r="E215" s="59">
        <f>IF(P_ranger!D221=0," ",P_ranger!D221)</f>
        <v>7769.3</v>
      </c>
      <c r="F215" s="59">
        <f>IF(P_ranger!E221=0," ",P_ranger!E221)</f>
        <v>169651.3</v>
      </c>
      <c r="G215" s="59">
        <f>IF(P_ranger!F221=0," ",P_ranger!F221)</f>
        <v>50266.7</v>
      </c>
      <c r="H215" s="59">
        <f>IF(P_ranger!G221=0," ",P_ranger!G221)</f>
        <v>227687.3</v>
      </c>
      <c r="I215" s="58" t="str">
        <f>IF(P_ranger!I221=0," ",P_ranger!I221)</f>
        <v>Seljord</v>
      </c>
      <c r="J215" s="60">
        <f>IF(P_ranger!J221=0," ",P_ranger!J221)</f>
        <v>6.2942362874038261E-4</v>
      </c>
      <c r="K215" s="61">
        <f>IF(P_ranger!K221=0," ",P_ranger!K221)</f>
        <v>0.96624334207436957</v>
      </c>
      <c r="L215" s="59">
        <f>IF(P_ranger!L221=0," ",P_ranger!L221)</f>
        <v>349528247.20000017</v>
      </c>
    </row>
    <row r="216" spans="2:12" ht="12.95" customHeight="1" x14ac:dyDescent="0.2">
      <c r="B216" s="48">
        <f>IF(P_ranger!J222=0," ",IF(P_ranger!B222="sum"," ",P_ranger!A222))</f>
        <v>212</v>
      </c>
      <c r="C216" s="51" t="str">
        <f>IF(P_ranger!J222=0," ",P_ranger!B222)</f>
        <v>Hol</v>
      </c>
      <c r="D216" s="59" t="str">
        <f>IF(P_ranger!C222=0," ",P_ranger!C222)</f>
        <v xml:space="preserve"> </v>
      </c>
      <c r="E216" s="59">
        <f>IF(P_ranger!D222=0," ",P_ranger!D222)</f>
        <v>639.6</v>
      </c>
      <c r="F216" s="59">
        <f>IF(P_ranger!E222=0," ",P_ranger!E222)</f>
        <v>67704.600000000006</v>
      </c>
      <c r="G216" s="59">
        <f>IF(P_ranger!F222=0," ",P_ranger!F222)</f>
        <v>157242.1</v>
      </c>
      <c r="H216" s="59">
        <f>IF(P_ranger!G222=0," ",P_ranger!G222)</f>
        <v>225586.3</v>
      </c>
      <c r="I216" s="58" t="str">
        <f>IF(P_ranger!I222=0," ",P_ranger!I222)</f>
        <v>Hol</v>
      </c>
      <c r="J216" s="60">
        <f>IF(P_ranger!J222=0," ",P_ranger!J222)</f>
        <v>6.2361557952558876E-4</v>
      </c>
      <c r="K216" s="61">
        <f>IF(P_ranger!K222=0," ",P_ranger!K222)</f>
        <v>0.96686695765389519</v>
      </c>
      <c r="L216" s="59">
        <f>IF(P_ranger!L222=0," ",P_ranger!L222)</f>
        <v>349753833.50000018</v>
      </c>
    </row>
    <row r="217" spans="2:12" ht="12.95" customHeight="1" x14ac:dyDescent="0.2">
      <c r="B217" s="48">
        <f>IF(P_ranger!J223=0," ",IF(P_ranger!B223="sum"," ",P_ranger!A223))</f>
        <v>213</v>
      </c>
      <c r="C217" s="51" t="str">
        <f>IF(P_ranger!J223=0," ",P_ranger!B223)</f>
        <v>Eidskog</v>
      </c>
      <c r="D217" s="59" t="str">
        <f>IF(P_ranger!C223=0," ",P_ranger!C223)</f>
        <v xml:space="preserve"> </v>
      </c>
      <c r="E217" s="59">
        <f>IF(P_ranger!D223=0," ",P_ranger!D223)</f>
        <v>162473.29999999999</v>
      </c>
      <c r="F217" s="59">
        <f>IF(P_ranger!E223=0," ",P_ranger!E223)</f>
        <v>53463.8</v>
      </c>
      <c r="G217" s="59">
        <f>IF(P_ranger!F223=0," ",P_ranger!F223)</f>
        <v>8267</v>
      </c>
      <c r="H217" s="59">
        <f>IF(P_ranger!G223=0," ",P_ranger!G223)</f>
        <v>224204.1</v>
      </c>
      <c r="I217" s="58" t="str">
        <f>IF(P_ranger!I223=0," ",P_ranger!I223)</f>
        <v>Eidskog</v>
      </c>
      <c r="J217" s="60">
        <f>IF(P_ranger!J223=0," ",P_ranger!J223)</f>
        <v>6.1979459636295762E-4</v>
      </c>
      <c r="K217" s="61">
        <f>IF(P_ranger!K223=0," ",P_ranger!K223)</f>
        <v>0.96748675225025815</v>
      </c>
      <c r="L217" s="59">
        <f>IF(P_ranger!L223=0," ",P_ranger!L223)</f>
        <v>349978037.6000002</v>
      </c>
    </row>
    <row r="218" spans="2:12" ht="12.95" customHeight="1" x14ac:dyDescent="0.2">
      <c r="B218" s="48">
        <f>IF(P_ranger!J224=0," ",IF(P_ranger!B224="sum"," ",P_ranger!A224))</f>
        <v>214</v>
      </c>
      <c r="C218" s="51" t="str">
        <f>IF(P_ranger!J224=0," ",P_ranger!B224)</f>
        <v>Lærdal</v>
      </c>
      <c r="D218" s="59" t="str">
        <f>IF(P_ranger!C224=0," ",P_ranger!C224)</f>
        <v xml:space="preserve"> </v>
      </c>
      <c r="E218" s="59">
        <f>IF(P_ranger!D224=0," ",P_ranger!D224)</f>
        <v>14446</v>
      </c>
      <c r="F218" s="59">
        <f>IF(P_ranger!E224=0," ",P_ranger!E224)</f>
        <v>92961.600000000006</v>
      </c>
      <c r="G218" s="59">
        <f>IF(P_ranger!F224=0," ",P_ranger!F224)</f>
        <v>116693.8</v>
      </c>
      <c r="H218" s="59">
        <f>IF(P_ranger!G224=0," ",P_ranger!G224)</f>
        <v>224101.4</v>
      </c>
      <c r="I218" s="58" t="str">
        <f>IF(P_ranger!I224=0," ",P_ranger!I224)</f>
        <v>Lærdal</v>
      </c>
      <c r="J218" s="60">
        <f>IF(P_ranger!J224=0," ",P_ranger!J224)</f>
        <v>6.1951069029234388E-4</v>
      </c>
      <c r="K218" s="61">
        <f>IF(P_ranger!K224=0," ",P_ranger!K224)</f>
        <v>0.96810626294055047</v>
      </c>
      <c r="L218" s="59">
        <f>IF(P_ranger!L224=0," ",P_ranger!L224)</f>
        <v>350202139.00000018</v>
      </c>
    </row>
    <row r="219" spans="2:12" ht="12.95" customHeight="1" x14ac:dyDescent="0.2">
      <c r="B219" s="48">
        <f>IF(P_ranger!J225=0," ",IF(P_ranger!B225="sum"," ",P_ranger!A225))</f>
        <v>215</v>
      </c>
      <c r="C219" s="51" t="str">
        <f>IF(P_ranger!J225=0," ",P_ranger!B225)</f>
        <v>Narvik</v>
      </c>
      <c r="D219" s="59" t="str">
        <f>IF(P_ranger!C225=0," ",P_ranger!C225)</f>
        <v xml:space="preserve"> </v>
      </c>
      <c r="E219" s="59">
        <f>IF(P_ranger!D225=0," ",P_ranger!D225)</f>
        <v>8058.5</v>
      </c>
      <c r="F219" s="59">
        <f>IF(P_ranger!E225=0," ",P_ranger!E225)</f>
        <v>184660.1</v>
      </c>
      <c r="G219" s="59">
        <f>IF(P_ranger!F225=0," ",P_ranger!F225)</f>
        <v>28225.3</v>
      </c>
      <c r="H219" s="59">
        <f>IF(P_ranger!G225=0," ",P_ranger!G225)</f>
        <v>220943.9</v>
      </c>
      <c r="I219" s="58" t="str">
        <f>IF(P_ranger!I225=0," ",P_ranger!I225)</f>
        <v>Narvik</v>
      </c>
      <c r="J219" s="60">
        <f>IF(P_ranger!J225=0," ",P_ranger!J225)</f>
        <v>6.1078202994217172E-4</v>
      </c>
      <c r="K219" s="61">
        <f>IF(P_ranger!K225=0," ",P_ranger!K225)</f>
        <v>0.9687170449704926</v>
      </c>
      <c r="L219" s="59">
        <f>IF(P_ranger!L225=0," ",P_ranger!L225)</f>
        <v>350423082.90000015</v>
      </c>
    </row>
    <row r="220" spans="2:12" ht="12.95" customHeight="1" x14ac:dyDescent="0.2">
      <c r="B220" s="48">
        <f>IF(P_ranger!J226=0," ",IF(P_ranger!B226="sum"," ",P_ranger!A226))</f>
        <v>216</v>
      </c>
      <c r="C220" s="51" t="str">
        <f>IF(P_ranger!J226=0," ",P_ranger!B226)</f>
        <v>Lurøy</v>
      </c>
      <c r="D220" s="59" t="str">
        <f>IF(P_ranger!C226=0," ",P_ranger!C226)</f>
        <v xml:space="preserve"> </v>
      </c>
      <c r="E220" s="59">
        <f>IF(P_ranger!D226=0," ",P_ranger!D226)</f>
        <v>118795.2</v>
      </c>
      <c r="F220" s="59">
        <f>IF(P_ranger!E226=0," ",P_ranger!E226)</f>
        <v>51194.5</v>
      </c>
      <c r="G220" s="59">
        <f>IF(P_ranger!F226=0," ",P_ranger!F226)</f>
        <v>46576.1</v>
      </c>
      <c r="H220" s="59">
        <f>IF(P_ranger!G226=0," ",P_ranger!G226)</f>
        <v>216565.8</v>
      </c>
      <c r="I220" s="58" t="str">
        <f>IF(P_ranger!I226=0," ",P_ranger!I226)</f>
        <v>Lurøy</v>
      </c>
      <c r="J220" s="60">
        <f>IF(P_ranger!J226=0," ",P_ranger!J226)</f>
        <v>5.9867911691633194E-4</v>
      </c>
      <c r="K220" s="61">
        <f>IF(P_ranger!K226=0," ",P_ranger!K226)</f>
        <v>0.96931572408740896</v>
      </c>
      <c r="L220" s="59">
        <f>IF(P_ranger!L226=0," ",P_ranger!L226)</f>
        <v>350639648.70000017</v>
      </c>
    </row>
    <row r="221" spans="2:12" ht="12.95" customHeight="1" x14ac:dyDescent="0.2">
      <c r="B221" s="48">
        <f>IF(P_ranger!J227=0," ",IF(P_ranger!B227="sum"," ",P_ranger!A227))</f>
        <v>217</v>
      </c>
      <c r="C221" s="51" t="str">
        <f>IF(P_ranger!J227=0," ",P_ranger!B227)</f>
        <v>Drammen</v>
      </c>
      <c r="D221" s="59" t="str">
        <f>IF(P_ranger!C227=0," ",P_ranger!C227)</f>
        <v xml:space="preserve"> </v>
      </c>
      <c r="E221" s="59">
        <f>IF(P_ranger!D227=0," ",P_ranger!D227)</f>
        <v>152411.70000000001</v>
      </c>
      <c r="F221" s="59">
        <f>IF(P_ranger!E227=0," ",P_ranger!E227)</f>
        <v>54773.8</v>
      </c>
      <c r="G221" s="59">
        <f>IF(P_ranger!F227=0," ",P_ranger!F227)</f>
        <v>9187.4</v>
      </c>
      <c r="H221" s="59">
        <f>IF(P_ranger!G227=0," ",P_ranger!G227)</f>
        <v>216372.9</v>
      </c>
      <c r="I221" s="58" t="str">
        <f>IF(P_ranger!I227=0," ",P_ranger!I227)</f>
        <v>Drammen</v>
      </c>
      <c r="J221" s="60">
        <f>IF(P_ranger!J227=0," ",P_ranger!J227)</f>
        <v>5.981458600417324E-4</v>
      </c>
      <c r="K221" s="61">
        <f>IF(P_ranger!K227=0," ",P_ranger!K227)</f>
        <v>0.96991386994745055</v>
      </c>
      <c r="L221" s="59">
        <f>IF(P_ranger!L227=0," ",P_ranger!L227)</f>
        <v>350856021.60000014</v>
      </c>
    </row>
    <row r="222" spans="2:12" ht="12.95" customHeight="1" x14ac:dyDescent="0.2">
      <c r="B222" s="48">
        <f>IF(P_ranger!J228=0," ",IF(P_ranger!B228="sum"," ",P_ranger!A228))</f>
        <v>218</v>
      </c>
      <c r="C222" s="51" t="str">
        <f>IF(P_ranger!J228=0," ",P_ranger!B228)</f>
        <v>Etnedal</v>
      </c>
      <c r="D222" s="59" t="str">
        <f>IF(P_ranger!C228=0," ",P_ranger!C228)</f>
        <v xml:space="preserve"> </v>
      </c>
      <c r="E222" s="59" t="str">
        <f>IF(P_ranger!D228=0," ",P_ranger!D228)</f>
        <v xml:space="preserve"> </v>
      </c>
      <c r="F222" s="59">
        <f>IF(P_ranger!E228=0," ",P_ranger!E228)</f>
        <v>184138.7</v>
      </c>
      <c r="G222" s="59">
        <f>IF(P_ranger!F228=0," ",P_ranger!F228)</f>
        <v>28892</v>
      </c>
      <c r="H222" s="59">
        <f>IF(P_ranger!G228=0," ",P_ranger!G228)</f>
        <v>213030.7</v>
      </c>
      <c r="I222" s="58" t="str">
        <f>IF(P_ranger!I228=0," ",P_ranger!I228)</f>
        <v>Etnedal</v>
      </c>
      <c r="J222" s="60">
        <f>IF(P_ranger!J228=0," ",P_ranger!J228)</f>
        <v>5.889066110718685E-4</v>
      </c>
      <c r="K222" s="61">
        <f>IF(P_ranger!K228=0," ",P_ranger!K228)</f>
        <v>0.97050277655852246</v>
      </c>
      <c r="L222" s="59">
        <f>IF(P_ranger!L228=0," ",P_ranger!L228)</f>
        <v>351069052.30000013</v>
      </c>
    </row>
    <row r="223" spans="2:12" ht="12.95" customHeight="1" x14ac:dyDescent="0.2">
      <c r="B223" s="48">
        <f>IF(P_ranger!J229=0," ",IF(P_ranger!B229="sum"," ",P_ranger!A229))</f>
        <v>219</v>
      </c>
      <c r="C223" s="51" t="str">
        <f>IF(P_ranger!J229=0," ",P_ranger!B229)</f>
        <v>Lyngen</v>
      </c>
      <c r="D223" s="59" t="str">
        <f>IF(P_ranger!C229=0," ",P_ranger!C229)</f>
        <v xml:space="preserve"> </v>
      </c>
      <c r="E223" s="59">
        <f>IF(P_ranger!D229=0," ",P_ranger!D229)</f>
        <v>180.3</v>
      </c>
      <c r="F223" s="59">
        <f>IF(P_ranger!E229=0," ",P_ranger!E229)</f>
        <v>82912.899999999994</v>
      </c>
      <c r="G223" s="59">
        <f>IF(P_ranger!F229=0," ",P_ranger!F229)</f>
        <v>129598.9</v>
      </c>
      <c r="H223" s="59">
        <f>IF(P_ranger!G229=0," ",P_ranger!G229)</f>
        <v>212692.1</v>
      </c>
      <c r="I223" s="58" t="str">
        <f>IF(P_ranger!I229=0," ",P_ranger!I229)</f>
        <v>Lyngen</v>
      </c>
      <c r="J223" s="60">
        <f>IF(P_ranger!J229=0," ",P_ranger!J229)</f>
        <v>5.8797057800945567E-4</v>
      </c>
      <c r="K223" s="61">
        <f>IF(P_ranger!K229=0," ",P_ranger!K229)</f>
        <v>0.97109074713653198</v>
      </c>
      <c r="L223" s="59">
        <f>IF(P_ranger!L229=0," ",P_ranger!L229)</f>
        <v>351281744.40000015</v>
      </c>
    </row>
    <row r="224" spans="2:12" ht="12.95" customHeight="1" x14ac:dyDescent="0.2">
      <c r="B224" s="48">
        <f>IF(P_ranger!J230=0," ",IF(P_ranger!B230="sum"," ",P_ranger!A230))</f>
        <v>220</v>
      </c>
      <c r="C224" s="51" t="str">
        <f>IF(P_ranger!J230=0," ",P_ranger!B230)</f>
        <v>Bjørnafjorden</v>
      </c>
      <c r="D224" s="59" t="str">
        <f>IF(P_ranger!C230=0," ",P_ranger!C230)</f>
        <v xml:space="preserve"> </v>
      </c>
      <c r="E224" s="59" t="str">
        <f>IF(P_ranger!D230=0," ",P_ranger!D230)</f>
        <v xml:space="preserve"> </v>
      </c>
      <c r="F224" s="59">
        <f>IF(P_ranger!E230=0," ",P_ranger!E230)</f>
        <v>153951.70000000001</v>
      </c>
      <c r="G224" s="59">
        <f>IF(P_ranger!F230=0," ",P_ranger!F230)</f>
        <v>52145.2</v>
      </c>
      <c r="H224" s="59">
        <f>IF(P_ranger!G230=0," ",P_ranger!G230)</f>
        <v>206096.9</v>
      </c>
      <c r="I224" s="58" t="str">
        <f>IF(P_ranger!I230=0," ",P_ranger!I230)</f>
        <v>Bjørnafjorden</v>
      </c>
      <c r="J224" s="60">
        <f>IF(P_ranger!J230=0," ",P_ranger!J230)</f>
        <v>5.6973866645238349E-4</v>
      </c>
      <c r="K224" s="61">
        <f>IF(P_ranger!K230=0," ",P_ranger!K230)</f>
        <v>0.97166048580298425</v>
      </c>
      <c r="L224" s="59">
        <f>IF(P_ranger!L230=0," ",P_ranger!L230)</f>
        <v>351487841.30000013</v>
      </c>
    </row>
    <row r="225" spans="2:12" ht="12.95" customHeight="1" x14ac:dyDescent="0.2">
      <c r="B225" s="48">
        <f>IF(P_ranger!J231=0," ",IF(P_ranger!B231="sum"," ",P_ranger!A231))</f>
        <v>221</v>
      </c>
      <c r="C225" s="51" t="str">
        <f>IF(P_ranger!J231=0," ",P_ranger!B231)</f>
        <v>Bardu</v>
      </c>
      <c r="D225" s="59" t="str">
        <f>IF(P_ranger!C231=0," ",P_ranger!C231)</f>
        <v xml:space="preserve"> </v>
      </c>
      <c r="E225" s="59">
        <f>IF(P_ranger!D231=0," ",P_ranger!D231)</f>
        <v>1167.7</v>
      </c>
      <c r="F225" s="59">
        <f>IF(P_ranger!E231=0," ",P_ranger!E231)</f>
        <v>168381.5</v>
      </c>
      <c r="G225" s="59">
        <f>IF(P_ranger!F231=0," ",P_ranger!F231)</f>
        <v>33306.9</v>
      </c>
      <c r="H225" s="59">
        <f>IF(P_ranger!G231=0," ",P_ranger!G231)</f>
        <v>202856.1</v>
      </c>
      <c r="I225" s="58" t="str">
        <f>IF(P_ranger!I231=0," ",P_ranger!I231)</f>
        <v>Bardu</v>
      </c>
      <c r="J225" s="60">
        <f>IF(P_ranger!J231=0," ",P_ranger!J231)</f>
        <v>5.607797298054039E-4</v>
      </c>
      <c r="K225" s="61">
        <f>IF(P_ranger!K231=0," ",P_ranger!K231)</f>
        <v>0.97222126553278976</v>
      </c>
      <c r="L225" s="59">
        <f>IF(P_ranger!L231=0," ",P_ranger!L231)</f>
        <v>351690697.40000015</v>
      </c>
    </row>
    <row r="226" spans="2:12" ht="12.95" customHeight="1" x14ac:dyDescent="0.2">
      <c r="B226" s="48">
        <f>IF(P_ranger!J232=0," ",IF(P_ranger!B232="sum"," ",P_ranger!A232))</f>
        <v>222</v>
      </c>
      <c r="C226" s="51" t="str">
        <f>IF(P_ranger!J232=0," ",P_ranger!B232)</f>
        <v>Bergen</v>
      </c>
      <c r="D226" s="59" t="str">
        <f>IF(P_ranger!C232=0," ",P_ranger!C232)</f>
        <v xml:space="preserve"> </v>
      </c>
      <c r="E226" s="59">
        <f>IF(P_ranger!D232=0," ",P_ranger!D232)</f>
        <v>40818.6</v>
      </c>
      <c r="F226" s="59">
        <f>IF(P_ranger!E232=0," ",P_ranger!E232)</f>
        <v>109456.4</v>
      </c>
      <c r="G226" s="59">
        <f>IF(P_ranger!F232=0," ",P_ranger!F232)</f>
        <v>52359.1</v>
      </c>
      <c r="H226" s="59">
        <f>IF(P_ranger!G232=0," ",P_ranger!G232)</f>
        <v>202634.1</v>
      </c>
      <c r="I226" s="58" t="str">
        <f>IF(P_ranger!I232=0," ",P_ranger!I232)</f>
        <v>Bergen</v>
      </c>
      <c r="J226" s="60">
        <f>IF(P_ranger!J232=0," ",P_ranger!J232)</f>
        <v>5.6016602827009489E-4</v>
      </c>
      <c r="K226" s="61">
        <f>IF(P_ranger!K232=0," ",P_ranger!K232)</f>
        <v>0.97278143156105989</v>
      </c>
      <c r="L226" s="59">
        <f>IF(P_ranger!L232=0," ",P_ranger!L232)</f>
        <v>351893331.50000018</v>
      </c>
    </row>
    <row r="227" spans="2:12" ht="12.95" customHeight="1" x14ac:dyDescent="0.2">
      <c r="B227" s="48">
        <f>IF(P_ranger!J233=0," ",IF(P_ranger!B233="sum"," ",P_ranger!A233))</f>
        <v>223</v>
      </c>
      <c r="C227" s="51" t="str">
        <f>IF(P_ranger!J233=0," ",P_ranger!B233)</f>
        <v>Tinn</v>
      </c>
      <c r="D227" s="59" t="str">
        <f>IF(P_ranger!C233=0," ",P_ranger!C233)</f>
        <v xml:space="preserve"> </v>
      </c>
      <c r="E227" s="59">
        <f>IF(P_ranger!D233=0," ",P_ranger!D233)</f>
        <v>87758.3</v>
      </c>
      <c r="F227" s="59">
        <f>IF(P_ranger!E233=0," ",P_ranger!E233)</f>
        <v>79641.3</v>
      </c>
      <c r="G227" s="59">
        <f>IF(P_ranger!F233=0," ",P_ranger!F233)</f>
        <v>32014.5</v>
      </c>
      <c r="H227" s="59">
        <f>IF(P_ranger!G233=0," ",P_ranger!G233)</f>
        <v>199414.1</v>
      </c>
      <c r="I227" s="58" t="str">
        <f>IF(P_ranger!I233=0," ",P_ranger!I233)</f>
        <v>Tinn</v>
      </c>
      <c r="J227" s="60">
        <f>IF(P_ranger!J233=0," ",P_ranger!J233)</f>
        <v>5.5126459158678389E-4</v>
      </c>
      <c r="K227" s="61">
        <f>IF(P_ranger!K233=0," ",P_ranger!K233)</f>
        <v>0.97333269615264673</v>
      </c>
      <c r="L227" s="59">
        <f>IF(P_ranger!L233=0," ",P_ranger!L233)</f>
        <v>352092745.6000002</v>
      </c>
    </row>
    <row r="228" spans="2:12" ht="12.95" customHeight="1" x14ac:dyDescent="0.2">
      <c r="B228" s="48">
        <f>IF(P_ranger!J234=0," ",IF(P_ranger!B234="sum"," ",P_ranger!A234))</f>
        <v>224</v>
      </c>
      <c r="C228" s="51" t="str">
        <f>IF(P_ranger!J234=0," ",P_ranger!B234)</f>
        <v>Saltdal</v>
      </c>
      <c r="D228" s="59" t="str">
        <f>IF(P_ranger!C234=0," ",P_ranger!C234)</f>
        <v xml:space="preserve"> </v>
      </c>
      <c r="E228" s="59">
        <f>IF(P_ranger!D234=0," ",P_ranger!D234)</f>
        <v>86955.6</v>
      </c>
      <c r="F228" s="59">
        <f>IF(P_ranger!E234=0," ",P_ranger!E234)</f>
        <v>41704.199999999997</v>
      </c>
      <c r="G228" s="59">
        <f>IF(P_ranger!F234=0," ",P_ranger!F234)</f>
        <v>69658.5</v>
      </c>
      <c r="H228" s="59">
        <f>IF(P_ranger!G234=0," ",P_ranger!G234)</f>
        <v>198318.3</v>
      </c>
      <c r="I228" s="58" t="str">
        <f>IF(P_ranger!I234=0," ",P_ranger!I234)</f>
        <v>Saltdal</v>
      </c>
      <c r="J228" s="60">
        <f>IF(P_ranger!J234=0," ",P_ranger!J234)</f>
        <v>5.482353386931279E-4</v>
      </c>
      <c r="K228" s="61">
        <f>IF(P_ranger!K234=0," ",P_ranger!K234)</f>
        <v>0.97388093149133992</v>
      </c>
      <c r="L228" s="59">
        <f>IF(P_ranger!L234=0," ",P_ranger!L234)</f>
        <v>352291063.90000021</v>
      </c>
    </row>
    <row r="229" spans="2:12" ht="12.95" customHeight="1" x14ac:dyDescent="0.2">
      <c r="B229" s="48">
        <f>IF(P_ranger!J235=0," ",IF(P_ranger!B235="sum"," ",P_ranger!A235))</f>
        <v>225</v>
      </c>
      <c r="C229" s="51" t="str">
        <f>IF(P_ranger!J235=0," ",P_ranger!B235)</f>
        <v>Porsgrunn</v>
      </c>
      <c r="D229" s="59" t="str">
        <f>IF(P_ranger!C235=0," ",P_ranger!C235)</f>
        <v xml:space="preserve"> </v>
      </c>
      <c r="E229" s="59">
        <f>IF(P_ranger!D235=0," ",P_ranger!D235)</f>
        <v>122939.8</v>
      </c>
      <c r="F229" s="59">
        <f>IF(P_ranger!E235=0," ",P_ranger!E235)</f>
        <v>72216.7</v>
      </c>
      <c r="G229" s="59">
        <f>IF(P_ranger!F235=0," ",P_ranger!F235)</f>
        <v>2613</v>
      </c>
      <c r="H229" s="59">
        <f>IF(P_ranger!G235=0," ",P_ranger!G235)</f>
        <v>197769.5</v>
      </c>
      <c r="I229" s="58" t="str">
        <f>IF(P_ranger!I235=0," ",P_ranger!I235)</f>
        <v>Porsgrunn</v>
      </c>
      <c r="J229" s="60">
        <f>IF(P_ranger!J235=0," ",P_ranger!J235)</f>
        <v>5.4671822426710279E-4</v>
      </c>
      <c r="K229" s="61">
        <f>IF(P_ranger!K235=0," ",P_ranger!K235)</f>
        <v>0.97442764971560702</v>
      </c>
      <c r="L229" s="59">
        <f>IF(P_ranger!L235=0," ",P_ranger!L235)</f>
        <v>352488833.40000021</v>
      </c>
    </row>
    <row r="230" spans="2:12" ht="12.95" customHeight="1" x14ac:dyDescent="0.2">
      <c r="B230" s="48">
        <f>IF(P_ranger!J236=0," ",IF(P_ranger!B236="sum"," ",P_ranger!A236))</f>
        <v>226</v>
      </c>
      <c r="C230" s="51" t="str">
        <f>IF(P_ranger!J236=0," ",P_ranger!B236)</f>
        <v>Tromsø</v>
      </c>
      <c r="D230" s="59" t="str">
        <f>IF(P_ranger!C236=0," ",P_ranger!C236)</f>
        <v xml:space="preserve"> </v>
      </c>
      <c r="E230" s="59">
        <f>IF(P_ranger!D236=0," ",P_ranger!D236)</f>
        <v>17705.7</v>
      </c>
      <c r="F230" s="59">
        <f>IF(P_ranger!E236=0," ",P_ranger!E236)</f>
        <v>66728.399999999994</v>
      </c>
      <c r="G230" s="59">
        <f>IF(P_ranger!F236=0," ",P_ranger!F236)</f>
        <v>103495.4</v>
      </c>
      <c r="H230" s="59">
        <f>IF(P_ranger!G236=0," ",P_ranger!G236)</f>
        <v>187929.5</v>
      </c>
      <c r="I230" s="58" t="str">
        <f>IF(P_ranger!I236=0," ",P_ranger!I236)</f>
        <v>Tromsø</v>
      </c>
      <c r="J230" s="60">
        <f>IF(P_ranger!J236=0," ",P_ranger!J236)</f>
        <v>5.1951631837773014E-4</v>
      </c>
      <c r="K230" s="61">
        <f>IF(P_ranger!K236=0," ",P_ranger!K236)</f>
        <v>0.97494716603398479</v>
      </c>
      <c r="L230" s="59">
        <f>IF(P_ranger!L236=0," ",P_ranger!L236)</f>
        <v>352676762.90000021</v>
      </c>
    </row>
    <row r="231" spans="2:12" ht="12.95" customHeight="1" x14ac:dyDescent="0.2">
      <c r="B231" s="48">
        <f>IF(P_ranger!J237=0," ",IF(P_ranger!B237="sum"," ",P_ranger!A237))</f>
        <v>227</v>
      </c>
      <c r="C231" s="51" t="str">
        <f>IF(P_ranger!J237=0," ",P_ranger!B237)</f>
        <v>Aure</v>
      </c>
      <c r="D231" s="59" t="str">
        <f>IF(P_ranger!C237=0," ",P_ranger!C237)</f>
        <v xml:space="preserve"> </v>
      </c>
      <c r="E231" s="59">
        <f>IF(P_ranger!D237=0," ",P_ranger!D237)</f>
        <v>879.7</v>
      </c>
      <c r="F231" s="59">
        <f>IF(P_ranger!E237=0," ",P_ranger!E237)</f>
        <v>163175.5</v>
      </c>
      <c r="G231" s="59">
        <f>IF(P_ranger!F237=0," ",P_ranger!F237)</f>
        <v>18015.7</v>
      </c>
      <c r="H231" s="59">
        <f>IF(P_ranger!G237=0," ",P_ranger!G237)</f>
        <v>182070.9</v>
      </c>
      <c r="I231" s="58" t="str">
        <f>IF(P_ranger!I237=0," ",P_ranger!I237)</f>
        <v>Aure</v>
      </c>
      <c r="J231" s="60">
        <f>IF(P_ranger!J237=0," ",P_ranger!J237)</f>
        <v>5.0332067957249845E-4</v>
      </c>
      <c r="K231" s="61">
        <f>IF(P_ranger!K237=0," ",P_ranger!K237)</f>
        <v>0.97545048671355716</v>
      </c>
      <c r="L231" s="59">
        <f>IF(P_ranger!L237=0," ",P_ranger!L237)</f>
        <v>352858833.80000019</v>
      </c>
    </row>
    <row r="232" spans="2:12" ht="12.95" customHeight="1" x14ac:dyDescent="0.2">
      <c r="B232" s="48">
        <f>IF(P_ranger!J238=0," ",IF(P_ranger!B238="sum"," ",P_ranger!A238))</f>
        <v>228</v>
      </c>
      <c r="C232" s="51" t="str">
        <f>IF(P_ranger!J238=0," ",P_ranger!B238)</f>
        <v>Vegårshei</v>
      </c>
      <c r="D232" s="59" t="str">
        <f>IF(P_ranger!C238=0," ",P_ranger!C238)</f>
        <v xml:space="preserve"> </v>
      </c>
      <c r="E232" s="59">
        <f>IF(P_ranger!D238=0," ",P_ranger!D238)</f>
        <v>165038.29999999999</v>
      </c>
      <c r="F232" s="59">
        <f>IF(P_ranger!E238=0," ",P_ranger!E238)</f>
        <v>3194.1</v>
      </c>
      <c r="G232" s="59">
        <f>IF(P_ranger!F238=0," ",P_ranger!F238)</f>
        <v>5166.1000000000004</v>
      </c>
      <c r="H232" s="59">
        <f>IF(P_ranger!G238=0," ",P_ranger!G238)</f>
        <v>173398.5</v>
      </c>
      <c r="I232" s="58" t="str">
        <f>IF(P_ranger!I238=0," ",P_ranger!I238)</f>
        <v>Vegårshei</v>
      </c>
      <c r="J232" s="60">
        <f>IF(P_ranger!J238=0," ",P_ranger!J238)</f>
        <v>4.7934651202829163E-4</v>
      </c>
      <c r="K232" s="61">
        <f>IF(P_ranger!K238=0," ",P_ranger!K238)</f>
        <v>0.97592983322558546</v>
      </c>
      <c r="L232" s="59">
        <f>IF(P_ranger!L238=0," ",P_ranger!L238)</f>
        <v>353032232.30000019</v>
      </c>
    </row>
    <row r="233" spans="2:12" ht="12.95" customHeight="1" x14ac:dyDescent="0.2">
      <c r="B233" s="48">
        <f>IF(P_ranger!J239=0," ",IF(P_ranger!B239="sum"," ",P_ranger!A239))</f>
        <v>229</v>
      </c>
      <c r="C233" s="51" t="str">
        <f>IF(P_ranger!J239=0," ",P_ranger!B239)</f>
        <v>Leka</v>
      </c>
      <c r="D233" s="59" t="str">
        <f>IF(P_ranger!C239=0," ",P_ranger!C239)</f>
        <v xml:space="preserve"> </v>
      </c>
      <c r="E233" s="59" t="str">
        <f>IF(P_ranger!D239=0," ",P_ranger!D239)</f>
        <v xml:space="preserve"> </v>
      </c>
      <c r="F233" s="59">
        <f>IF(P_ranger!E239=0," ",P_ranger!E239)</f>
        <v>164811.70000000001</v>
      </c>
      <c r="G233" s="59">
        <f>IF(P_ranger!F239=0," ",P_ranger!F239)</f>
        <v>6837.7</v>
      </c>
      <c r="H233" s="59">
        <f>IF(P_ranger!G239=0," ",P_ranger!G239)</f>
        <v>171649.4</v>
      </c>
      <c r="I233" s="58" t="str">
        <f>IF(P_ranger!I239=0," ",P_ranger!I239)</f>
        <v>Leka</v>
      </c>
      <c r="J233" s="60">
        <f>IF(P_ranger!J239=0," ",P_ranger!J239)</f>
        <v>4.7451126267960241E-4</v>
      </c>
      <c r="K233" s="61">
        <f>IF(P_ranger!K239=0," ",P_ranger!K239)</f>
        <v>0.97640434448826496</v>
      </c>
      <c r="L233" s="59">
        <f>IF(P_ranger!L239=0," ",P_ranger!L239)</f>
        <v>353203881.70000017</v>
      </c>
    </row>
    <row r="234" spans="2:12" ht="12.95" customHeight="1" x14ac:dyDescent="0.2">
      <c r="B234" s="48">
        <f>IF(P_ranger!J240=0," ",IF(P_ranger!B240="sum"," ",P_ranger!A240))</f>
        <v>230</v>
      </c>
      <c r="C234" s="51" t="str">
        <f>IF(P_ranger!J240=0," ",P_ranger!B240)</f>
        <v>Smøla</v>
      </c>
      <c r="D234" s="59" t="str">
        <f>IF(P_ranger!C240=0," ",P_ranger!C240)</f>
        <v xml:space="preserve"> </v>
      </c>
      <c r="E234" s="59" t="str">
        <f>IF(P_ranger!D240=0," ",P_ranger!D240)</f>
        <v xml:space="preserve"> </v>
      </c>
      <c r="F234" s="59">
        <f>IF(P_ranger!E240=0," ",P_ranger!E240)</f>
        <v>127508.5</v>
      </c>
      <c r="G234" s="59">
        <f>IF(P_ranger!F240=0," ",P_ranger!F240)</f>
        <v>43880</v>
      </c>
      <c r="H234" s="59">
        <f>IF(P_ranger!G240=0," ",P_ranger!G240)</f>
        <v>171388.5</v>
      </c>
      <c r="I234" s="58" t="str">
        <f>IF(P_ranger!I240=0," ",P_ranger!I240)</f>
        <v>Smøla</v>
      </c>
      <c r="J234" s="60">
        <f>IF(P_ranger!J240=0," ",P_ranger!J240)</f>
        <v>4.737900251545478E-4</v>
      </c>
      <c r="K234" s="61">
        <f>IF(P_ranger!K240=0," ",P_ranger!K240)</f>
        <v>0.97687813451341954</v>
      </c>
      <c r="L234" s="59">
        <f>IF(P_ranger!L240=0," ",P_ranger!L240)</f>
        <v>353375270.20000017</v>
      </c>
    </row>
    <row r="235" spans="2:12" ht="12.95" customHeight="1" x14ac:dyDescent="0.2">
      <c r="B235" s="48">
        <f>IF(P_ranger!J241=0," ",IF(P_ranger!B241="sum"," ",P_ranger!A241))</f>
        <v>231</v>
      </c>
      <c r="C235" s="51" t="str">
        <f>IF(P_ranger!J241=0," ",P_ranger!B241)</f>
        <v>Nord-Odal</v>
      </c>
      <c r="D235" s="59" t="str">
        <f>IF(P_ranger!C241=0," ",P_ranger!C241)</f>
        <v xml:space="preserve"> </v>
      </c>
      <c r="E235" s="59">
        <f>IF(P_ranger!D241=0," ",P_ranger!D241)</f>
        <v>81219.8</v>
      </c>
      <c r="F235" s="59">
        <f>IF(P_ranger!E241=0," ",P_ranger!E241)</f>
        <v>75861.3</v>
      </c>
      <c r="G235" s="59">
        <f>IF(P_ranger!F241=0," ",P_ranger!F241)</f>
        <v>11240.7</v>
      </c>
      <c r="H235" s="59">
        <f>IF(P_ranger!G241=0," ",P_ranger!G241)</f>
        <v>168321.8</v>
      </c>
      <c r="I235" s="58" t="str">
        <f>IF(P_ranger!I241=0," ",P_ranger!I241)</f>
        <v>Nord-Odal</v>
      </c>
      <c r="J235" s="60">
        <f>IF(P_ranger!J241=0," ",P_ranger!J241)</f>
        <v>4.6531237426115967E-4</v>
      </c>
      <c r="K235" s="61">
        <f>IF(P_ranger!K241=0," ",P_ranger!K241)</f>
        <v>0.97734344688768071</v>
      </c>
      <c r="L235" s="59">
        <f>IF(P_ranger!L241=0," ",P_ranger!L241)</f>
        <v>353543592.00000018</v>
      </c>
    </row>
    <row r="236" spans="2:12" ht="12.95" customHeight="1" x14ac:dyDescent="0.2">
      <c r="B236" s="48">
        <f>IF(P_ranger!J242=0," ",IF(P_ranger!B242="sum"," ",P_ranger!A242))</f>
        <v>232</v>
      </c>
      <c r="C236" s="51" t="str">
        <f>IF(P_ranger!J242=0," ",P_ranger!B242)</f>
        <v>Lierne</v>
      </c>
      <c r="D236" s="59" t="str">
        <f>IF(P_ranger!C242=0," ",P_ranger!C242)</f>
        <v xml:space="preserve"> </v>
      </c>
      <c r="E236" s="59">
        <f>IF(P_ranger!D242=0," ",P_ranger!D242)</f>
        <v>444.9</v>
      </c>
      <c r="F236" s="59">
        <f>IF(P_ranger!E242=0," ",P_ranger!E242)</f>
        <v>155284.5</v>
      </c>
      <c r="G236" s="59">
        <f>IF(P_ranger!F242=0," ",P_ranger!F242)</f>
        <v>10070.700000000001</v>
      </c>
      <c r="H236" s="59">
        <f>IF(P_ranger!G242=0," ",P_ranger!G242)</f>
        <v>165800.1</v>
      </c>
      <c r="I236" s="58" t="str">
        <f>IF(P_ranger!I242=0," ",P_ranger!I242)</f>
        <v>Lierne</v>
      </c>
      <c r="J236" s="60">
        <f>IF(P_ranger!J242=0," ",P_ranger!J242)</f>
        <v>4.5834133299274191E-4</v>
      </c>
      <c r="K236" s="61">
        <f>IF(P_ranger!K242=0," ",P_ranger!K242)</f>
        <v>0.97780178822067354</v>
      </c>
      <c r="L236" s="59">
        <f>IF(P_ranger!L242=0," ",P_ranger!L242)</f>
        <v>353709392.1000002</v>
      </c>
    </row>
    <row r="237" spans="2:12" ht="12.95" customHeight="1" x14ac:dyDescent="0.2">
      <c r="B237" s="48">
        <f>IF(P_ranger!J243=0," ",IF(P_ranger!B243="sum"," ",P_ranger!A243))</f>
        <v>233</v>
      </c>
      <c r="C237" s="51" t="str">
        <f>IF(P_ranger!J243=0," ",P_ranger!B243)</f>
        <v>Sykkylven</v>
      </c>
      <c r="D237" s="59" t="str">
        <f>IF(P_ranger!C243=0," ",P_ranger!C243)</f>
        <v xml:space="preserve"> </v>
      </c>
      <c r="E237" s="59">
        <f>IF(P_ranger!D243=0," ",P_ranger!D243)</f>
        <v>2239.3000000000002</v>
      </c>
      <c r="F237" s="59">
        <f>IF(P_ranger!E243=0," ",P_ranger!E243)</f>
        <v>105289.60000000001</v>
      </c>
      <c r="G237" s="59">
        <f>IF(P_ranger!F243=0," ",P_ranger!F243)</f>
        <v>53366.5</v>
      </c>
      <c r="H237" s="59">
        <f>IF(P_ranger!G243=0," ",P_ranger!G243)</f>
        <v>160895.4</v>
      </c>
      <c r="I237" s="58" t="str">
        <f>IF(P_ranger!I243=0," ",P_ranger!I243)</f>
        <v>Sykkylven</v>
      </c>
      <c r="J237" s="60">
        <f>IF(P_ranger!J243=0," ",P_ranger!J243)</f>
        <v>4.4478267569440788E-4</v>
      </c>
      <c r="K237" s="61">
        <f>IF(P_ranger!K243=0," ",P_ranger!K243)</f>
        <v>0.97824657089636791</v>
      </c>
      <c r="L237" s="59">
        <f>IF(P_ranger!L243=0," ",P_ranger!L243)</f>
        <v>353870287.50000018</v>
      </c>
    </row>
    <row r="238" spans="2:12" ht="12.95" customHeight="1" x14ac:dyDescent="0.2">
      <c r="B238" s="48">
        <f>IF(P_ranger!J244=0," ",IF(P_ranger!B244="sum"," ",P_ranger!A244))</f>
        <v>234</v>
      </c>
      <c r="C238" s="51" t="str">
        <f>IF(P_ranger!J244=0," ",P_ranger!B244)</f>
        <v>Vinje</v>
      </c>
      <c r="D238" s="59" t="str">
        <f>IF(P_ranger!C244=0," ",P_ranger!C244)</f>
        <v xml:space="preserve"> </v>
      </c>
      <c r="E238" s="59">
        <f>IF(P_ranger!D244=0," ",P_ranger!D244)</f>
        <v>744.1</v>
      </c>
      <c r="F238" s="59">
        <f>IF(P_ranger!E244=0," ",P_ranger!E244)</f>
        <v>73443.100000000006</v>
      </c>
      <c r="G238" s="59">
        <f>IF(P_ranger!F244=0," ",P_ranger!F244)</f>
        <v>85412.1</v>
      </c>
      <c r="H238" s="59">
        <f>IF(P_ranger!G244=0," ",P_ranger!G244)</f>
        <v>159599.29999999999</v>
      </c>
      <c r="I238" s="58" t="str">
        <f>IF(P_ranger!I244=0," ",P_ranger!I244)</f>
        <v>Vinje</v>
      </c>
      <c r="J238" s="60">
        <f>IF(P_ranger!J244=0," ",P_ranger!J244)</f>
        <v>4.411997092083087E-4</v>
      </c>
      <c r="K238" s="61">
        <f>IF(P_ranger!K244=0," ",P_ranger!K244)</f>
        <v>0.97868777060557621</v>
      </c>
      <c r="L238" s="59">
        <f>IF(P_ranger!L244=0," ",P_ranger!L244)</f>
        <v>354029886.80000019</v>
      </c>
    </row>
    <row r="239" spans="2:12" ht="12.95" customHeight="1" x14ac:dyDescent="0.2">
      <c r="B239" s="48">
        <f>IF(P_ranger!J245=0," ",IF(P_ranger!B245="sum"," ",P_ranger!A245))</f>
        <v>235</v>
      </c>
      <c r="C239" s="51" t="str">
        <f>IF(P_ranger!J245=0," ",P_ranger!B245)</f>
        <v>Åseral</v>
      </c>
      <c r="D239" s="59" t="str">
        <f>IF(P_ranger!C245=0," ",P_ranger!C245)</f>
        <v xml:space="preserve"> </v>
      </c>
      <c r="E239" s="59">
        <f>IF(P_ranger!D245=0," ",P_ranger!D245)</f>
        <v>12201.6</v>
      </c>
      <c r="F239" s="59">
        <f>IF(P_ranger!E245=0," ",P_ranger!E245)</f>
        <v>58270.5</v>
      </c>
      <c r="G239" s="59">
        <f>IF(P_ranger!F245=0," ",P_ranger!F245)</f>
        <v>84950.9</v>
      </c>
      <c r="H239" s="59">
        <f>IF(P_ranger!G245=0," ",P_ranger!G245)</f>
        <v>155423</v>
      </c>
      <c r="I239" s="58" t="str">
        <f>IF(P_ranger!I245=0," ",P_ranger!I245)</f>
        <v>Åseral</v>
      </c>
      <c r="J239" s="60">
        <f>IF(P_ranger!J245=0," ",P_ranger!J245)</f>
        <v>4.2965465640690758E-4</v>
      </c>
      <c r="K239" s="61">
        <f>IF(P_ranger!K245=0," ",P_ranger!K245)</f>
        <v>0.9791174252619832</v>
      </c>
      <c r="L239" s="59">
        <f>IF(P_ranger!L245=0," ",P_ranger!L245)</f>
        <v>354185309.80000019</v>
      </c>
    </row>
    <row r="240" spans="2:12" ht="12.95" customHeight="1" x14ac:dyDescent="0.2">
      <c r="B240" s="48">
        <f>IF(P_ranger!J246=0," ",IF(P_ranger!B246="sum"," ",P_ranger!A246))</f>
        <v>236</v>
      </c>
      <c r="C240" s="51" t="str">
        <f>IF(P_ranger!J246=0," ",P_ranger!B246)</f>
        <v>Tokke</v>
      </c>
      <c r="D240" s="59" t="str">
        <f>IF(P_ranger!C246=0," ",P_ranger!C246)</f>
        <v xml:space="preserve"> </v>
      </c>
      <c r="E240" s="59">
        <f>IF(P_ranger!D246=0," ",P_ranger!D246)</f>
        <v>1064.7</v>
      </c>
      <c r="F240" s="59">
        <f>IF(P_ranger!E246=0," ",P_ranger!E246)</f>
        <v>60856</v>
      </c>
      <c r="G240" s="59">
        <f>IF(P_ranger!F246=0," ",P_ranger!F246)</f>
        <v>91081</v>
      </c>
      <c r="H240" s="59">
        <f>IF(P_ranger!G246=0," ",P_ranger!G246)</f>
        <v>153001.70000000001</v>
      </c>
      <c r="I240" s="58" t="str">
        <f>IF(P_ranger!I246=0," ",P_ranger!I246)</f>
        <v>Tokke</v>
      </c>
      <c r="J240" s="60">
        <f>IF(P_ranger!J246=0," ",P_ranger!J246)</f>
        <v>4.2296116304004399E-4</v>
      </c>
      <c r="K240" s="61">
        <f>IF(P_ranger!K246=0," ",P_ranger!K246)</f>
        <v>0.97954038642502317</v>
      </c>
      <c r="L240" s="59">
        <f>IF(P_ranger!L246=0," ",P_ranger!L246)</f>
        <v>354338311.50000018</v>
      </c>
    </row>
    <row r="241" spans="2:12" ht="12.95" customHeight="1" x14ac:dyDescent="0.2">
      <c r="B241" s="48">
        <f>IF(P_ranger!J247=0," ",IF(P_ranger!B247="sum"," ",P_ranger!A247))</f>
        <v>237</v>
      </c>
      <c r="C241" s="51" t="str">
        <f>IF(P_ranger!J247=0," ",P_ranger!B247)</f>
        <v>Meråker</v>
      </c>
      <c r="D241" s="59" t="str">
        <f>IF(P_ranger!C247=0," ",P_ranger!C247)</f>
        <v xml:space="preserve"> </v>
      </c>
      <c r="E241" s="59" t="str">
        <f>IF(P_ranger!D247=0," ",P_ranger!D247)</f>
        <v xml:space="preserve"> </v>
      </c>
      <c r="F241" s="59">
        <f>IF(P_ranger!E247=0," ",P_ranger!E247)</f>
        <v>93359.6</v>
      </c>
      <c r="G241" s="59">
        <f>IF(P_ranger!F247=0," ",P_ranger!F247)</f>
        <v>58536.3</v>
      </c>
      <c r="H241" s="59">
        <f>IF(P_ranger!G247=0," ",P_ranger!G247)</f>
        <v>151895.9</v>
      </c>
      <c r="I241" s="58" t="str">
        <f>IF(P_ranger!I247=0," ",P_ranger!I247)</f>
        <v>Meråker</v>
      </c>
      <c r="J241" s="60">
        <f>IF(P_ranger!J247=0," ",P_ranger!J247)</f>
        <v>4.199042659330858E-4</v>
      </c>
      <c r="K241" s="61">
        <f>IF(P_ranger!K247=0," ",P_ranger!K247)</f>
        <v>0.97996029069095614</v>
      </c>
      <c r="L241" s="59">
        <f>IF(P_ranger!L247=0," ",P_ranger!L247)</f>
        <v>354490207.40000015</v>
      </c>
    </row>
    <row r="242" spans="2:12" ht="12.95" customHeight="1" x14ac:dyDescent="0.2">
      <c r="B242" s="48">
        <f>IF(P_ranger!J248=0," ",IF(P_ranger!B248="sum"," ",P_ranger!A248))</f>
        <v>238</v>
      </c>
      <c r="C242" s="51" t="str">
        <f>IF(P_ranger!J248=0," ",P_ranger!B248)</f>
        <v>Hurdal</v>
      </c>
      <c r="D242" s="59" t="str">
        <f>IF(P_ranger!C248=0," ",P_ranger!C248)</f>
        <v xml:space="preserve"> </v>
      </c>
      <c r="E242" s="59">
        <f>IF(P_ranger!D248=0," ",P_ranger!D248)</f>
        <v>88770.3</v>
      </c>
      <c r="F242" s="59">
        <f>IF(P_ranger!E248=0," ",P_ranger!E248)</f>
        <v>37404.6</v>
      </c>
      <c r="G242" s="59">
        <f>IF(P_ranger!F248=0," ",P_ranger!F248)</f>
        <v>24593.9</v>
      </c>
      <c r="H242" s="59">
        <f>IF(P_ranger!G248=0," ",P_ranger!G248)</f>
        <v>150768.79999999999</v>
      </c>
      <c r="I242" s="58" t="str">
        <f>IF(P_ranger!I248=0," ",P_ranger!I248)</f>
        <v>Hurdal</v>
      </c>
      <c r="J242" s="60">
        <f>IF(P_ranger!J248=0," ",P_ranger!J248)</f>
        <v>4.1678848665179392E-4</v>
      </c>
      <c r="K242" s="61">
        <f>IF(P_ranger!K248=0," ",P_ranger!K248)</f>
        <v>0.98037707917760797</v>
      </c>
      <c r="L242" s="59">
        <f>IF(P_ranger!L248=0," ",P_ranger!L248)</f>
        <v>354640976.20000017</v>
      </c>
    </row>
    <row r="243" spans="2:12" ht="12.95" customHeight="1" x14ac:dyDescent="0.2">
      <c r="B243" s="48">
        <f>IF(P_ranger!J249=0," ",IF(P_ranger!B249="sum"," ",P_ranger!A249))</f>
        <v>239</v>
      </c>
      <c r="C243" s="51" t="str">
        <f>IF(P_ranger!J249=0," ",P_ranger!B249)</f>
        <v>Senja</v>
      </c>
      <c r="D243" s="59" t="str">
        <f>IF(P_ranger!C249=0," ",P_ranger!C249)</f>
        <v xml:space="preserve"> </v>
      </c>
      <c r="E243" s="59">
        <f>IF(P_ranger!D249=0," ",P_ranger!D249)</f>
        <v>7560</v>
      </c>
      <c r="F243" s="59">
        <f>IF(P_ranger!E249=0," ",P_ranger!E249)</f>
        <v>43922.8</v>
      </c>
      <c r="G243" s="59">
        <f>IF(P_ranger!F249=0," ",P_ranger!F249)</f>
        <v>97688.4</v>
      </c>
      <c r="H243" s="59">
        <f>IF(P_ranger!G249=0," ",P_ranger!G249)</f>
        <v>149171.20000000001</v>
      </c>
      <c r="I243" s="58" t="str">
        <f>IF(P_ranger!I249=0," ",P_ranger!I249)</f>
        <v>Senja</v>
      </c>
      <c r="J243" s="60">
        <f>IF(P_ranger!J249=0," ",P_ranger!J249)</f>
        <v>4.1237204713463321E-4</v>
      </c>
      <c r="K243" s="61">
        <f>IF(P_ranger!K249=0," ",P_ranger!K249)</f>
        <v>0.98078945122474259</v>
      </c>
      <c r="L243" s="59">
        <f>IF(P_ranger!L249=0," ",P_ranger!L249)</f>
        <v>354790147.40000015</v>
      </c>
    </row>
    <row r="244" spans="2:12" ht="12.95" customHeight="1" x14ac:dyDescent="0.2">
      <c r="B244" s="48">
        <f>IF(P_ranger!J250=0," ",IF(P_ranger!B250="sum"," ",P_ranger!A250))</f>
        <v>240</v>
      </c>
      <c r="C244" s="51" t="str">
        <f>IF(P_ranger!J250=0," ",P_ranger!B250)</f>
        <v>Notodden</v>
      </c>
      <c r="D244" s="59" t="str">
        <f>IF(P_ranger!C250=0," ",P_ranger!C250)</f>
        <v xml:space="preserve"> </v>
      </c>
      <c r="E244" s="59" t="str">
        <f>IF(P_ranger!D250=0," ",P_ranger!D250)</f>
        <v xml:space="preserve"> </v>
      </c>
      <c r="F244" s="59">
        <f>IF(P_ranger!E250=0," ",P_ranger!E250)</f>
        <v>126018.4</v>
      </c>
      <c r="G244" s="59">
        <f>IF(P_ranger!F250=0," ",P_ranger!F250)</f>
        <v>22411</v>
      </c>
      <c r="H244" s="59">
        <f>IF(P_ranger!G250=0," ",P_ranger!G250)</f>
        <v>148429.4</v>
      </c>
      <c r="I244" s="58" t="str">
        <f>IF(P_ranger!I250=0," ",P_ranger!I250)</f>
        <v>Notodden</v>
      </c>
      <c r="J244" s="60">
        <f>IF(P_ranger!J250=0," ",P_ranger!J250)</f>
        <v>4.1032139939187537E-4</v>
      </c>
      <c r="K244" s="61">
        <f>IF(P_ranger!K250=0," ",P_ranger!K250)</f>
        <v>0.98119977262413438</v>
      </c>
      <c r="L244" s="59">
        <f>IF(P_ranger!L250=0," ",P_ranger!L250)</f>
        <v>354938576.80000013</v>
      </c>
    </row>
    <row r="245" spans="2:12" ht="12.95" customHeight="1" x14ac:dyDescent="0.2">
      <c r="B245" s="48">
        <f>IF(P_ranger!J251=0," ",IF(P_ranger!B251="sum"," ",P_ranger!A251))</f>
        <v>241</v>
      </c>
      <c r="C245" s="51" t="str">
        <f>IF(P_ranger!J251=0," ",P_ranger!B251)</f>
        <v>Hyllestad</v>
      </c>
      <c r="D245" s="59" t="str">
        <f>IF(P_ranger!C251=0," ",P_ranger!C251)</f>
        <v xml:space="preserve"> </v>
      </c>
      <c r="E245" s="59" t="str">
        <f>IF(P_ranger!D251=0," ",P_ranger!D251)</f>
        <v xml:space="preserve"> </v>
      </c>
      <c r="F245" s="59">
        <f>IF(P_ranger!E251=0," ",P_ranger!E251)</f>
        <v>132071.4</v>
      </c>
      <c r="G245" s="59">
        <f>IF(P_ranger!F251=0," ",P_ranger!F251)</f>
        <v>12541.9</v>
      </c>
      <c r="H245" s="59">
        <f>IF(P_ranger!G251=0," ",P_ranger!G251)</f>
        <v>144613.29999999999</v>
      </c>
      <c r="I245" s="58" t="str">
        <f>IF(P_ranger!I251=0," ",P_ranger!I251)</f>
        <v>Hyllestad</v>
      </c>
      <c r="J245" s="60">
        <f>IF(P_ranger!J251=0," ",P_ranger!J251)</f>
        <v>3.9977209115361976E-4</v>
      </c>
      <c r="K245" s="61">
        <f>IF(P_ranger!K251=0," ",P_ranger!K251)</f>
        <v>0.9815995447152881</v>
      </c>
      <c r="L245" s="59">
        <f>IF(P_ranger!L251=0," ",P_ranger!L251)</f>
        <v>355083190.10000014</v>
      </c>
    </row>
    <row r="246" spans="2:12" ht="12.95" customHeight="1" x14ac:dyDescent="0.2">
      <c r="B246" s="48">
        <f>IF(P_ranger!J252=0," ",IF(P_ranger!B252="sum"," ",P_ranger!A252))</f>
        <v>242</v>
      </c>
      <c r="C246" s="51" t="str">
        <f>IF(P_ranger!J252=0," ",P_ranger!B252)</f>
        <v>Nordreisa</v>
      </c>
      <c r="D246" s="59" t="str">
        <f>IF(P_ranger!C252=0," ",P_ranger!C252)</f>
        <v xml:space="preserve"> </v>
      </c>
      <c r="E246" s="59">
        <f>IF(P_ranger!D252=0," ",P_ranger!D252)</f>
        <v>736.4</v>
      </c>
      <c r="F246" s="59">
        <f>IF(P_ranger!E252=0," ",P_ranger!E252)</f>
        <v>55432.7</v>
      </c>
      <c r="G246" s="59">
        <f>IF(P_ranger!F252=0," ",P_ranger!F252)</f>
        <v>83396.899999999994</v>
      </c>
      <c r="H246" s="59">
        <f>IF(P_ranger!G252=0," ",P_ranger!G252)</f>
        <v>139566</v>
      </c>
      <c r="I246" s="58" t="str">
        <f>IF(P_ranger!I252=0," ",P_ranger!I252)</f>
        <v>Nordreisa</v>
      </c>
      <c r="J246" s="60">
        <f>IF(P_ranger!J252=0," ",P_ranger!J252)</f>
        <v>3.8581922737359638E-4</v>
      </c>
      <c r="K246" s="61">
        <f>IF(P_ranger!K252=0," ",P_ranger!K252)</f>
        <v>0.98198536394266167</v>
      </c>
      <c r="L246" s="59">
        <f>IF(P_ranger!L252=0," ",P_ranger!L252)</f>
        <v>355222756.10000014</v>
      </c>
    </row>
    <row r="247" spans="2:12" ht="12.95" customHeight="1" x14ac:dyDescent="0.2">
      <c r="B247" s="48">
        <f>IF(P_ranger!J253=0," ",IF(P_ranger!B253="sum"," ",P_ranger!A253))</f>
        <v>243</v>
      </c>
      <c r="C247" s="51" t="str">
        <f>IF(P_ranger!J253=0," ",P_ranger!B253)</f>
        <v>Hitra</v>
      </c>
      <c r="D247" s="59" t="str">
        <f>IF(P_ranger!C253=0," ",P_ranger!C253)</f>
        <v xml:space="preserve"> </v>
      </c>
      <c r="E247" s="59" t="str">
        <f>IF(P_ranger!D253=0," ",P_ranger!D253)</f>
        <v xml:space="preserve"> </v>
      </c>
      <c r="F247" s="59">
        <f>IF(P_ranger!E253=0," ",P_ranger!E253)</f>
        <v>96986.2</v>
      </c>
      <c r="G247" s="59">
        <f>IF(P_ranger!F253=0," ",P_ranger!F253)</f>
        <v>41837</v>
      </c>
      <c r="H247" s="59">
        <f>IF(P_ranger!G253=0," ",P_ranger!G253)</f>
        <v>138823.20000000001</v>
      </c>
      <c r="I247" s="58" t="str">
        <f>IF(P_ranger!I253=0," ",P_ranger!I253)</f>
        <v>Hitra</v>
      </c>
      <c r="J247" s="60">
        <f>IF(P_ranger!J253=0," ",P_ranger!J253)</f>
        <v>3.837658152095084E-4</v>
      </c>
      <c r="K247" s="61">
        <f>IF(P_ranger!K253=0," ",P_ranger!K253)</f>
        <v>0.98236912975787116</v>
      </c>
      <c r="L247" s="59">
        <f>IF(P_ranger!L253=0," ",P_ranger!L253)</f>
        <v>355361579.30000013</v>
      </c>
    </row>
    <row r="248" spans="2:12" ht="12.95" customHeight="1" x14ac:dyDescent="0.2">
      <c r="B248" s="48">
        <f>IF(P_ranger!J254=0," ",IF(P_ranger!B254="sum"," ",P_ranger!A254))</f>
        <v>244</v>
      </c>
      <c r="C248" s="51" t="str">
        <f>IF(P_ranger!J254=0," ",P_ranger!B254)</f>
        <v>Osen</v>
      </c>
      <c r="D248" s="59" t="str">
        <f>IF(P_ranger!C254=0," ",P_ranger!C254)</f>
        <v xml:space="preserve"> </v>
      </c>
      <c r="E248" s="59">
        <f>IF(P_ranger!D254=0," ",P_ranger!D254)</f>
        <v>4933.1000000000004</v>
      </c>
      <c r="F248" s="59">
        <f>IF(P_ranger!E254=0," ",P_ranger!E254)</f>
        <v>110039.1</v>
      </c>
      <c r="G248" s="59">
        <f>IF(P_ranger!F254=0," ",P_ranger!F254)</f>
        <v>23399.7</v>
      </c>
      <c r="H248" s="59">
        <f>IF(P_ranger!G254=0," ",P_ranger!G254)</f>
        <v>138371.9</v>
      </c>
      <c r="I248" s="58" t="str">
        <f>IF(P_ranger!I254=0," ",P_ranger!I254)</f>
        <v>Osen</v>
      </c>
      <c r="J248" s="60">
        <f>IF(P_ranger!J254=0," ",P_ranger!J254)</f>
        <v>3.8251823186317968E-4</v>
      </c>
      <c r="K248" s="61">
        <f>IF(P_ranger!K254=0," ",P_ranger!K254)</f>
        <v>0.98275164798973424</v>
      </c>
      <c r="L248" s="59">
        <f>IF(P_ranger!L254=0," ",P_ranger!L254)</f>
        <v>355499951.20000011</v>
      </c>
    </row>
    <row r="249" spans="2:12" ht="12.95" customHeight="1" x14ac:dyDescent="0.2">
      <c r="B249" s="48">
        <f>IF(P_ranger!J255=0," ",IF(P_ranger!B255="sum"," ",P_ranger!A255))</f>
        <v>245</v>
      </c>
      <c r="C249" s="51" t="str">
        <f>IF(P_ranger!J255=0," ",P_ranger!B255)</f>
        <v>Nome</v>
      </c>
      <c r="D249" s="59" t="str">
        <f>IF(P_ranger!C255=0," ",P_ranger!C255)</f>
        <v xml:space="preserve"> </v>
      </c>
      <c r="E249" s="59">
        <f>IF(P_ranger!D255=0," ",P_ranger!D255)</f>
        <v>14034.2</v>
      </c>
      <c r="F249" s="59">
        <f>IF(P_ranger!E255=0," ",P_ranger!E255)</f>
        <v>101805.6</v>
      </c>
      <c r="G249" s="59">
        <f>IF(P_ranger!F255=0," ",P_ranger!F255)</f>
        <v>22025.7</v>
      </c>
      <c r="H249" s="59">
        <f>IF(P_ranger!G255=0," ",P_ranger!G255)</f>
        <v>137865.5</v>
      </c>
      <c r="I249" s="58" t="str">
        <f>IF(P_ranger!I255=0," ",P_ranger!I255)</f>
        <v>Nome</v>
      </c>
      <c r="J249" s="60">
        <f>IF(P_ranger!J255=0," ",P_ranger!J255)</f>
        <v>3.811183289015559E-4</v>
      </c>
      <c r="K249" s="61">
        <f>IF(P_ranger!K255=0," ",P_ranger!K255)</f>
        <v>0.98313276631863578</v>
      </c>
      <c r="L249" s="59">
        <f>IF(P_ranger!L255=0," ",P_ranger!L255)</f>
        <v>355637816.70000011</v>
      </c>
    </row>
    <row r="250" spans="2:12" ht="12.95" customHeight="1" x14ac:dyDescent="0.2">
      <c r="B250" s="48">
        <f>IF(P_ranger!J256=0," ",IF(P_ranger!B256="sum"," ",P_ranger!A256))</f>
        <v>246</v>
      </c>
      <c r="C250" s="51" t="str">
        <f>IF(P_ranger!J256=0," ",P_ranger!B256)</f>
        <v>Hjartdal</v>
      </c>
      <c r="D250" s="59" t="str">
        <f>IF(P_ranger!C256=0," ",P_ranger!C256)</f>
        <v xml:space="preserve"> </v>
      </c>
      <c r="E250" s="59">
        <f>IF(P_ranger!D256=0," ",P_ranger!D256)</f>
        <v>1356.8</v>
      </c>
      <c r="F250" s="59">
        <f>IF(P_ranger!E256=0," ",P_ranger!E256)</f>
        <v>83604.600000000006</v>
      </c>
      <c r="G250" s="59">
        <f>IF(P_ranger!F256=0," ",P_ranger!F256)</f>
        <v>52224.2</v>
      </c>
      <c r="H250" s="59">
        <f>IF(P_ranger!G256=0," ",P_ranger!G256)</f>
        <v>137185.60000000001</v>
      </c>
      <c r="I250" s="58" t="str">
        <f>IF(P_ranger!I256=0," ",P_ranger!I256)</f>
        <v>Hjartdal</v>
      </c>
      <c r="J250" s="60">
        <f>IF(P_ranger!J256=0," ",P_ranger!J256)</f>
        <v>3.7923879883913878E-4</v>
      </c>
      <c r="K250" s="61">
        <f>IF(P_ranger!K256=0," ",P_ranger!K256)</f>
        <v>0.98351200511747505</v>
      </c>
      <c r="L250" s="59">
        <f>IF(P_ranger!L256=0," ",P_ranger!L256)</f>
        <v>355775002.30000013</v>
      </c>
    </row>
    <row r="251" spans="2:12" ht="12.95" customHeight="1" x14ac:dyDescent="0.2">
      <c r="B251" s="48">
        <f>IF(P_ranger!J257=0," ",IF(P_ranger!B257="sum"," ",P_ranger!A257))</f>
        <v>247</v>
      </c>
      <c r="C251" s="51" t="str">
        <f>IF(P_ranger!J257=0," ",P_ranger!B257)</f>
        <v>Gildeskål</v>
      </c>
      <c r="D251" s="59" t="str">
        <f>IF(P_ranger!C257=0," ",P_ranger!C257)</f>
        <v xml:space="preserve"> </v>
      </c>
      <c r="E251" s="59">
        <f>IF(P_ranger!D257=0," ",P_ranger!D257)</f>
        <v>52379.1</v>
      </c>
      <c r="F251" s="59">
        <f>IF(P_ranger!E257=0," ",P_ranger!E257)</f>
        <v>70744.3</v>
      </c>
      <c r="G251" s="59">
        <f>IF(P_ranger!F257=0," ",P_ranger!F257)</f>
        <v>4513</v>
      </c>
      <c r="H251" s="59">
        <f>IF(P_ranger!G257=0," ",P_ranger!G257)</f>
        <v>127636.4</v>
      </c>
      <c r="I251" s="58" t="str">
        <f>IF(P_ranger!I257=0," ",P_ranger!I257)</f>
        <v>Gildeskål</v>
      </c>
      <c r="J251" s="60">
        <f>IF(P_ranger!J257=0," ",P_ranger!J257)</f>
        <v>3.5284078667259424E-4</v>
      </c>
      <c r="K251" s="61">
        <f>IF(P_ranger!K257=0," ",P_ranger!K257)</f>
        <v>0.98386484590414758</v>
      </c>
      <c r="L251" s="59">
        <f>IF(P_ranger!L257=0," ",P_ranger!L257)</f>
        <v>355902638.70000011</v>
      </c>
    </row>
    <row r="252" spans="2:12" ht="12.95" customHeight="1" x14ac:dyDescent="0.2">
      <c r="B252" s="48">
        <f>IF(P_ranger!J258=0," ",IF(P_ranger!B258="sum"," ",P_ranger!A258))</f>
        <v>248</v>
      </c>
      <c r="C252" s="51" t="str">
        <f>IF(P_ranger!J258=0," ",P_ranger!B258)</f>
        <v>Aremark</v>
      </c>
      <c r="D252" s="59">
        <f>IF(P_ranger!C258=0," ",P_ranger!C258)</f>
        <v>6300.8</v>
      </c>
      <c r="E252" s="59">
        <f>IF(P_ranger!D258=0," ",P_ranger!D258)</f>
        <v>6435.3</v>
      </c>
      <c r="F252" s="59">
        <f>IF(P_ranger!E258=0," ",P_ranger!E258)</f>
        <v>96917</v>
      </c>
      <c r="G252" s="59">
        <f>IF(P_ranger!F258=0," ",P_ranger!F258)</f>
        <v>16662.900000000001</v>
      </c>
      <c r="H252" s="59">
        <f>IF(P_ranger!G258=0," ",P_ranger!G258)</f>
        <v>126316</v>
      </c>
      <c r="I252" s="58" t="str">
        <f>IF(P_ranger!I258=0," ",P_ranger!I258)</f>
        <v>Aremark</v>
      </c>
      <c r="J252" s="60">
        <f>IF(P_ranger!J258=0," ",P_ranger!J258)</f>
        <v>3.4919064474817074E-4</v>
      </c>
      <c r="K252" s="61">
        <f>IF(P_ranger!K258=0," ",P_ranger!K258)</f>
        <v>0.98421403654889572</v>
      </c>
      <c r="L252" s="59">
        <f>IF(P_ranger!L258=0," ",P_ranger!L258)</f>
        <v>356028954.70000011</v>
      </c>
    </row>
    <row r="253" spans="2:12" ht="12.95" customHeight="1" x14ac:dyDescent="0.2">
      <c r="B253" s="48">
        <f>IF(P_ranger!J259=0," ",IF(P_ranger!B259="sum"," ",P_ranger!A259))</f>
        <v>249</v>
      </c>
      <c r="C253" s="51" t="str">
        <f>IF(P_ranger!J259=0," ",P_ranger!B259)</f>
        <v>Høyanger</v>
      </c>
      <c r="D253" s="59" t="str">
        <f>IF(P_ranger!C259=0," ",P_ranger!C259)</f>
        <v xml:space="preserve"> </v>
      </c>
      <c r="E253" s="59">
        <f>IF(P_ranger!D259=0," ",P_ranger!D259)</f>
        <v>23051.7</v>
      </c>
      <c r="F253" s="59">
        <f>IF(P_ranger!E259=0," ",P_ranger!E259)</f>
        <v>72731.7</v>
      </c>
      <c r="G253" s="59">
        <f>IF(P_ranger!F259=0," ",P_ranger!F259)</f>
        <v>27262.400000000001</v>
      </c>
      <c r="H253" s="59">
        <f>IF(P_ranger!G259=0," ",P_ranger!G259)</f>
        <v>123045.8</v>
      </c>
      <c r="I253" s="58" t="str">
        <f>IF(P_ranger!I259=0," ",P_ranger!I259)</f>
        <v>Høyanger</v>
      </c>
      <c r="J253" s="60">
        <f>IF(P_ranger!J259=0," ",P_ranger!J259)</f>
        <v>3.4015043411408268E-4</v>
      </c>
      <c r="K253" s="61">
        <f>IF(P_ranger!K259=0," ",P_ranger!K259)</f>
        <v>0.98455418698300978</v>
      </c>
      <c r="L253" s="59">
        <f>IF(P_ranger!L259=0," ",P_ranger!L259)</f>
        <v>356152000.50000012</v>
      </c>
    </row>
    <row r="254" spans="2:12" ht="12.95" customHeight="1" x14ac:dyDescent="0.2">
      <c r="B254" s="48">
        <f>IF(P_ranger!J260=0," ",IF(P_ranger!B260="sum"," ",P_ranger!A260))</f>
        <v>250</v>
      </c>
      <c r="C254" s="51" t="str">
        <f>IF(P_ranger!J260=0," ",P_ranger!B260)</f>
        <v>Herøy</v>
      </c>
      <c r="D254" s="59" t="str">
        <f>IF(P_ranger!C260=0," ",P_ranger!C260)</f>
        <v xml:space="preserve"> </v>
      </c>
      <c r="E254" s="59" t="str">
        <f>IF(P_ranger!D260=0," ",P_ranger!D260)</f>
        <v xml:space="preserve"> </v>
      </c>
      <c r="F254" s="59">
        <f>IF(P_ranger!E260=0," ",P_ranger!E260)</f>
        <v>59366.1</v>
      </c>
      <c r="G254" s="59">
        <f>IF(P_ranger!F260=0," ",P_ranger!F260)</f>
        <v>63163.8</v>
      </c>
      <c r="H254" s="59">
        <f>IF(P_ranger!G260=0," ",P_ranger!G260)</f>
        <v>122529.9</v>
      </c>
      <c r="I254" s="58" t="str">
        <f>IF(P_ranger!I260=0," ",P_ranger!I260)</f>
        <v>Herøy</v>
      </c>
      <c r="J254" s="60">
        <f>IF(P_ranger!J260=0," ",P_ranger!J260)</f>
        <v>3.3872426914982172E-4</v>
      </c>
      <c r="K254" s="61">
        <f>IF(P_ranger!K260=0," ",P_ranger!K260)</f>
        <v>0.98489291125215961</v>
      </c>
      <c r="L254" s="59">
        <f>IF(P_ranger!L260=0," ",P_ranger!L260)</f>
        <v>356274530.4000001</v>
      </c>
    </row>
    <row r="255" spans="2:12" ht="12.95" customHeight="1" x14ac:dyDescent="0.2">
      <c r="B255" s="48">
        <f>IF(P_ranger!J261=0," ",IF(P_ranger!B261="sum"," ",P_ranger!A261))</f>
        <v>251</v>
      </c>
      <c r="C255" s="51" t="str">
        <f>IF(P_ranger!J261=0," ",P_ranger!B261)</f>
        <v>Kåfjord</v>
      </c>
      <c r="D255" s="59" t="str">
        <f>IF(P_ranger!C261=0," ",P_ranger!C261)</f>
        <v xml:space="preserve"> </v>
      </c>
      <c r="E255" s="59">
        <f>IF(P_ranger!D261=0," ",P_ranger!D261)</f>
        <v>25370.3</v>
      </c>
      <c r="F255" s="59">
        <f>IF(P_ranger!E261=0," ",P_ranger!E261)</f>
        <v>41218.699999999997</v>
      </c>
      <c r="G255" s="59">
        <f>IF(P_ranger!F261=0," ",P_ranger!F261)</f>
        <v>55108.2</v>
      </c>
      <c r="H255" s="59">
        <f>IF(P_ranger!G261=0," ",P_ranger!G261)</f>
        <v>121697.2</v>
      </c>
      <c r="I255" s="58" t="str">
        <f>IF(P_ranger!I261=0," ",P_ranger!I261)</f>
        <v>Kåfjord</v>
      </c>
      <c r="J255" s="60">
        <f>IF(P_ranger!J261=0," ",P_ranger!J261)</f>
        <v>3.3642233550814688E-4</v>
      </c>
      <c r="K255" s="61">
        <f>IF(P_ranger!K261=0," ",P_ranger!K261)</f>
        <v>0.98522933358766773</v>
      </c>
      <c r="L255" s="59">
        <f>IF(P_ranger!L261=0," ",P_ranger!L261)</f>
        <v>356396227.60000008</v>
      </c>
    </row>
    <row r="256" spans="2:12" ht="12.95" customHeight="1" x14ac:dyDescent="0.2">
      <c r="B256" s="48">
        <f>IF(P_ranger!J262=0," ",IF(P_ranger!B262="sum"," ",P_ranger!A262))</f>
        <v>252</v>
      </c>
      <c r="C256" s="51" t="str">
        <f>IF(P_ranger!J262=0," ",P_ranger!B262)</f>
        <v>Kviteseid</v>
      </c>
      <c r="D256" s="59" t="str">
        <f>IF(P_ranger!C262=0," ",P_ranger!C262)</f>
        <v xml:space="preserve"> </v>
      </c>
      <c r="E256" s="59">
        <f>IF(P_ranger!D262=0," ",P_ranger!D262)</f>
        <v>1477.6</v>
      </c>
      <c r="F256" s="59">
        <f>IF(P_ranger!E262=0," ",P_ranger!E262)</f>
        <v>73661</v>
      </c>
      <c r="G256" s="59">
        <f>IF(P_ranger!F262=0," ",P_ranger!F262)</f>
        <v>42920.1</v>
      </c>
      <c r="H256" s="59">
        <f>IF(P_ranger!G262=0," ",P_ranger!G262)</f>
        <v>118058.7</v>
      </c>
      <c r="I256" s="58" t="str">
        <f>IF(P_ranger!I262=0," ",P_ranger!I262)</f>
        <v>Kviteseid</v>
      </c>
      <c r="J256" s="60">
        <f>IF(P_ranger!J262=0," ",P_ranger!J262)</f>
        <v>3.2636398849813852E-4</v>
      </c>
      <c r="K256" s="61">
        <f>IF(P_ranger!K262=0," ",P_ranger!K262)</f>
        <v>0.98555569757616579</v>
      </c>
      <c r="L256" s="59">
        <f>IF(P_ranger!L262=0," ",P_ranger!L262)</f>
        <v>356514286.30000007</v>
      </c>
    </row>
    <row r="257" spans="2:12" ht="12.95" customHeight="1" x14ac:dyDescent="0.2">
      <c r="B257" s="48">
        <f>IF(P_ranger!J263=0," ",IF(P_ranger!B263="sum"," ",P_ranger!A263))</f>
        <v>253</v>
      </c>
      <c r="C257" s="51" t="str">
        <f>IF(P_ranger!J263=0," ",P_ranger!B263)</f>
        <v>Åmli</v>
      </c>
      <c r="D257" s="59" t="str">
        <f>IF(P_ranger!C263=0," ",P_ranger!C263)</f>
        <v xml:space="preserve"> </v>
      </c>
      <c r="E257" s="59">
        <f>IF(P_ranger!D263=0," ",P_ranger!D263)</f>
        <v>7339.7</v>
      </c>
      <c r="F257" s="59">
        <f>IF(P_ranger!E263=0," ",P_ranger!E263)</f>
        <v>81873.899999999994</v>
      </c>
      <c r="G257" s="59">
        <f>IF(P_ranger!F263=0," ",P_ranger!F263)</f>
        <v>28743.7</v>
      </c>
      <c r="H257" s="59">
        <f>IF(P_ranger!G263=0," ",P_ranger!G263)</f>
        <v>117957.3</v>
      </c>
      <c r="I257" s="58" t="str">
        <f>IF(P_ranger!I263=0," ",P_ranger!I263)</f>
        <v>Åmli</v>
      </c>
      <c r="J257" s="60">
        <f>IF(P_ranger!J263=0," ",P_ranger!J263)</f>
        <v>3.2608367617525415E-4</v>
      </c>
      <c r="K257" s="61">
        <f>IF(P_ranger!K263=0," ",P_ranger!K263)</f>
        <v>0.98588178125234105</v>
      </c>
      <c r="L257" s="59">
        <f>IF(P_ranger!L263=0," ",P_ranger!L263)</f>
        <v>356632243.60000008</v>
      </c>
    </row>
    <row r="258" spans="2:12" ht="12.95" customHeight="1" x14ac:dyDescent="0.2">
      <c r="B258" s="48">
        <f>IF(P_ranger!J264=0," ",IF(P_ranger!B264="sum"," ",P_ranger!A264))</f>
        <v>254</v>
      </c>
      <c r="C258" s="51" t="str">
        <f>IF(P_ranger!J264=0," ",P_ranger!B264)</f>
        <v>Rødøy</v>
      </c>
      <c r="D258" s="59" t="str">
        <f>IF(P_ranger!C264=0," ",P_ranger!C264)</f>
        <v xml:space="preserve"> </v>
      </c>
      <c r="E258" s="59" t="str">
        <f>IF(P_ranger!D264=0," ",P_ranger!D264)</f>
        <v xml:space="preserve"> </v>
      </c>
      <c r="F258" s="59">
        <f>IF(P_ranger!E264=0," ",P_ranger!E264)</f>
        <v>80393.2</v>
      </c>
      <c r="G258" s="59">
        <f>IF(P_ranger!F264=0," ",P_ranger!F264)</f>
        <v>36954.400000000001</v>
      </c>
      <c r="H258" s="59">
        <f>IF(P_ranger!G264=0," ",P_ranger!G264)</f>
        <v>117347.6</v>
      </c>
      <c r="I258" s="58" t="str">
        <f>IF(P_ranger!I264=0," ",P_ranger!I264)</f>
        <v>Rødøy</v>
      </c>
      <c r="J258" s="60">
        <f>IF(P_ranger!J264=0," ",P_ranger!J264)</f>
        <v>3.2439820849021852E-4</v>
      </c>
      <c r="K258" s="61">
        <f>IF(P_ranger!K264=0," ",P_ranger!K264)</f>
        <v>0.98620617946083133</v>
      </c>
      <c r="L258" s="59">
        <f>IF(P_ranger!L264=0," ",P_ranger!L264)</f>
        <v>356749591.20000011</v>
      </c>
    </row>
    <row r="259" spans="2:12" ht="12.95" customHeight="1" x14ac:dyDescent="0.2">
      <c r="B259" s="48">
        <f>IF(P_ranger!J265=0," ",IF(P_ranger!B265="sum"," ",P_ranger!A265))</f>
        <v>255</v>
      </c>
      <c r="C259" s="51" t="str">
        <f>IF(P_ranger!J265=0," ",P_ranger!B265)</f>
        <v>Evje og Hornnes</v>
      </c>
      <c r="D259" s="59" t="str">
        <f>IF(P_ranger!C265=0," ",P_ranger!C265)</f>
        <v xml:space="preserve"> </v>
      </c>
      <c r="E259" s="59">
        <f>IF(P_ranger!D265=0," ",P_ranger!D265)</f>
        <v>1150.9000000000001</v>
      </c>
      <c r="F259" s="59">
        <f>IF(P_ranger!E265=0," ",P_ranger!E265)</f>
        <v>81192.7</v>
      </c>
      <c r="G259" s="59">
        <f>IF(P_ranger!F265=0," ",P_ranger!F265)</f>
        <v>34412.400000000001</v>
      </c>
      <c r="H259" s="59">
        <f>IF(P_ranger!G265=0," ",P_ranger!G265)</f>
        <v>116756</v>
      </c>
      <c r="I259" s="58" t="str">
        <f>IF(P_ranger!I265=0," ",P_ranger!I265)</f>
        <v>Evje og Hornnes</v>
      </c>
      <c r="J259" s="60">
        <f>IF(P_ranger!J265=0," ",P_ranger!J265)</f>
        <v>3.2276277683125989E-4</v>
      </c>
      <c r="K259" s="61">
        <f>IF(P_ranger!K265=0," ",P_ranger!K265)</f>
        <v>0.98652894223766263</v>
      </c>
      <c r="L259" s="59">
        <f>IF(P_ranger!L265=0," ",P_ranger!L265)</f>
        <v>356866347.20000011</v>
      </c>
    </row>
    <row r="260" spans="2:12" ht="12.95" customHeight="1" x14ac:dyDescent="0.2">
      <c r="B260" s="48">
        <f>IF(P_ranger!J266=0," ",IF(P_ranger!B266="sum"," ",P_ranger!A266))</f>
        <v>256</v>
      </c>
      <c r="C260" s="51" t="str">
        <f>IF(P_ranger!J266=0," ",P_ranger!B266)</f>
        <v>Flatanger</v>
      </c>
      <c r="D260" s="59" t="str">
        <f>IF(P_ranger!C266=0," ",P_ranger!C266)</f>
        <v xml:space="preserve"> </v>
      </c>
      <c r="E260" s="59" t="str">
        <f>IF(P_ranger!D266=0," ",P_ranger!D266)</f>
        <v xml:space="preserve"> </v>
      </c>
      <c r="F260" s="59">
        <f>IF(P_ranger!E266=0," ",P_ranger!E266)</f>
        <v>75105.2</v>
      </c>
      <c r="G260" s="59">
        <f>IF(P_ranger!F266=0," ",P_ranger!F266)</f>
        <v>39731.9</v>
      </c>
      <c r="H260" s="59">
        <f>IF(P_ranger!G266=0," ",P_ranger!G266)</f>
        <v>114837.1</v>
      </c>
      <c r="I260" s="58" t="str">
        <f>IF(P_ranger!I266=0," ",P_ranger!I266)</f>
        <v>Flatanger</v>
      </c>
      <c r="J260" s="60">
        <f>IF(P_ranger!J266=0," ",P_ranger!J266)</f>
        <v>3.1745812874069921E-4</v>
      </c>
      <c r="K260" s="61">
        <f>IF(P_ranger!K266=0," ",P_ranger!K266)</f>
        <v>0.98684640036640336</v>
      </c>
      <c r="L260" s="59">
        <f>IF(P_ranger!L266=0," ",P_ranger!L266)</f>
        <v>356981184.30000013</v>
      </c>
    </row>
    <row r="261" spans="2:12" ht="12.95" customHeight="1" x14ac:dyDescent="0.2">
      <c r="B261" s="48">
        <f>IF(P_ranger!J267=0," ",IF(P_ranger!B267="sum"," ",P_ranger!A267))</f>
        <v>257</v>
      </c>
      <c r="C261" s="51" t="str">
        <f>IF(P_ranger!J267=0," ",P_ranger!B267)</f>
        <v>Tysnes</v>
      </c>
      <c r="D261" s="59" t="str">
        <f>IF(P_ranger!C267=0," ",P_ranger!C267)</f>
        <v xml:space="preserve"> </v>
      </c>
      <c r="E261" s="59" t="str">
        <f>IF(P_ranger!D267=0," ",P_ranger!D267)</f>
        <v xml:space="preserve"> </v>
      </c>
      <c r="F261" s="59">
        <f>IF(P_ranger!E267=0," ",P_ranger!E267)</f>
        <v>72624.800000000003</v>
      </c>
      <c r="G261" s="59">
        <f>IF(P_ranger!F267=0," ",P_ranger!F267)</f>
        <v>38748.400000000001</v>
      </c>
      <c r="H261" s="59">
        <f>IF(P_ranger!G267=0," ",P_ranger!G267)</f>
        <v>111373.2</v>
      </c>
      <c r="I261" s="58" t="str">
        <f>IF(P_ranger!I267=0," ",P_ranger!I267)</f>
        <v>Tysnes</v>
      </c>
      <c r="J261" s="60">
        <f>IF(P_ranger!J267=0," ",P_ranger!J267)</f>
        <v>3.0788244969494734E-4</v>
      </c>
      <c r="K261" s="61">
        <f>IF(P_ranger!K267=0," ",P_ranger!K267)</f>
        <v>0.98715428281609829</v>
      </c>
      <c r="L261" s="59">
        <f>IF(P_ranger!L267=0," ",P_ranger!L267)</f>
        <v>357092557.50000012</v>
      </c>
    </row>
    <row r="262" spans="2:12" ht="12.95" customHeight="1" x14ac:dyDescent="0.2">
      <c r="B262" s="48">
        <f>IF(P_ranger!J268=0," ",IF(P_ranger!B268="sum"," ",P_ranger!A268))</f>
        <v>258</v>
      </c>
      <c r="C262" s="51" t="str">
        <f>IF(P_ranger!J268=0," ",P_ranger!B268)</f>
        <v>Åmot</v>
      </c>
      <c r="D262" s="59" t="str">
        <f>IF(P_ranger!C268=0," ",P_ranger!C268)</f>
        <v xml:space="preserve"> </v>
      </c>
      <c r="E262" s="59">
        <f>IF(P_ranger!D268=0," ",P_ranger!D268)</f>
        <v>2038</v>
      </c>
      <c r="F262" s="59">
        <f>IF(P_ranger!E268=0," ",P_ranger!E268)</f>
        <v>81772.399999999994</v>
      </c>
      <c r="G262" s="59">
        <f>IF(P_ranger!F268=0," ",P_ranger!F268)</f>
        <v>25823.7</v>
      </c>
      <c r="H262" s="59">
        <f>IF(P_ranger!G268=0," ",P_ranger!G268)</f>
        <v>109634.1</v>
      </c>
      <c r="I262" s="58" t="str">
        <f>IF(P_ranger!I268=0," ",P_ranger!I268)</f>
        <v>Åmot</v>
      </c>
      <c r="J262" s="60">
        <f>IF(P_ranger!J268=0," ",P_ranger!J268)</f>
        <v>3.0307484455956038E-4</v>
      </c>
      <c r="K262" s="61">
        <f>IF(P_ranger!K268=0," ",P_ranger!K268)</f>
        <v>0.9874573576606579</v>
      </c>
      <c r="L262" s="59">
        <f>IF(P_ranger!L268=0," ",P_ranger!L268)</f>
        <v>357202191.60000014</v>
      </c>
    </row>
    <row r="263" spans="2:12" ht="12.95" customHeight="1" x14ac:dyDescent="0.2">
      <c r="B263" s="48">
        <f>IF(P_ranger!J269=0," ",IF(P_ranger!B269="sum"," ",P_ranger!A269))</f>
        <v>259</v>
      </c>
      <c r="C263" s="51" t="str">
        <f>IF(P_ranger!J269=0," ",P_ranger!B269)</f>
        <v>Beiarn</v>
      </c>
      <c r="D263" s="59" t="str">
        <f>IF(P_ranger!C269=0," ",P_ranger!C269)</f>
        <v xml:space="preserve"> </v>
      </c>
      <c r="E263" s="59">
        <f>IF(P_ranger!D269=0," ",P_ranger!D269)</f>
        <v>5666.5</v>
      </c>
      <c r="F263" s="59">
        <f>IF(P_ranger!E269=0," ",P_ranger!E269)</f>
        <v>63885.8</v>
      </c>
      <c r="G263" s="59">
        <f>IF(P_ranger!F269=0," ",P_ranger!F269)</f>
        <v>37633.5</v>
      </c>
      <c r="H263" s="59">
        <f>IF(P_ranger!G269=0," ",P_ranger!G269)</f>
        <v>107185.8</v>
      </c>
      <c r="I263" s="58" t="str">
        <f>IF(P_ranger!I269=0," ",P_ranger!I269)</f>
        <v>Beiarn</v>
      </c>
      <c r="J263" s="60">
        <f>IF(P_ranger!J269=0," ",P_ranger!J269)</f>
        <v>2.9630671181678079E-4</v>
      </c>
      <c r="K263" s="61">
        <f>IF(P_ranger!K269=0," ",P_ranger!K269)</f>
        <v>0.9877536643724748</v>
      </c>
      <c r="L263" s="59">
        <f>IF(P_ranger!L269=0," ",P_ranger!L269)</f>
        <v>357309377.40000015</v>
      </c>
    </row>
    <row r="264" spans="2:12" ht="12.95" customHeight="1" x14ac:dyDescent="0.2">
      <c r="B264" s="48">
        <f>IF(P_ranger!J270=0," ",IF(P_ranger!B270="sum"," ",P_ranger!A270))</f>
        <v>260</v>
      </c>
      <c r="C264" s="51" t="str">
        <f>IF(P_ranger!J270=0," ",P_ranger!B270)</f>
        <v>Lillesand</v>
      </c>
      <c r="D264" s="59" t="str">
        <f>IF(P_ranger!C270=0," ",P_ranger!C270)</f>
        <v xml:space="preserve"> </v>
      </c>
      <c r="E264" s="59">
        <f>IF(P_ranger!D270=0," ",P_ranger!D270)</f>
        <v>1479.7</v>
      </c>
      <c r="F264" s="59">
        <f>IF(P_ranger!E270=0," ",P_ranger!E270)</f>
        <v>97480.6</v>
      </c>
      <c r="G264" s="59">
        <f>IF(P_ranger!F270=0," ",P_ranger!F270)</f>
        <v>7069.7</v>
      </c>
      <c r="H264" s="59">
        <f>IF(P_ranger!G270=0," ",P_ranger!G270)</f>
        <v>106030</v>
      </c>
      <c r="I264" s="58" t="str">
        <f>IF(P_ranger!I270=0," ",P_ranger!I270)</f>
        <v>Lillesand</v>
      </c>
      <c r="J264" s="60">
        <f>IF(P_ranger!J270=0," ",P_ranger!J270)</f>
        <v>2.9311159364331157E-4</v>
      </c>
      <c r="K264" s="61">
        <f>IF(P_ranger!K270=0," ",P_ranger!K270)</f>
        <v>0.98804677596611812</v>
      </c>
      <c r="L264" s="59">
        <f>IF(P_ranger!L270=0," ",P_ranger!L270)</f>
        <v>357415407.40000015</v>
      </c>
    </row>
    <row r="265" spans="2:12" ht="12.95" customHeight="1" x14ac:dyDescent="0.2">
      <c r="B265" s="48">
        <f>IF(P_ranger!J271=0," ",IF(P_ranger!B271="sum"," ",P_ranger!A271))</f>
        <v>261</v>
      </c>
      <c r="C265" s="51" t="str">
        <f>IF(P_ranger!J271=0," ",P_ranger!B271)</f>
        <v>Rollag</v>
      </c>
      <c r="D265" s="59" t="str">
        <f>IF(P_ranger!C271=0," ",P_ranger!C271)</f>
        <v xml:space="preserve"> </v>
      </c>
      <c r="E265" s="59">
        <f>IF(P_ranger!D271=0," ",P_ranger!D271)</f>
        <v>3458.7</v>
      </c>
      <c r="F265" s="59">
        <f>IF(P_ranger!E271=0," ",P_ranger!E271)</f>
        <v>71507.3</v>
      </c>
      <c r="G265" s="59">
        <f>IF(P_ranger!F271=0," ",P_ranger!F271)</f>
        <v>30328.9</v>
      </c>
      <c r="H265" s="59">
        <f>IF(P_ranger!G271=0," ",P_ranger!G271)</f>
        <v>105294.9</v>
      </c>
      <c r="I265" s="58" t="str">
        <f>IF(P_ranger!I271=0," ",P_ranger!I271)</f>
        <v>Rollag</v>
      </c>
      <c r="J265" s="60">
        <f>IF(P_ranger!J271=0," ",P_ranger!J271)</f>
        <v>2.9107946752346625E-4</v>
      </c>
      <c r="K265" s="61">
        <f>IF(P_ranger!K271=0," ",P_ranger!K271)</f>
        <v>0.9883378554336415</v>
      </c>
      <c r="L265" s="59">
        <f>IF(P_ranger!L271=0," ",P_ranger!L271)</f>
        <v>357520702.30000013</v>
      </c>
    </row>
    <row r="266" spans="2:12" ht="12.95" customHeight="1" x14ac:dyDescent="0.2">
      <c r="B266" s="48">
        <f>IF(P_ranger!J272=0," ",IF(P_ranger!B272="sum"," ",P_ranger!A272))</f>
        <v>262</v>
      </c>
      <c r="C266" s="51" t="str">
        <f>IF(P_ranger!J272=0," ",P_ranger!B272)</f>
        <v>Engerdal</v>
      </c>
      <c r="D266" s="59" t="str">
        <f>IF(P_ranger!C272=0," ",P_ranger!C272)</f>
        <v xml:space="preserve"> </v>
      </c>
      <c r="E266" s="59">
        <f>IF(P_ranger!D272=0," ",P_ranger!D272)</f>
        <v>1128.5999999999999</v>
      </c>
      <c r="F266" s="59">
        <f>IF(P_ranger!E272=0," ",P_ranger!E272)</f>
        <v>95917.6</v>
      </c>
      <c r="G266" s="59">
        <f>IF(P_ranger!F272=0," ",P_ranger!F272)</f>
        <v>7561.7</v>
      </c>
      <c r="H266" s="59">
        <f>IF(P_ranger!G272=0," ",P_ranger!G272)</f>
        <v>104607.9</v>
      </c>
      <c r="I266" s="58" t="str">
        <f>IF(P_ranger!I272=0," ",P_ranger!I272)</f>
        <v>Engerdal</v>
      </c>
      <c r="J266" s="60">
        <f>IF(P_ranger!J272=0," ",P_ranger!J272)</f>
        <v>2.8918031006960453E-4</v>
      </c>
      <c r="K266" s="61">
        <f>IF(P_ranger!K272=0," ",P_ranger!K272)</f>
        <v>0.98862703574371102</v>
      </c>
      <c r="L266" s="59">
        <f>IF(P_ranger!L272=0," ",P_ranger!L272)</f>
        <v>357625310.20000011</v>
      </c>
    </row>
    <row r="267" spans="2:12" ht="12.95" customHeight="1" x14ac:dyDescent="0.2">
      <c r="B267" s="48">
        <f>IF(P_ranger!J273=0," ",IF(P_ranger!B273="sum"," ",P_ranger!A273))</f>
        <v>263</v>
      </c>
      <c r="C267" s="51" t="str">
        <f>IF(P_ranger!J273=0," ",P_ranger!B273)</f>
        <v>Aurland</v>
      </c>
      <c r="D267" s="59" t="str">
        <f>IF(P_ranger!C273=0," ",P_ranger!C273)</f>
        <v xml:space="preserve"> </v>
      </c>
      <c r="E267" s="59">
        <f>IF(P_ranger!D273=0," ",P_ranger!D273)</f>
        <v>5714.3</v>
      </c>
      <c r="F267" s="59">
        <f>IF(P_ranger!E273=0," ",P_ranger!E273)</f>
        <v>19250.8</v>
      </c>
      <c r="G267" s="59">
        <f>IF(P_ranger!F273=0," ",P_ranger!F273)</f>
        <v>79187.7</v>
      </c>
      <c r="H267" s="59">
        <f>IF(P_ranger!G273=0," ",P_ranger!G273)</f>
        <v>104152.8</v>
      </c>
      <c r="I267" s="58" t="str">
        <f>IF(P_ranger!I273=0," ",P_ranger!I273)</f>
        <v>Aurland</v>
      </c>
      <c r="J267" s="60">
        <f>IF(P_ranger!J273=0," ",P_ranger!J273)</f>
        <v>2.8792222192222108E-4</v>
      </c>
      <c r="K267" s="61">
        <f>IF(P_ranger!K273=0," ",P_ranger!K273)</f>
        <v>0.98891495796563322</v>
      </c>
      <c r="L267" s="59">
        <f>IF(P_ranger!L273=0," ",P_ranger!L273)</f>
        <v>357729463.00000012</v>
      </c>
    </row>
    <row r="268" spans="2:12" ht="12.95" customHeight="1" x14ac:dyDescent="0.2">
      <c r="B268" s="48">
        <f>IF(P_ranger!J274=0," ",IF(P_ranger!B274="sum"," ",P_ranger!A274))</f>
        <v>264</v>
      </c>
      <c r="C268" s="51" t="str">
        <f>IF(P_ranger!J274=0," ",P_ranger!B274)</f>
        <v>Vaksdal</v>
      </c>
      <c r="D268" s="59" t="str">
        <f>IF(P_ranger!C274=0," ",P_ranger!C274)</f>
        <v xml:space="preserve"> </v>
      </c>
      <c r="E268" s="59" t="str">
        <f>IF(P_ranger!D274=0," ",P_ranger!D274)</f>
        <v xml:space="preserve"> </v>
      </c>
      <c r="F268" s="59">
        <f>IF(P_ranger!E274=0," ",P_ranger!E274)</f>
        <v>58338.400000000001</v>
      </c>
      <c r="G268" s="59">
        <f>IF(P_ranger!F274=0," ",P_ranger!F274)</f>
        <v>44711.6</v>
      </c>
      <c r="H268" s="59">
        <f>IF(P_ranger!G274=0," ",P_ranger!G274)</f>
        <v>103050</v>
      </c>
      <c r="I268" s="58" t="str">
        <f>IF(P_ranger!I274=0," ",P_ranger!I274)</f>
        <v>Vaksdal</v>
      </c>
      <c r="J268" s="60">
        <f>IF(P_ranger!J274=0," ",P_ranger!J274)</f>
        <v>2.8487361807925357E-4</v>
      </c>
      <c r="K268" s="61">
        <f>IF(P_ranger!K274=0," ",P_ranger!K274)</f>
        <v>0.9891998315837125</v>
      </c>
      <c r="L268" s="59">
        <f>IF(P_ranger!L274=0," ",P_ranger!L274)</f>
        <v>357832513.00000012</v>
      </c>
    </row>
    <row r="269" spans="2:12" ht="12.95" customHeight="1" x14ac:dyDescent="0.2">
      <c r="B269" s="48">
        <f>IF(P_ranger!J275=0," ",IF(P_ranger!B275="sum"," ",P_ranger!A275))</f>
        <v>265</v>
      </c>
      <c r="C269" s="51" t="str">
        <f>IF(P_ranger!J275=0," ",P_ranger!B275)</f>
        <v>Bø</v>
      </c>
      <c r="D269" s="59" t="str">
        <f>IF(P_ranger!C275=0," ",P_ranger!C275)</f>
        <v xml:space="preserve"> </v>
      </c>
      <c r="E269" s="59" t="str">
        <f>IF(P_ranger!D275=0," ",P_ranger!D275)</f>
        <v xml:space="preserve"> </v>
      </c>
      <c r="F269" s="59">
        <f>IF(P_ranger!E275=0," ",P_ranger!E275)</f>
        <v>78860.399999999994</v>
      </c>
      <c r="G269" s="59">
        <f>IF(P_ranger!F275=0," ",P_ranger!F275)</f>
        <v>23074.799999999999</v>
      </c>
      <c r="H269" s="59">
        <f>IF(P_ranger!G275=0," ",P_ranger!G275)</f>
        <v>101935.2</v>
      </c>
      <c r="I269" s="58" t="str">
        <f>IF(P_ranger!I275=0," ",P_ranger!I275)</f>
        <v>Bø</v>
      </c>
      <c r="J269" s="60">
        <f>IF(P_ranger!J275=0," ",P_ranger!J275)</f>
        <v>2.8179184118032341E-4</v>
      </c>
      <c r="K269" s="61">
        <f>IF(P_ranger!K275=0," ",P_ranger!K275)</f>
        <v>0.98948162342489276</v>
      </c>
      <c r="L269" s="59">
        <f>IF(P_ranger!L275=0," ",P_ranger!L275)</f>
        <v>357934448.20000011</v>
      </c>
    </row>
    <row r="270" spans="2:12" ht="12.95" customHeight="1" x14ac:dyDescent="0.2">
      <c r="B270" s="48">
        <f>IF(P_ranger!J276=0," ",IF(P_ranger!B276="sum"," ",P_ranger!A276))</f>
        <v>266</v>
      </c>
      <c r="C270" s="51" t="str">
        <f>IF(P_ranger!J276=0," ",P_ranger!B276)</f>
        <v>Namsskogan</v>
      </c>
      <c r="D270" s="59" t="str">
        <f>IF(P_ranger!C276=0," ",P_ranger!C276)</f>
        <v xml:space="preserve"> </v>
      </c>
      <c r="E270" s="59" t="str">
        <f>IF(P_ranger!D276=0," ",P_ranger!D276)</f>
        <v xml:space="preserve"> </v>
      </c>
      <c r="F270" s="59">
        <f>IF(P_ranger!E276=0," ",P_ranger!E276)</f>
        <v>88490.6</v>
      </c>
      <c r="G270" s="59">
        <f>IF(P_ranger!F276=0," ",P_ranger!F276)</f>
        <v>12504</v>
      </c>
      <c r="H270" s="59">
        <f>IF(P_ranger!G276=0," ",P_ranger!G276)</f>
        <v>100994.6</v>
      </c>
      <c r="I270" s="58" t="str">
        <f>IF(P_ranger!I276=0," ",P_ranger!I276)</f>
        <v>Namsskogan</v>
      </c>
      <c r="J270" s="60">
        <f>IF(P_ranger!J276=0," ",P_ranger!J276)</f>
        <v>2.7919162647711777E-4</v>
      </c>
      <c r="K270" s="61">
        <f>IF(P_ranger!K276=0," ",P_ranger!K276)</f>
        <v>0.98976081505137004</v>
      </c>
      <c r="L270" s="59">
        <f>IF(P_ranger!L276=0," ",P_ranger!L276)</f>
        <v>358035442.80000013</v>
      </c>
    </row>
    <row r="271" spans="2:12" ht="12.95" customHeight="1" x14ac:dyDescent="0.2">
      <c r="B271" s="48">
        <f>IF(P_ranger!J277=0," ",IF(P_ranger!B277="sum"," ",P_ranger!A277))</f>
        <v>267</v>
      </c>
      <c r="C271" s="51" t="str">
        <f>IF(P_ranger!J277=0," ",P_ranger!B277)</f>
        <v>Tjeldsund</v>
      </c>
      <c r="D271" s="59" t="str">
        <f>IF(P_ranger!C277=0," ",P_ranger!C277)</f>
        <v xml:space="preserve"> </v>
      </c>
      <c r="E271" s="59" t="str">
        <f>IF(P_ranger!D277=0," ",P_ranger!D277)</f>
        <v xml:space="preserve"> </v>
      </c>
      <c r="F271" s="59">
        <f>IF(P_ranger!E277=0," ",P_ranger!E277)</f>
        <v>51538.400000000001</v>
      </c>
      <c r="G271" s="59">
        <f>IF(P_ranger!F277=0," ",P_ranger!F277)</f>
        <v>48934</v>
      </c>
      <c r="H271" s="59">
        <f>IF(P_ranger!G277=0," ",P_ranger!G277)</f>
        <v>100472.4</v>
      </c>
      <c r="I271" s="58" t="str">
        <f>IF(P_ranger!I277=0," ",P_ranger!I277)</f>
        <v>Tjeldsund</v>
      </c>
      <c r="J271" s="60">
        <f>IF(P_ranger!J277=0," ",P_ranger!J277)</f>
        <v>2.7774804565847643E-4</v>
      </c>
      <c r="K271" s="61">
        <f>IF(P_ranger!K277=0," ",P_ranger!K277)</f>
        <v>0.99003856309702842</v>
      </c>
      <c r="L271" s="59">
        <f>IF(P_ranger!L277=0," ",P_ranger!L277)</f>
        <v>358135915.20000011</v>
      </c>
    </row>
    <row r="272" spans="2:12" ht="12.95" customHeight="1" x14ac:dyDescent="0.2">
      <c r="B272" s="48">
        <f>IF(P_ranger!J278=0," ",IF(P_ranger!B278="sum"," ",P_ranger!A278))</f>
        <v>268</v>
      </c>
      <c r="C272" s="51" t="str">
        <f>IF(P_ranger!J278=0," ",P_ranger!B278)</f>
        <v>Stord</v>
      </c>
      <c r="D272" s="59" t="str">
        <f>IF(P_ranger!C278=0," ",P_ranger!C278)</f>
        <v xml:space="preserve"> </v>
      </c>
      <c r="E272" s="59">
        <f>IF(P_ranger!D278=0," ",P_ranger!D278)</f>
        <v>26360.1</v>
      </c>
      <c r="F272" s="59">
        <f>IF(P_ranger!E278=0," ",P_ranger!E278)</f>
        <v>39469.599999999999</v>
      </c>
      <c r="G272" s="59">
        <f>IF(P_ranger!F278=0," ",P_ranger!F278)</f>
        <v>33571.5</v>
      </c>
      <c r="H272" s="59">
        <f>IF(P_ranger!G278=0," ",P_ranger!G278)</f>
        <v>99401.2</v>
      </c>
      <c r="I272" s="58" t="str">
        <f>IF(P_ranger!I278=0," ",P_ranger!I278)</f>
        <v>Stord</v>
      </c>
      <c r="J272" s="60">
        <f>IF(P_ranger!J278=0," ",P_ranger!J278)</f>
        <v>2.7478679752954393E-4</v>
      </c>
      <c r="K272" s="61">
        <f>IF(P_ranger!K278=0," ",P_ranger!K278)</f>
        <v>0.99031334989455788</v>
      </c>
      <c r="L272" s="59">
        <f>IF(P_ranger!L278=0," ",P_ranger!L278)</f>
        <v>358235316.4000001</v>
      </c>
    </row>
    <row r="273" spans="2:12" ht="12.95" customHeight="1" x14ac:dyDescent="0.2">
      <c r="B273" s="48">
        <f>IF(P_ranger!J279=0," ",IF(P_ranger!B279="sum"," ",P_ranger!A279))</f>
        <v>269</v>
      </c>
      <c r="C273" s="51" t="str">
        <f>IF(P_ranger!J279=0," ",P_ranger!B279)</f>
        <v>Masfjorden</v>
      </c>
      <c r="D273" s="59" t="str">
        <f>IF(P_ranger!C279=0," ",P_ranger!C279)</f>
        <v xml:space="preserve"> </v>
      </c>
      <c r="E273" s="59">
        <f>IF(P_ranger!D279=0," ",P_ranger!D279)</f>
        <v>130</v>
      </c>
      <c r="F273" s="59">
        <f>IF(P_ranger!E279=0," ",P_ranger!E279)</f>
        <v>39872.1</v>
      </c>
      <c r="G273" s="59">
        <f>IF(P_ranger!F279=0," ",P_ranger!F279)</f>
        <v>56834</v>
      </c>
      <c r="H273" s="59">
        <f>IF(P_ranger!G279=0," ",P_ranger!G279)</f>
        <v>96836.1</v>
      </c>
      <c r="I273" s="58" t="str">
        <f>IF(P_ranger!I279=0," ",P_ranger!I279)</f>
        <v>Masfjorden</v>
      </c>
      <c r="J273" s="60">
        <f>IF(P_ranger!J279=0," ",P_ranger!J279)</f>
        <v>2.6769578037539454E-4</v>
      </c>
      <c r="K273" s="61">
        <f>IF(P_ranger!K279=0," ",P_ranger!K279)</f>
        <v>0.99058104567493332</v>
      </c>
      <c r="L273" s="59">
        <f>IF(P_ranger!L279=0," ",P_ranger!L279)</f>
        <v>358332152.50000012</v>
      </c>
    </row>
    <row r="274" spans="2:12" ht="12.95" customHeight="1" x14ac:dyDescent="0.2">
      <c r="B274" s="48">
        <f>IF(P_ranger!J280=0," ",IF(P_ranger!B280="sum"," ",P_ranger!A280))</f>
        <v>270</v>
      </c>
      <c r="C274" s="51" t="str">
        <f>IF(P_ranger!J280=0," ",P_ranger!B280)</f>
        <v>Porsanger</v>
      </c>
      <c r="D274" s="59" t="str">
        <f>IF(P_ranger!C280=0," ",P_ranger!C280)</f>
        <v xml:space="preserve"> </v>
      </c>
      <c r="E274" s="59" t="str">
        <f>IF(P_ranger!D280=0," ",P_ranger!D280)</f>
        <v xml:space="preserve"> </v>
      </c>
      <c r="F274" s="59">
        <f>IF(P_ranger!E280=0," ",P_ranger!E280)</f>
        <v>57122.400000000001</v>
      </c>
      <c r="G274" s="59">
        <f>IF(P_ranger!F280=0," ",P_ranger!F280)</f>
        <v>36849</v>
      </c>
      <c r="H274" s="59">
        <f>IF(P_ranger!G280=0," ",P_ranger!G280)</f>
        <v>93971.4</v>
      </c>
      <c r="I274" s="58" t="str">
        <f>IF(P_ranger!I280=0," ",P_ranger!I280)</f>
        <v>Porsanger</v>
      </c>
      <c r="J274" s="60">
        <f>IF(P_ranger!J280=0," ",P_ranger!J280)</f>
        <v>2.59776542590711E-4</v>
      </c>
      <c r="K274" s="61">
        <f>IF(P_ranger!K280=0," ",P_ranger!K280)</f>
        <v>0.99084082221752401</v>
      </c>
      <c r="L274" s="59">
        <f>IF(P_ranger!L280=0," ",P_ranger!L280)</f>
        <v>358426123.9000001</v>
      </c>
    </row>
    <row r="275" spans="2:12" ht="12.95" customHeight="1" x14ac:dyDescent="0.2">
      <c r="B275" s="48">
        <f>IF(P_ranger!J281=0," ",IF(P_ranger!B281="sum"," ",P_ranger!A281))</f>
        <v>271</v>
      </c>
      <c r="C275" s="51" t="str">
        <f>IF(P_ranger!J281=0," ",P_ranger!B281)</f>
        <v>Haugesund</v>
      </c>
      <c r="D275" s="59" t="str">
        <f>IF(P_ranger!C281=0," ",P_ranger!C281)</f>
        <v xml:space="preserve"> </v>
      </c>
      <c r="E275" s="59">
        <f>IF(P_ranger!D281=0," ",P_ranger!D281)</f>
        <v>24415.4</v>
      </c>
      <c r="F275" s="59">
        <f>IF(P_ranger!E281=0," ",P_ranger!E281)</f>
        <v>46639.8</v>
      </c>
      <c r="G275" s="59">
        <f>IF(P_ranger!F281=0," ",P_ranger!F281)</f>
        <v>22696.7</v>
      </c>
      <c r="H275" s="59">
        <f>IF(P_ranger!G281=0," ",P_ranger!G281)</f>
        <v>93751.9</v>
      </c>
      <c r="I275" s="58" t="str">
        <f>IF(P_ranger!I281=0," ",P_ranger!I281)</f>
        <v>Haugesund</v>
      </c>
      <c r="J275" s="60">
        <f>IF(P_ranger!J281=0," ",P_ranger!J281)</f>
        <v>2.5916975210872752E-4</v>
      </c>
      <c r="K275" s="61">
        <f>IF(P_ranger!K281=0," ",P_ranger!K281)</f>
        <v>0.99109999196963272</v>
      </c>
      <c r="L275" s="59">
        <f>IF(P_ranger!L281=0," ",P_ranger!L281)</f>
        <v>358519875.80000007</v>
      </c>
    </row>
    <row r="276" spans="2:12" ht="12.95" customHeight="1" x14ac:dyDescent="0.2">
      <c r="B276" s="48">
        <f>IF(P_ranger!J282=0," ",IF(P_ranger!B282="sum"," ",P_ranger!A282))</f>
        <v>272</v>
      </c>
      <c r="C276" s="51" t="str">
        <f>IF(P_ranger!J282=0," ",P_ranger!B282)</f>
        <v>Salangen</v>
      </c>
      <c r="D276" s="59" t="str">
        <f>IF(P_ranger!C282=0," ",P_ranger!C282)</f>
        <v xml:space="preserve"> </v>
      </c>
      <c r="E276" s="59" t="str">
        <f>IF(P_ranger!D282=0," ",P_ranger!D282)</f>
        <v xml:space="preserve"> </v>
      </c>
      <c r="F276" s="59">
        <f>IF(P_ranger!E282=0," ",P_ranger!E282)</f>
        <v>14338.3</v>
      </c>
      <c r="G276" s="59">
        <f>IF(P_ranger!F282=0," ",P_ranger!F282)</f>
        <v>76324.5</v>
      </c>
      <c r="H276" s="59">
        <f>IF(P_ranger!G282=0," ",P_ranger!G282)</f>
        <v>90662.8</v>
      </c>
      <c r="I276" s="58" t="str">
        <f>IF(P_ranger!I282=0," ",P_ranger!I282)</f>
        <v>Salangen</v>
      </c>
      <c r="J276" s="60">
        <f>IF(P_ranger!J282=0," ",P_ranger!J282)</f>
        <v>2.5063017817754249E-4</v>
      </c>
      <c r="K276" s="61">
        <f>IF(P_ranger!K282=0," ",P_ranger!K282)</f>
        <v>0.99135062214781022</v>
      </c>
      <c r="L276" s="59">
        <f>IF(P_ranger!L282=0," ",P_ranger!L282)</f>
        <v>358610538.60000008</v>
      </c>
    </row>
    <row r="277" spans="2:12" ht="12.95" customHeight="1" x14ac:dyDescent="0.2">
      <c r="B277" s="48">
        <f>IF(P_ranger!J283=0," ",IF(P_ranger!B283="sum"," ",P_ranger!A283))</f>
        <v>273</v>
      </c>
      <c r="C277" s="51" t="str">
        <f>IF(P_ranger!J283=0," ",P_ranger!B283)</f>
        <v>Hamarøy</v>
      </c>
      <c r="D277" s="59" t="str">
        <f>IF(P_ranger!C283=0," ",P_ranger!C283)</f>
        <v xml:space="preserve"> </v>
      </c>
      <c r="E277" s="59">
        <f>IF(P_ranger!D283=0," ",P_ranger!D283)</f>
        <v>976.6</v>
      </c>
      <c r="F277" s="59">
        <f>IF(P_ranger!E283=0," ",P_ranger!E283)</f>
        <v>52168.5</v>
      </c>
      <c r="G277" s="59">
        <f>IF(P_ranger!F283=0," ",P_ranger!F283)</f>
        <v>37469.599999999999</v>
      </c>
      <c r="H277" s="59">
        <f>IF(P_ranger!G283=0," ",P_ranger!G283)</f>
        <v>90614.7</v>
      </c>
      <c r="I277" s="58" t="str">
        <f>IF(P_ranger!I283=0," ",P_ranger!I283)</f>
        <v>Hamarøy</v>
      </c>
      <c r="J277" s="60">
        <f>IF(P_ranger!J283=0," ",P_ranger!J283)</f>
        <v>2.5049720951155884E-4</v>
      </c>
      <c r="K277" s="61">
        <f>IF(P_ranger!K283=0," ",P_ranger!K283)</f>
        <v>0.99160111935732176</v>
      </c>
      <c r="L277" s="59">
        <f>IF(P_ranger!L283=0," ",P_ranger!L283)</f>
        <v>358701153.30000007</v>
      </c>
    </row>
    <row r="278" spans="2:12" ht="12.95" customHeight="1" x14ac:dyDescent="0.2">
      <c r="B278" s="48">
        <f>IF(P_ranger!J284=0," ",IF(P_ranger!B284="sum"," ",P_ranger!A284))</f>
        <v>274</v>
      </c>
      <c r="C278" s="51" t="str">
        <f>IF(P_ranger!J284=0," ",P_ranger!B284)</f>
        <v>Ulvik</v>
      </c>
      <c r="D278" s="59" t="str">
        <f>IF(P_ranger!C284=0," ",P_ranger!C284)</f>
        <v xml:space="preserve"> </v>
      </c>
      <c r="E278" s="59" t="str">
        <f>IF(P_ranger!D284=0," ",P_ranger!D284)</f>
        <v xml:space="preserve"> </v>
      </c>
      <c r="F278" s="59">
        <f>IF(P_ranger!E284=0," ",P_ranger!E284)</f>
        <v>18431.099999999999</v>
      </c>
      <c r="G278" s="59">
        <f>IF(P_ranger!F284=0," ",P_ranger!F284)</f>
        <v>70535</v>
      </c>
      <c r="H278" s="59">
        <f>IF(P_ranger!G284=0," ",P_ranger!G284)</f>
        <v>88966.1</v>
      </c>
      <c r="I278" s="58" t="str">
        <f>IF(P_ranger!I284=0," ",P_ranger!I284)</f>
        <v>Ulvik</v>
      </c>
      <c r="J278" s="60">
        <f>IF(P_ranger!J284=0," ",P_ranger!J284)</f>
        <v>2.4593978450655686E-4</v>
      </c>
      <c r="K278" s="61">
        <f>IF(P_ranger!K284=0," ",P_ranger!K284)</f>
        <v>0.99184705914182836</v>
      </c>
      <c r="L278" s="59">
        <f>IF(P_ranger!L284=0," ",P_ranger!L284)</f>
        <v>358790119.4000001</v>
      </c>
    </row>
    <row r="279" spans="2:12" ht="12.95" customHeight="1" x14ac:dyDescent="0.2">
      <c r="B279" s="48">
        <f>IF(P_ranger!J285=0," ",IF(P_ranger!B285="sum"," ",P_ranger!A285))</f>
        <v>275</v>
      </c>
      <c r="C279" s="51" t="str">
        <f>IF(P_ranger!J285=0," ",P_ranger!B285)</f>
        <v>Valle</v>
      </c>
      <c r="D279" s="59" t="str">
        <f>IF(P_ranger!C285=0," ",P_ranger!C285)</f>
        <v xml:space="preserve"> </v>
      </c>
      <c r="E279" s="59">
        <f>IF(P_ranger!D285=0," ",P_ranger!D285)</f>
        <v>786.8</v>
      </c>
      <c r="F279" s="59">
        <f>IF(P_ranger!E285=0," ",P_ranger!E285)</f>
        <v>21055.7</v>
      </c>
      <c r="G279" s="59">
        <f>IF(P_ranger!F285=0," ",P_ranger!F285)</f>
        <v>65759.5</v>
      </c>
      <c r="H279" s="59">
        <f>IF(P_ranger!G285=0," ",P_ranger!G285)</f>
        <v>87602</v>
      </c>
      <c r="I279" s="58" t="str">
        <f>IF(P_ranger!I285=0," ",P_ranger!I285)</f>
        <v>Valle</v>
      </c>
      <c r="J279" s="60">
        <f>IF(P_ranger!J285=0," ",P_ranger!J285)</f>
        <v>2.4216883737000265E-4</v>
      </c>
      <c r="K279" s="61">
        <f>IF(P_ranger!K285=0," ",P_ranger!K285)</f>
        <v>0.99208922797919841</v>
      </c>
      <c r="L279" s="59">
        <f>IF(P_ranger!L285=0," ",P_ranger!L285)</f>
        <v>358877721.4000001</v>
      </c>
    </row>
    <row r="280" spans="2:12" ht="12.95" customHeight="1" x14ac:dyDescent="0.2">
      <c r="B280" s="48">
        <f>IF(P_ranger!J286=0," ",IF(P_ranger!B286="sum"," ",P_ranger!A286))</f>
        <v>276</v>
      </c>
      <c r="C280" s="51" t="str">
        <f>IF(P_ranger!J286=0," ",P_ranger!B286)</f>
        <v>Øygarden</v>
      </c>
      <c r="D280" s="59" t="str">
        <f>IF(P_ranger!C286=0," ",P_ranger!C286)</f>
        <v xml:space="preserve"> </v>
      </c>
      <c r="E280" s="59">
        <f>IF(P_ranger!D286=0," ",P_ranger!D286)</f>
        <v>5375</v>
      </c>
      <c r="F280" s="59">
        <f>IF(P_ranger!E286=0," ",P_ranger!E286)</f>
        <v>20967</v>
      </c>
      <c r="G280" s="59">
        <f>IF(P_ranger!F286=0," ",P_ranger!F286)</f>
        <v>61207.4</v>
      </c>
      <c r="H280" s="59">
        <f>IF(P_ranger!G286=0," ",P_ranger!G286)</f>
        <v>87549.4</v>
      </c>
      <c r="I280" s="58" t="str">
        <f>IF(P_ranger!I286=0," ",P_ranger!I286)</f>
        <v>Øygarden</v>
      </c>
      <c r="J280" s="60">
        <f>IF(P_ranger!J286=0," ",P_ranger!J286)</f>
        <v>2.4202342880803301E-4</v>
      </c>
      <c r="K280" s="61">
        <f>IF(P_ranger!K286=0," ",P_ranger!K286)</f>
        <v>0.99233125140800638</v>
      </c>
      <c r="L280" s="59">
        <f>IF(P_ranger!L286=0," ",P_ranger!L286)</f>
        <v>358965270.80000007</v>
      </c>
    </row>
    <row r="281" spans="2:12" ht="12.95" customHeight="1" x14ac:dyDescent="0.2">
      <c r="B281" s="48">
        <f>IF(P_ranger!J287=0," ",IF(P_ranger!B287="sum"," ",P_ranger!A287))</f>
        <v>277</v>
      </c>
      <c r="C281" s="51" t="str">
        <f>IF(P_ranger!J287=0," ",P_ranger!B287)</f>
        <v>Tydal</v>
      </c>
      <c r="D281" s="59" t="str">
        <f>IF(P_ranger!C287=0," ",P_ranger!C287)</f>
        <v xml:space="preserve"> </v>
      </c>
      <c r="E281" s="59">
        <f>IF(P_ranger!D287=0," ",P_ranger!D287)</f>
        <v>378.2</v>
      </c>
      <c r="F281" s="59">
        <f>IF(P_ranger!E287=0," ",P_ranger!E287)</f>
        <v>80719.5</v>
      </c>
      <c r="G281" s="59">
        <f>IF(P_ranger!F287=0," ",P_ranger!F287)</f>
        <v>6350.4</v>
      </c>
      <c r="H281" s="59">
        <f>IF(P_ranger!G287=0," ",P_ranger!G287)</f>
        <v>87448.1</v>
      </c>
      <c r="I281" s="58" t="str">
        <f>IF(P_ranger!I287=0," ",P_ranger!I287)</f>
        <v>Tydal</v>
      </c>
      <c r="J281" s="60">
        <f>IF(P_ranger!J287=0," ",P_ranger!J287)</f>
        <v>2.4174339292728166E-4</v>
      </c>
      <c r="K281" s="61">
        <f>IF(P_ranger!K287=0," ",P_ranger!K287)</f>
        <v>0.99257299480093375</v>
      </c>
      <c r="L281" s="59">
        <f>IF(P_ranger!L287=0," ",P_ranger!L287)</f>
        <v>359052718.9000001</v>
      </c>
    </row>
    <row r="282" spans="2:12" ht="12.95" customHeight="1" x14ac:dyDescent="0.2">
      <c r="B282" s="48">
        <f>IF(P_ranger!J288=0," ",IF(P_ranger!B288="sum"," ",P_ranger!A288))</f>
        <v>278</v>
      </c>
      <c r="C282" s="51" t="str">
        <f>IF(P_ranger!J288=0," ",P_ranger!B288)</f>
        <v>Birkenes</v>
      </c>
      <c r="D282" s="59" t="str">
        <f>IF(P_ranger!C288=0," ",P_ranger!C288)</f>
        <v xml:space="preserve"> </v>
      </c>
      <c r="E282" s="59">
        <f>IF(P_ranger!D288=0," ",P_ranger!D288)</f>
        <v>3093.5</v>
      </c>
      <c r="F282" s="59">
        <f>IF(P_ranger!E288=0," ",P_ranger!E288)</f>
        <v>68727.899999999994</v>
      </c>
      <c r="G282" s="59">
        <f>IF(P_ranger!F288=0," ",P_ranger!F288)</f>
        <v>13614.4</v>
      </c>
      <c r="H282" s="59">
        <f>IF(P_ranger!G288=0," ",P_ranger!G288)</f>
        <v>85435.8</v>
      </c>
      <c r="I282" s="58" t="str">
        <f>IF(P_ranger!I288=0," ",P_ranger!I288)</f>
        <v>Birkenes</v>
      </c>
      <c r="J282" s="60">
        <f>IF(P_ranger!J288=0," ",P_ranger!J288)</f>
        <v>2.3618054788447835E-4</v>
      </c>
      <c r="K282" s="61">
        <f>IF(P_ranger!K288=0," ",P_ranger!K288)</f>
        <v>0.99280917534881818</v>
      </c>
      <c r="L282" s="59">
        <f>IF(P_ranger!L288=0," ",P_ranger!L288)</f>
        <v>359138154.70000011</v>
      </c>
    </row>
    <row r="283" spans="2:12" ht="12.95" customHeight="1" x14ac:dyDescent="0.2">
      <c r="B283" s="48">
        <f>IF(P_ranger!J289=0," ",IF(P_ranger!B289="sum"," ",P_ranger!A289))</f>
        <v>279</v>
      </c>
      <c r="C283" s="51" t="str">
        <f>IF(P_ranger!J289=0," ",P_ranger!B289)</f>
        <v>Nordre Follo</v>
      </c>
      <c r="D283" s="59" t="str">
        <f>IF(P_ranger!C289=0," ",P_ranger!C289)</f>
        <v xml:space="preserve"> </v>
      </c>
      <c r="E283" s="59">
        <f>IF(P_ranger!D289=0," ",P_ranger!D289)</f>
        <v>77.8</v>
      </c>
      <c r="F283" s="59">
        <f>IF(P_ranger!E289=0," ",P_ranger!E289)</f>
        <v>82548.3</v>
      </c>
      <c r="G283" s="59">
        <f>IF(P_ranger!F289=0," ",P_ranger!F289)</f>
        <v>1013.3</v>
      </c>
      <c r="H283" s="59">
        <f>IF(P_ranger!G289=0," ",P_ranger!G289)</f>
        <v>83639.399999999994</v>
      </c>
      <c r="I283" s="58" t="str">
        <f>IF(P_ranger!I289=0," ",P_ranger!I289)</f>
        <v>Nordre Follo</v>
      </c>
      <c r="J283" s="60">
        <f>IF(P_ranger!J289=0," ",P_ranger!J289)</f>
        <v>2.3121454140686968E-4</v>
      </c>
      <c r="K283" s="61">
        <f>IF(P_ranger!K289=0," ",P_ranger!K289)</f>
        <v>0.99304038989022503</v>
      </c>
      <c r="L283" s="59">
        <f>IF(P_ranger!L289=0," ",P_ranger!L289)</f>
        <v>359221794.10000008</v>
      </c>
    </row>
    <row r="284" spans="2:12" ht="12.95" customHeight="1" x14ac:dyDescent="0.2">
      <c r="B284" s="48">
        <f>IF(P_ranger!J290=0," ",IF(P_ranger!B290="sum"," ",P_ranger!A290))</f>
        <v>280</v>
      </c>
      <c r="C284" s="51" t="str">
        <f>IF(P_ranger!J290=0," ",P_ranger!B290)</f>
        <v>Bygland</v>
      </c>
      <c r="D284" s="59" t="str">
        <f>IF(P_ranger!C290=0," ",P_ranger!C290)</f>
        <v xml:space="preserve"> </v>
      </c>
      <c r="E284" s="59">
        <f>IF(P_ranger!D290=0," ",P_ranger!D290)</f>
        <v>22638.400000000001</v>
      </c>
      <c r="F284" s="59">
        <f>IF(P_ranger!E290=0," ",P_ranger!E290)</f>
        <v>23798.9</v>
      </c>
      <c r="G284" s="59">
        <f>IF(P_ranger!F290=0," ",P_ranger!F290)</f>
        <v>34282.400000000001</v>
      </c>
      <c r="H284" s="59">
        <f>IF(P_ranger!G290=0," ",P_ranger!G290)</f>
        <v>80719.7</v>
      </c>
      <c r="I284" s="58" t="str">
        <f>IF(P_ranger!I290=0," ",P_ranger!I290)</f>
        <v>Bygland</v>
      </c>
      <c r="J284" s="60">
        <f>IF(P_ranger!J290=0," ",P_ranger!J290)</f>
        <v>2.23143260449024E-4</v>
      </c>
      <c r="K284" s="61">
        <f>IF(P_ranger!K290=0," ",P_ranger!K290)</f>
        <v>0.99326353315067406</v>
      </c>
      <c r="L284" s="59">
        <f>IF(P_ranger!L290=0," ",P_ranger!L290)</f>
        <v>359302513.80000007</v>
      </c>
    </row>
    <row r="285" spans="2:12" ht="12.95" customHeight="1" x14ac:dyDescent="0.2">
      <c r="B285" s="48">
        <f>IF(P_ranger!J291=0," ",IF(P_ranger!B291="sum"," ",P_ranger!A291))</f>
        <v>281</v>
      </c>
      <c r="C285" s="51" t="str">
        <f>IF(P_ranger!J291=0," ",P_ranger!B291)</f>
        <v>Vågan</v>
      </c>
      <c r="D285" s="59" t="str">
        <f>IF(P_ranger!C291=0," ",P_ranger!C291)</f>
        <v xml:space="preserve"> </v>
      </c>
      <c r="E285" s="59" t="str">
        <f>IF(P_ranger!D291=0," ",P_ranger!D291)</f>
        <v xml:space="preserve"> </v>
      </c>
      <c r="F285" s="59">
        <f>IF(P_ranger!E291=0," ",P_ranger!E291)</f>
        <v>36784.400000000001</v>
      </c>
      <c r="G285" s="59">
        <f>IF(P_ranger!F291=0," ",P_ranger!F291)</f>
        <v>42116.1</v>
      </c>
      <c r="H285" s="59">
        <f>IF(P_ranger!G291=0," ",P_ranger!G291)</f>
        <v>78900.5</v>
      </c>
      <c r="I285" s="58" t="str">
        <f>IF(P_ranger!I291=0," ",P_ranger!I291)</f>
        <v>Vågan</v>
      </c>
      <c r="J285" s="60">
        <f>IF(P_ranger!J291=0," ",P_ranger!J291)</f>
        <v>2.1811422516508633E-4</v>
      </c>
      <c r="K285" s="61">
        <f>IF(P_ranger!K291=0," ",P_ranger!K291)</f>
        <v>0.99348164737583911</v>
      </c>
      <c r="L285" s="59">
        <f>IF(P_ranger!L291=0," ",P_ranger!L291)</f>
        <v>359381414.30000007</v>
      </c>
    </row>
    <row r="286" spans="2:12" ht="12.95" customHeight="1" x14ac:dyDescent="0.2">
      <c r="B286" s="48">
        <f>IF(P_ranger!J292=0," ",IF(P_ranger!B292="sum"," ",P_ranger!A292))</f>
        <v>282</v>
      </c>
      <c r="C286" s="51" t="str">
        <f>IF(P_ranger!J292=0," ",P_ranger!B292)</f>
        <v>Ulstein</v>
      </c>
      <c r="D286" s="59" t="str">
        <f>IF(P_ranger!C292=0," ",P_ranger!C292)</f>
        <v xml:space="preserve"> </v>
      </c>
      <c r="E286" s="59">
        <f>IF(P_ranger!D292=0," ",P_ranger!D292)</f>
        <v>27816.9</v>
      </c>
      <c r="F286" s="59">
        <f>IF(P_ranger!E292=0," ",P_ranger!E292)</f>
        <v>40348.300000000003</v>
      </c>
      <c r="G286" s="59">
        <f>IF(P_ranger!F292=0," ",P_ranger!F292)</f>
        <v>8997.5</v>
      </c>
      <c r="H286" s="59">
        <f>IF(P_ranger!G292=0," ",P_ranger!G292)</f>
        <v>77162.7</v>
      </c>
      <c r="I286" s="58" t="str">
        <f>IF(P_ranger!I292=0," ",P_ranger!I292)</f>
        <v>Ulstein</v>
      </c>
      <c r="J286" s="60">
        <f>IF(P_ranger!J292=0," ",P_ranger!J292)</f>
        <v>2.1331021377742862E-4</v>
      </c>
      <c r="K286" s="61">
        <f>IF(P_ranger!K292=0," ",P_ranger!K292)</f>
        <v>0.99369495758961646</v>
      </c>
      <c r="L286" s="59">
        <f>IF(P_ranger!L292=0," ",P_ranger!L292)</f>
        <v>359458577.00000006</v>
      </c>
    </row>
    <row r="287" spans="2:12" ht="12.95" customHeight="1" x14ac:dyDescent="0.2">
      <c r="B287" s="48">
        <f>IF(P_ranger!J293=0," ",IF(P_ranger!B293="sum"," ",P_ranger!A293))</f>
        <v>283</v>
      </c>
      <c r="C287" s="51" t="str">
        <f>IF(P_ranger!J293=0," ",P_ranger!B293)</f>
        <v>Austrheim</v>
      </c>
      <c r="D287" s="59" t="str">
        <f>IF(P_ranger!C293=0," ",P_ranger!C293)</f>
        <v xml:space="preserve"> </v>
      </c>
      <c r="E287" s="59">
        <f>IF(P_ranger!D293=0," ",P_ranger!D293)</f>
        <v>508</v>
      </c>
      <c r="F287" s="59">
        <f>IF(P_ranger!E293=0," ",P_ranger!E293)</f>
        <v>52433.4</v>
      </c>
      <c r="G287" s="59">
        <f>IF(P_ranger!F293=0," ",P_ranger!F293)</f>
        <v>23739.7</v>
      </c>
      <c r="H287" s="59">
        <f>IF(P_ranger!G293=0," ",P_ranger!G293)</f>
        <v>76681.100000000006</v>
      </c>
      <c r="I287" s="58" t="str">
        <f>IF(P_ranger!I293=0," ",P_ranger!I293)</f>
        <v>Austrheim</v>
      </c>
      <c r="J287" s="60">
        <f>IF(P_ranger!J293=0," ",P_ranger!J293)</f>
        <v>2.1197886846479431E-4</v>
      </c>
      <c r="K287" s="61">
        <f>IF(P_ranger!K293=0," ",P_ranger!K293)</f>
        <v>0.99390693645808137</v>
      </c>
      <c r="L287" s="59">
        <f>IF(P_ranger!L293=0," ",P_ranger!L293)</f>
        <v>359535258.10000008</v>
      </c>
    </row>
    <row r="288" spans="2:12" ht="12.95" customHeight="1" x14ac:dyDescent="0.2">
      <c r="B288" s="48">
        <f>IF(P_ranger!J294=0," ",IF(P_ranger!B294="sum"," ",P_ranger!A294))</f>
        <v>284</v>
      </c>
      <c r="C288" s="51" t="str">
        <f>IF(P_ranger!J294=0," ",P_ranger!B294)</f>
        <v>Enebakk</v>
      </c>
      <c r="D288" s="59" t="str">
        <f>IF(P_ranger!C294=0," ",P_ranger!C294)</f>
        <v xml:space="preserve"> </v>
      </c>
      <c r="E288" s="59" t="str">
        <f>IF(P_ranger!D294=0," ",P_ranger!D294)</f>
        <v xml:space="preserve"> </v>
      </c>
      <c r="F288" s="59">
        <f>IF(P_ranger!E294=0," ",P_ranger!E294)</f>
        <v>69280</v>
      </c>
      <c r="G288" s="59">
        <f>IF(P_ranger!F294=0," ",P_ranger!F294)</f>
        <v>6612.8</v>
      </c>
      <c r="H288" s="59">
        <f>IF(P_ranger!G294=0," ",P_ranger!G294)</f>
        <v>75892.800000000003</v>
      </c>
      <c r="I288" s="58" t="str">
        <f>IF(P_ranger!I294=0," ",P_ranger!I294)</f>
        <v>Enebakk</v>
      </c>
      <c r="J288" s="60">
        <f>IF(P_ranger!J294=0," ",P_ranger!J294)</f>
        <v>2.0979967513018124E-4</v>
      </c>
      <c r="K288" s="61">
        <f>IF(P_ranger!K294=0," ",P_ranger!K294)</f>
        <v>0.99411673613321161</v>
      </c>
      <c r="L288" s="59">
        <f>IF(P_ranger!L294=0," ",P_ranger!L294)</f>
        <v>359611150.9000001</v>
      </c>
    </row>
    <row r="289" spans="2:12" ht="12.95" customHeight="1" x14ac:dyDescent="0.2">
      <c r="B289" s="48">
        <f>IF(P_ranger!J295=0," ",IF(P_ranger!B295="sum"," ",P_ranger!A295))</f>
        <v>285</v>
      </c>
      <c r="C289" s="51" t="str">
        <f>IF(P_ranger!J295=0," ",P_ranger!B295)</f>
        <v>Bamble</v>
      </c>
      <c r="D289" s="59" t="str">
        <f>IF(P_ranger!C295=0," ",P_ranger!C295)</f>
        <v xml:space="preserve"> </v>
      </c>
      <c r="E289" s="59">
        <f>IF(P_ranger!D295=0," ",P_ranger!D295)</f>
        <v>803.2</v>
      </c>
      <c r="F289" s="59">
        <f>IF(P_ranger!E295=0," ",P_ranger!E295)</f>
        <v>64947.7</v>
      </c>
      <c r="G289" s="59">
        <f>IF(P_ranger!F295=0," ",P_ranger!F295)</f>
        <v>6424.5</v>
      </c>
      <c r="H289" s="59">
        <f>IF(P_ranger!G295=0," ",P_ranger!G295)</f>
        <v>72175.399999999994</v>
      </c>
      <c r="I289" s="58" t="str">
        <f>IF(P_ranger!I295=0," ",P_ranger!I295)</f>
        <v>Bamble</v>
      </c>
      <c r="J289" s="60">
        <f>IF(P_ranger!J295=0," ",P_ranger!J295)</f>
        <v>1.995232152772184E-4</v>
      </c>
      <c r="K289" s="61">
        <f>IF(P_ranger!K295=0," ",P_ranger!K295)</f>
        <v>0.99431625934848877</v>
      </c>
      <c r="L289" s="59">
        <f>IF(P_ranger!L295=0," ",P_ranger!L295)</f>
        <v>359683326.30000007</v>
      </c>
    </row>
    <row r="290" spans="2:12" ht="12.95" customHeight="1" x14ac:dyDescent="0.2">
      <c r="B290" s="48">
        <f>IF(P_ranger!J296=0," ",IF(P_ranger!B296="sum"," ",P_ranger!A296))</f>
        <v>286</v>
      </c>
      <c r="C290" s="51" t="str">
        <f>IF(P_ranger!J296=0," ",P_ranger!B296)</f>
        <v>Sør-Varanger</v>
      </c>
      <c r="D290" s="59" t="str">
        <f>IF(P_ranger!C296=0," ",P_ranger!C296)</f>
        <v xml:space="preserve"> </v>
      </c>
      <c r="E290" s="59" t="str">
        <f>IF(P_ranger!D296=0," ",P_ranger!D296)</f>
        <v xml:space="preserve"> </v>
      </c>
      <c r="F290" s="59">
        <f>IF(P_ranger!E296=0," ",P_ranger!E296)</f>
        <v>61044.7</v>
      </c>
      <c r="G290" s="59">
        <f>IF(P_ranger!F296=0," ",P_ranger!F296)</f>
        <v>10473.1</v>
      </c>
      <c r="H290" s="59">
        <f>IF(P_ranger!G296=0," ",P_ranger!G296)</f>
        <v>71517.8</v>
      </c>
      <c r="I290" s="58" t="str">
        <f>IF(P_ranger!I296=0," ",P_ranger!I296)</f>
        <v>Sør-Varanger</v>
      </c>
      <c r="J290" s="60">
        <f>IF(P_ranger!J296=0," ",P_ranger!J296)</f>
        <v>1.9770533181046523E-4</v>
      </c>
      <c r="K290" s="61">
        <f>IF(P_ranger!K296=0," ",P_ranger!K296)</f>
        <v>0.99451396468029918</v>
      </c>
      <c r="L290" s="59">
        <f>IF(P_ranger!L296=0," ",P_ranger!L296)</f>
        <v>359754844.10000008</v>
      </c>
    </row>
    <row r="291" spans="2:12" ht="12.95" customHeight="1" x14ac:dyDescent="0.2">
      <c r="B291" s="48">
        <f>IF(P_ranger!J297=0," ",IF(P_ranger!B297="sum"," ",P_ranger!A297))</f>
        <v>287</v>
      </c>
      <c r="C291" s="51" t="str">
        <f>IF(P_ranger!J297=0," ",P_ranger!B297)</f>
        <v>Fyresdal</v>
      </c>
      <c r="D291" s="59" t="str">
        <f>IF(P_ranger!C297=0," ",P_ranger!C297)</f>
        <v xml:space="preserve"> </v>
      </c>
      <c r="E291" s="59">
        <f>IF(P_ranger!D297=0," ",P_ranger!D297)</f>
        <v>2035.4</v>
      </c>
      <c r="F291" s="59">
        <f>IF(P_ranger!E297=0," ",P_ranger!E297)</f>
        <v>24570.7</v>
      </c>
      <c r="G291" s="59">
        <f>IF(P_ranger!F297=0," ",P_ranger!F297)</f>
        <v>43434.8</v>
      </c>
      <c r="H291" s="59">
        <f>IF(P_ranger!G297=0," ",P_ranger!G297)</f>
        <v>70040.899999999994</v>
      </c>
      <c r="I291" s="58" t="str">
        <f>IF(P_ranger!I297=0," ",P_ranger!I297)</f>
        <v>Fyresdal</v>
      </c>
      <c r="J291" s="60">
        <f>IF(P_ranger!J297=0," ",P_ranger!J297)</f>
        <v>1.936225579478621E-4</v>
      </c>
      <c r="K291" s="61">
        <f>IF(P_ranger!K297=0," ",P_ranger!K297)</f>
        <v>0.99470758723824704</v>
      </c>
      <c r="L291" s="59">
        <f>IF(P_ranger!L297=0," ",P_ranger!L297)</f>
        <v>359824885.00000006</v>
      </c>
    </row>
    <row r="292" spans="2:12" ht="12.95" customHeight="1" x14ac:dyDescent="0.2">
      <c r="B292" s="48">
        <f>IF(P_ranger!J298=0," ",IF(P_ranger!B298="sum"," ",P_ranger!A298))</f>
        <v>288</v>
      </c>
      <c r="C292" s="51" t="str">
        <f>IF(P_ranger!J298=0," ",P_ranger!B298)</f>
        <v>Kvitsøy</v>
      </c>
      <c r="D292" s="59" t="str">
        <f>IF(P_ranger!C298=0," ",P_ranger!C298)</f>
        <v xml:space="preserve"> </v>
      </c>
      <c r="E292" s="59">
        <f>IF(P_ranger!D298=0," ",P_ranger!D298)</f>
        <v>9529.4</v>
      </c>
      <c r="F292" s="59">
        <f>IF(P_ranger!E298=0," ",P_ranger!E298)</f>
        <v>28157.5</v>
      </c>
      <c r="G292" s="59">
        <f>IF(P_ranger!F298=0," ",P_ranger!F298)</f>
        <v>28053.200000000001</v>
      </c>
      <c r="H292" s="59">
        <f>IF(P_ranger!G298=0," ",P_ranger!G298)</f>
        <v>65740.100000000006</v>
      </c>
      <c r="I292" s="58" t="str">
        <f>IF(P_ranger!I298=0," ",P_ranger!I298)</f>
        <v>Kvitsøy</v>
      </c>
      <c r="J292" s="60">
        <f>IF(P_ranger!J298=0," ",P_ranger!J298)</f>
        <v>1.8173333469084853E-4</v>
      </c>
      <c r="K292" s="61">
        <f>IF(P_ranger!K298=0," ",P_ranger!K298)</f>
        <v>0.994889320572938</v>
      </c>
      <c r="L292" s="59">
        <f>IF(P_ranger!L298=0," ",P_ranger!L298)</f>
        <v>359890625.10000008</v>
      </c>
    </row>
    <row r="293" spans="2:12" ht="12.95" customHeight="1" x14ac:dyDescent="0.2">
      <c r="B293" s="48">
        <f>IF(P_ranger!J299=0," ",IF(P_ranger!B299="sum"," ",P_ranger!A299))</f>
        <v>289</v>
      </c>
      <c r="C293" s="51" t="str">
        <f>IF(P_ranger!J299=0," ",P_ranger!B299)</f>
        <v>Bremanger</v>
      </c>
      <c r="D293" s="59" t="str">
        <f>IF(P_ranger!C299=0," ",P_ranger!C299)</f>
        <v xml:space="preserve"> </v>
      </c>
      <c r="E293" s="59" t="str">
        <f>IF(P_ranger!D299=0," ",P_ranger!D299)</f>
        <v xml:space="preserve"> </v>
      </c>
      <c r="F293" s="59">
        <f>IF(P_ranger!E299=0," ",P_ranger!E299)</f>
        <v>23813.7</v>
      </c>
      <c r="G293" s="59">
        <f>IF(P_ranger!F299=0," ",P_ranger!F299)</f>
        <v>40940.9</v>
      </c>
      <c r="H293" s="59">
        <f>IF(P_ranger!G299=0," ",P_ranger!G299)</f>
        <v>64754.6</v>
      </c>
      <c r="I293" s="58" t="str">
        <f>IF(P_ranger!I299=0," ",P_ranger!I299)</f>
        <v>Bremanger</v>
      </c>
      <c r="J293" s="60">
        <f>IF(P_ranger!J299=0," ",P_ranger!J299)</f>
        <v>1.7900899746991589E-4</v>
      </c>
      <c r="K293" s="61">
        <f>IF(P_ranger!K299=0," ",P_ranger!K299)</f>
        <v>0.99506832957040792</v>
      </c>
      <c r="L293" s="59">
        <f>IF(P_ranger!L299=0," ",P_ranger!L299)</f>
        <v>359955379.70000011</v>
      </c>
    </row>
    <row r="294" spans="2:12" ht="12.95" customHeight="1" x14ac:dyDescent="0.2">
      <c r="B294" s="48">
        <f>IF(P_ranger!J300=0," ",IF(P_ranger!B300="sum"," ",P_ranger!A300))</f>
        <v>290</v>
      </c>
      <c r="C294" s="51" t="str">
        <f>IF(P_ranger!J300=0," ",P_ranger!B300)</f>
        <v>Frøya</v>
      </c>
      <c r="D294" s="59" t="str">
        <f>IF(P_ranger!C300=0," ",P_ranger!C300)</f>
        <v xml:space="preserve"> </v>
      </c>
      <c r="E294" s="59" t="str">
        <f>IF(P_ranger!D300=0," ",P_ranger!D300)</f>
        <v xml:space="preserve"> </v>
      </c>
      <c r="F294" s="59">
        <f>IF(P_ranger!E300=0," ",P_ranger!E300)</f>
        <v>18410.8</v>
      </c>
      <c r="G294" s="59">
        <f>IF(P_ranger!F300=0," ",P_ranger!F300)</f>
        <v>46123.1</v>
      </c>
      <c r="H294" s="59">
        <f>IF(P_ranger!G300=0," ",P_ranger!G300)</f>
        <v>64533.9</v>
      </c>
      <c r="I294" s="58" t="str">
        <f>IF(P_ranger!I300=0," ",P_ranger!I300)</f>
        <v>Frøya</v>
      </c>
      <c r="J294" s="60">
        <f>IF(P_ranger!J300=0," ",P_ranger!J300)</f>
        <v>1.7839888968233618E-4</v>
      </c>
      <c r="K294" s="61">
        <f>IF(P_ranger!K300=0," ",P_ranger!K300)</f>
        <v>0.99524672846009021</v>
      </c>
      <c r="L294" s="59">
        <f>IF(P_ranger!L300=0," ",P_ranger!L300)</f>
        <v>360019913.60000008</v>
      </c>
    </row>
    <row r="295" spans="2:12" ht="12.95" customHeight="1" x14ac:dyDescent="0.2">
      <c r="B295" s="48">
        <f>IF(P_ranger!J301=0," ",IF(P_ranger!B301="sum"," ",P_ranger!A301))</f>
        <v>291</v>
      </c>
      <c r="C295" s="51" t="str">
        <f>IF(P_ranger!J301=0," ",P_ranger!B301)</f>
        <v>Oslo</v>
      </c>
      <c r="D295" s="59" t="str">
        <f>IF(P_ranger!C301=0," ",P_ranger!C301)</f>
        <v xml:space="preserve"> </v>
      </c>
      <c r="E295" s="59">
        <f>IF(P_ranger!D301=0," ",P_ranger!D301)</f>
        <v>48398.7</v>
      </c>
      <c r="F295" s="59">
        <f>IF(P_ranger!E301=0," ",P_ranger!E301)</f>
        <v>9396.1</v>
      </c>
      <c r="G295" s="59">
        <f>IF(P_ranger!F301=0," ",P_ranger!F301)</f>
        <v>4410.3999999999996</v>
      </c>
      <c r="H295" s="59">
        <f>IF(P_ranger!G301=0," ",P_ranger!G301)</f>
        <v>62205.2</v>
      </c>
      <c r="I295" s="58" t="str">
        <f>IF(P_ranger!I301=0," ",P_ranger!I301)</f>
        <v>Oslo</v>
      </c>
      <c r="J295" s="60">
        <f>IF(P_ranger!J301=0," ",P_ranger!J301)</f>
        <v>1.7196138173065098E-4</v>
      </c>
      <c r="K295" s="61">
        <f>IF(P_ranger!K301=0," ",P_ranger!K301)</f>
        <v>0.9954186898418208</v>
      </c>
      <c r="L295" s="59">
        <f>IF(P_ranger!L301=0," ",P_ranger!L301)</f>
        <v>360082118.80000007</v>
      </c>
    </row>
    <row r="296" spans="2:12" ht="12.95" customHeight="1" x14ac:dyDescent="0.2">
      <c r="B296" s="48">
        <f>IF(P_ranger!J302=0," ",IF(P_ranger!B302="sum"," ",P_ranger!A302))</f>
        <v>292</v>
      </c>
      <c r="C296" s="51" t="str">
        <f>IF(P_ranger!J302=0," ",P_ranger!B302)</f>
        <v>Sande</v>
      </c>
      <c r="D296" s="59" t="str">
        <f>IF(P_ranger!C302=0," ",P_ranger!C302)</f>
        <v xml:space="preserve"> </v>
      </c>
      <c r="E296" s="59">
        <f>IF(P_ranger!D302=0," ",P_ranger!D302)</f>
        <v>485.3</v>
      </c>
      <c r="F296" s="59">
        <f>IF(P_ranger!E302=0," ",P_ranger!E302)</f>
        <v>37534.6</v>
      </c>
      <c r="G296" s="59">
        <f>IF(P_ranger!F302=0," ",P_ranger!F302)</f>
        <v>23575.8</v>
      </c>
      <c r="H296" s="59">
        <f>IF(P_ranger!G302=0," ",P_ranger!G302)</f>
        <v>61595.7</v>
      </c>
      <c r="I296" s="58" t="str">
        <f>IF(P_ranger!I302=0," ",P_ranger!I302)</f>
        <v>Sande</v>
      </c>
      <c r="J296" s="60">
        <f>IF(P_ranger!J302=0," ",P_ranger!J302)</f>
        <v>1.7027646692988139E-4</v>
      </c>
      <c r="K296" s="61">
        <f>IF(P_ranger!K302=0," ",P_ranger!K302)</f>
        <v>0.99558896630875071</v>
      </c>
      <c r="L296" s="59">
        <f>IF(P_ranger!L302=0," ",P_ranger!L302)</f>
        <v>360143714.50000006</v>
      </c>
    </row>
    <row r="297" spans="2:12" ht="12.95" customHeight="1" x14ac:dyDescent="0.2">
      <c r="B297" s="48">
        <f>IF(P_ranger!J303=0," ",IF(P_ranger!B303="sum"," ",P_ranger!A303))</f>
        <v>293</v>
      </c>
      <c r="C297" s="51" t="str">
        <f>IF(P_ranger!J303=0," ",P_ranger!B303)</f>
        <v>Ibestad</v>
      </c>
      <c r="D297" s="59" t="str">
        <f>IF(P_ranger!C303=0," ",P_ranger!C303)</f>
        <v xml:space="preserve"> </v>
      </c>
      <c r="E297" s="59" t="str">
        <f>IF(P_ranger!D303=0," ",P_ranger!D303)</f>
        <v xml:space="preserve"> </v>
      </c>
      <c r="F297" s="59">
        <f>IF(P_ranger!E303=0," ",P_ranger!E303)</f>
        <v>19425.400000000001</v>
      </c>
      <c r="G297" s="59">
        <f>IF(P_ranger!F303=0," ",P_ranger!F303)</f>
        <v>41582</v>
      </c>
      <c r="H297" s="59">
        <f>IF(P_ranger!G303=0," ",P_ranger!G303)</f>
        <v>61007.4</v>
      </c>
      <c r="I297" s="58" t="str">
        <f>IF(P_ranger!I303=0," ",P_ranger!I303)</f>
        <v>Ibestad</v>
      </c>
      <c r="J297" s="60">
        <f>IF(P_ranger!J303=0," ",P_ranger!J303)</f>
        <v>1.6865015786131252E-4</v>
      </c>
      <c r="K297" s="61">
        <f>IF(P_ranger!K303=0," ",P_ranger!K303)</f>
        <v>0.99575761646661187</v>
      </c>
      <c r="L297" s="59">
        <f>IF(P_ranger!L303=0," ",P_ranger!L303)</f>
        <v>360204721.90000004</v>
      </c>
    </row>
    <row r="298" spans="2:12" ht="12.95" customHeight="1" x14ac:dyDescent="0.2">
      <c r="B298" s="48">
        <f>IF(P_ranger!J304=0," ",IF(P_ranger!B304="sum"," ",P_ranger!A304))</f>
        <v>294</v>
      </c>
      <c r="C298" s="51" t="str">
        <f>IF(P_ranger!J304=0," ",P_ranger!B304)</f>
        <v>Evenes</v>
      </c>
      <c r="D298" s="59" t="str">
        <f>IF(P_ranger!C304=0," ",P_ranger!C304)</f>
        <v xml:space="preserve"> </v>
      </c>
      <c r="E298" s="59" t="str">
        <f>IF(P_ranger!D304=0," ",P_ranger!D304)</f>
        <v xml:space="preserve"> </v>
      </c>
      <c r="F298" s="59">
        <f>IF(P_ranger!E304=0," ",P_ranger!E304)</f>
        <v>36399</v>
      </c>
      <c r="G298" s="59">
        <f>IF(P_ranger!F304=0," ",P_ranger!F304)</f>
        <v>22671.599999999999</v>
      </c>
      <c r="H298" s="59">
        <f>IF(P_ranger!G304=0," ",P_ranger!G304)</f>
        <v>59070.6</v>
      </c>
      <c r="I298" s="58" t="str">
        <f>IF(P_ranger!I304=0," ",P_ranger!I304)</f>
        <v>Evenes</v>
      </c>
      <c r="J298" s="60">
        <f>IF(P_ranger!J304=0," ",P_ranger!J304)</f>
        <v>1.6329602662894086E-4</v>
      </c>
      <c r="K298" s="61">
        <f>IF(P_ranger!K304=0," ",P_ranger!K304)</f>
        <v>0.99592091249324088</v>
      </c>
      <c r="L298" s="59">
        <f>IF(P_ranger!L304=0," ",P_ranger!L304)</f>
        <v>360263792.50000006</v>
      </c>
    </row>
    <row r="299" spans="2:12" ht="12.95" customHeight="1" x14ac:dyDescent="0.2">
      <c r="B299" s="48">
        <f>IF(P_ranger!J305=0," ",IF(P_ranger!B305="sum"," ",P_ranger!A305))</f>
        <v>295</v>
      </c>
      <c r="C299" s="51" t="str">
        <f>IF(P_ranger!J305=0," ",P_ranger!B305)</f>
        <v>Karasjok</v>
      </c>
      <c r="D299" s="59" t="str">
        <f>IF(P_ranger!C305=0," ",P_ranger!C305)</f>
        <v xml:space="preserve"> </v>
      </c>
      <c r="E299" s="59" t="str">
        <f>IF(P_ranger!D305=0," ",P_ranger!D305)</f>
        <v xml:space="preserve"> </v>
      </c>
      <c r="F299" s="59">
        <f>IF(P_ranger!E305=0," ",P_ranger!E305)</f>
        <v>53633</v>
      </c>
      <c r="G299" s="59">
        <f>IF(P_ranger!F305=0," ",P_ranger!F305)</f>
        <v>4216.8999999999996</v>
      </c>
      <c r="H299" s="59">
        <f>IF(P_ranger!G305=0," ",P_ranger!G305)</f>
        <v>57849.9</v>
      </c>
      <c r="I299" s="58" t="str">
        <f>IF(P_ranger!I305=0," ",P_ranger!I305)</f>
        <v>Karasjok</v>
      </c>
      <c r="J299" s="60">
        <f>IF(P_ranger!J305=0," ",P_ranger!J305)</f>
        <v>1.5992149751114035E-4</v>
      </c>
      <c r="K299" s="61">
        <f>IF(P_ranger!K305=0," ",P_ranger!K305)</f>
        <v>0.99608083399075198</v>
      </c>
      <c r="L299" s="59">
        <f>IF(P_ranger!L305=0," ",P_ranger!L305)</f>
        <v>360321642.40000004</v>
      </c>
    </row>
    <row r="300" spans="2:12" ht="12.95" customHeight="1" x14ac:dyDescent="0.2">
      <c r="B300" s="48">
        <f>IF(P_ranger!J306=0," ",IF(P_ranger!B306="sum"," ",P_ranger!A306))</f>
        <v>296</v>
      </c>
      <c r="C300" s="51" t="str">
        <f>IF(P_ranger!J306=0," ",P_ranger!B306)</f>
        <v>Hareid</v>
      </c>
      <c r="D300" s="59" t="str">
        <f>IF(P_ranger!C306=0," ",P_ranger!C306)</f>
        <v xml:space="preserve"> </v>
      </c>
      <c r="E300" s="59" t="str">
        <f>IF(P_ranger!D306=0," ",P_ranger!D306)</f>
        <v xml:space="preserve"> </v>
      </c>
      <c r="F300" s="59">
        <f>IF(P_ranger!E306=0," ",P_ranger!E306)</f>
        <v>48432.800000000003</v>
      </c>
      <c r="G300" s="59">
        <f>IF(P_ranger!F306=0," ",P_ranger!F306)</f>
        <v>5946</v>
      </c>
      <c r="H300" s="59">
        <f>IF(P_ranger!G306=0," ",P_ranger!G306)</f>
        <v>54378.8</v>
      </c>
      <c r="I300" s="58" t="str">
        <f>IF(P_ranger!I306=0," ",P_ranger!I306)</f>
        <v>Hareid</v>
      </c>
      <c r="J300" s="60">
        <f>IF(P_ranger!J306=0," ",P_ranger!J306)</f>
        <v>1.5032591463181092E-4</v>
      </c>
      <c r="K300" s="61">
        <f>IF(P_ranger!K306=0," ",P_ranger!K306)</f>
        <v>0.9962311599053838</v>
      </c>
      <c r="L300" s="59">
        <f>IF(P_ranger!L306=0," ",P_ranger!L306)</f>
        <v>360376021.20000005</v>
      </c>
    </row>
    <row r="301" spans="2:12" ht="12.95" customHeight="1" x14ac:dyDescent="0.2">
      <c r="B301" s="48">
        <f>IF(P_ranger!J307=0," ",IF(P_ranger!B307="sum"," ",P_ranger!A307))</f>
        <v>297</v>
      </c>
      <c r="C301" s="51" t="str">
        <f>IF(P_ranger!J307=0," ",P_ranger!B307)</f>
        <v>Froland</v>
      </c>
      <c r="D301" s="59" t="str">
        <f>IF(P_ranger!C307=0," ",P_ranger!C307)</f>
        <v xml:space="preserve"> </v>
      </c>
      <c r="E301" s="59">
        <f>IF(P_ranger!D307=0," ",P_ranger!D307)</f>
        <v>3070.4</v>
      </c>
      <c r="F301" s="59">
        <f>IF(P_ranger!E307=0," ",P_ranger!E307)</f>
        <v>38910.1</v>
      </c>
      <c r="G301" s="59">
        <f>IF(P_ranger!F307=0," ",P_ranger!F307)</f>
        <v>10879</v>
      </c>
      <c r="H301" s="59">
        <f>IF(P_ranger!G307=0," ",P_ranger!G307)</f>
        <v>52859.5</v>
      </c>
      <c r="I301" s="58" t="str">
        <f>IF(P_ranger!I307=0," ",P_ranger!I307)</f>
        <v>Froland</v>
      </c>
      <c r="J301" s="60">
        <f>IF(P_ranger!J307=0," ",P_ranger!J307)</f>
        <v>1.4612592930480643E-4</v>
      </c>
      <c r="K301" s="61">
        <f>IF(P_ranger!K307=0," ",P_ranger!K307)</f>
        <v>0.99637728583468865</v>
      </c>
      <c r="L301" s="59">
        <f>IF(P_ranger!L307=0," ",P_ranger!L307)</f>
        <v>360428880.70000005</v>
      </c>
    </row>
    <row r="302" spans="2:12" ht="12.95" customHeight="1" x14ac:dyDescent="0.2">
      <c r="B302" s="48">
        <f>IF(P_ranger!J308=0," ",IF(P_ranger!B308="sum"," ",P_ranger!A308))</f>
        <v>298</v>
      </c>
      <c r="C302" s="51" t="str">
        <f>IF(P_ranger!J308=0," ",P_ranger!B308)</f>
        <v>Vadsø</v>
      </c>
      <c r="D302" s="59" t="str">
        <f>IF(P_ranger!C308=0," ",P_ranger!C308)</f>
        <v xml:space="preserve"> </v>
      </c>
      <c r="E302" s="59" t="str">
        <f>IF(P_ranger!D308=0," ",P_ranger!D308)</f>
        <v xml:space="preserve"> </v>
      </c>
      <c r="F302" s="59">
        <f>IF(P_ranger!E308=0," ",P_ranger!E308)</f>
        <v>18575.3</v>
      </c>
      <c r="G302" s="59">
        <f>IF(P_ranger!F308=0," ",P_ranger!F308)</f>
        <v>34276</v>
      </c>
      <c r="H302" s="59">
        <f>IF(P_ranger!G308=0," ",P_ranger!G308)</f>
        <v>52851.3</v>
      </c>
      <c r="I302" s="58" t="str">
        <f>IF(P_ranger!I308=0," ",P_ranger!I308)</f>
        <v>Vadsø</v>
      </c>
      <c r="J302" s="60">
        <f>IF(P_ranger!J308=0," ",P_ranger!J308)</f>
        <v>1.4610326104989865E-4</v>
      </c>
      <c r="K302" s="61">
        <f>IF(P_ranger!K308=0," ",P_ranger!K308)</f>
        <v>0.99652338909573857</v>
      </c>
      <c r="L302" s="59">
        <f>IF(P_ranger!L308=0," ",P_ranger!L308)</f>
        <v>360481732.00000006</v>
      </c>
    </row>
    <row r="303" spans="2:12" ht="12.95" customHeight="1" x14ac:dyDescent="0.2">
      <c r="B303" s="48">
        <f>IF(P_ranger!J309=0," ",IF(P_ranger!B309="sum"," ",P_ranger!A309))</f>
        <v>299</v>
      </c>
      <c r="C303" s="51" t="str">
        <f>IF(P_ranger!J309=0," ",P_ranger!B309)</f>
        <v>Lødingen</v>
      </c>
      <c r="D303" s="59" t="str">
        <f>IF(P_ranger!C309=0," ",P_ranger!C309)</f>
        <v xml:space="preserve"> </v>
      </c>
      <c r="E303" s="59" t="str">
        <f>IF(P_ranger!D309=0," ",P_ranger!D309)</f>
        <v xml:space="preserve"> </v>
      </c>
      <c r="F303" s="59">
        <f>IF(P_ranger!E309=0," ",P_ranger!E309)</f>
        <v>42901.9</v>
      </c>
      <c r="G303" s="59">
        <f>IF(P_ranger!F309=0," ",P_ranger!F309)</f>
        <v>9134.7999999999993</v>
      </c>
      <c r="H303" s="59">
        <f>IF(P_ranger!G309=0," ",P_ranger!G309)</f>
        <v>52036.7</v>
      </c>
      <c r="I303" s="58" t="str">
        <f>IF(P_ranger!I309=0," ",P_ranger!I309)</f>
        <v>Lødingen</v>
      </c>
      <c r="J303" s="60">
        <f>IF(P_ranger!J309=0," ",P_ranger!J309)</f>
        <v>1.4385136343430076E-4</v>
      </c>
      <c r="K303" s="61">
        <f>IF(P_ranger!K309=0," ",P_ranger!K309)</f>
        <v>0.99666724045917288</v>
      </c>
      <c r="L303" s="59">
        <f>IF(P_ranger!L309=0," ",P_ranger!L309)</f>
        <v>360533768.70000005</v>
      </c>
    </row>
    <row r="304" spans="2:12" ht="12.95" customHeight="1" x14ac:dyDescent="0.2">
      <c r="B304" s="48">
        <f>IF(P_ranger!J310=0," ",IF(P_ranger!B310="sum"," ",P_ranger!A310))</f>
        <v>300</v>
      </c>
      <c r="C304" s="51" t="str">
        <f>IF(P_ranger!J310=0," ",P_ranger!B310)</f>
        <v>Flakstad</v>
      </c>
      <c r="D304" s="59" t="str">
        <f>IF(P_ranger!C310=0," ",P_ranger!C310)</f>
        <v xml:space="preserve"> </v>
      </c>
      <c r="E304" s="59" t="str">
        <f>IF(P_ranger!D310=0," ",P_ranger!D310)</f>
        <v xml:space="preserve"> </v>
      </c>
      <c r="F304" s="59">
        <f>IF(P_ranger!E310=0," ",P_ranger!E310)</f>
        <v>3105.5</v>
      </c>
      <c r="G304" s="59">
        <f>IF(P_ranger!F310=0," ",P_ranger!F310)</f>
        <v>48703.5</v>
      </c>
      <c r="H304" s="59">
        <f>IF(P_ranger!G310=0," ",P_ranger!G310)</f>
        <v>51809</v>
      </c>
      <c r="I304" s="58" t="str">
        <f>IF(P_ranger!I310=0," ",P_ranger!I310)</f>
        <v>Flakstad</v>
      </c>
      <c r="J304" s="60">
        <f>IF(P_ranger!J310=0," ",P_ranger!J310)</f>
        <v>1.4322190469740951E-4</v>
      </c>
      <c r="K304" s="61">
        <f>IF(P_ranger!K310=0," ",P_ranger!K310)</f>
        <v>0.99681046236387028</v>
      </c>
      <c r="L304" s="59">
        <f>IF(P_ranger!L310=0," ",P_ranger!L310)</f>
        <v>360585577.70000005</v>
      </c>
    </row>
    <row r="305" spans="2:12" ht="12.95" customHeight="1" x14ac:dyDescent="0.2">
      <c r="B305" s="48">
        <f>IF(P_ranger!J311=0," ",IF(P_ranger!B311="sum"," ",P_ranger!A311))</f>
        <v>301</v>
      </c>
      <c r="C305" s="51" t="str">
        <f>IF(P_ranger!J311=0," ",P_ranger!B311)</f>
        <v>Gratangen</v>
      </c>
      <c r="D305" s="59" t="str">
        <f>IF(P_ranger!C311=0," ",P_ranger!C311)</f>
        <v xml:space="preserve"> </v>
      </c>
      <c r="E305" s="59">
        <f>IF(P_ranger!D311=0," ",P_ranger!D311)</f>
        <v>1148.5</v>
      </c>
      <c r="F305" s="59">
        <f>IF(P_ranger!E311=0," ",P_ranger!E311)</f>
        <v>18485.7</v>
      </c>
      <c r="G305" s="59">
        <f>IF(P_ranger!F311=0," ",P_ranger!F311)</f>
        <v>31743.5</v>
      </c>
      <c r="H305" s="59">
        <f>IF(P_ranger!G311=0," ",P_ranger!G311)</f>
        <v>51377.7</v>
      </c>
      <c r="I305" s="58" t="str">
        <f>IF(P_ranger!I311=0," ",P_ranger!I311)</f>
        <v>Gratangen</v>
      </c>
      <c r="J305" s="60">
        <f>IF(P_ranger!J311=0," ",P_ranger!J311)</f>
        <v>1.4202960977768525E-4</v>
      </c>
      <c r="K305" s="61">
        <f>IF(P_ranger!K311=0," ",P_ranger!K311)</f>
        <v>0.99695249197364788</v>
      </c>
      <c r="L305" s="59">
        <f>IF(P_ranger!L311=0," ",P_ranger!L311)</f>
        <v>360636955.40000004</v>
      </c>
    </row>
    <row r="306" spans="2:12" ht="12.95" customHeight="1" x14ac:dyDescent="0.2">
      <c r="B306" s="48">
        <f>IF(P_ranger!J312=0," ",IF(P_ranger!B312="sum"," ",P_ranger!A312))</f>
        <v>302</v>
      </c>
      <c r="C306" s="51" t="str">
        <f>IF(P_ranger!J312=0," ",P_ranger!B312)</f>
        <v>Dyrøy</v>
      </c>
      <c r="D306" s="59" t="str">
        <f>IF(P_ranger!C312=0," ",P_ranger!C312)</f>
        <v xml:space="preserve"> </v>
      </c>
      <c r="E306" s="59" t="str">
        <f>IF(P_ranger!D312=0," ",P_ranger!D312)</f>
        <v xml:space="preserve"> </v>
      </c>
      <c r="F306" s="59">
        <f>IF(P_ranger!E312=0," ",P_ranger!E312)</f>
        <v>17834</v>
      </c>
      <c r="G306" s="59">
        <f>IF(P_ranger!F312=0," ",P_ranger!F312)</f>
        <v>28987.4</v>
      </c>
      <c r="H306" s="59">
        <f>IF(P_ranger!G312=0," ",P_ranger!G312)</f>
        <v>46821.4</v>
      </c>
      <c r="I306" s="58" t="str">
        <f>IF(P_ranger!I312=0," ",P_ranger!I312)</f>
        <v>Dyrøy</v>
      </c>
      <c r="J306" s="60">
        <f>IF(P_ranger!J312=0," ",P_ranger!J312)</f>
        <v>1.2943407687080022E-4</v>
      </c>
      <c r="K306" s="61">
        <f>IF(P_ranger!K312=0," ",P_ranger!K312)</f>
        <v>0.9970819260505186</v>
      </c>
      <c r="L306" s="59">
        <f>IF(P_ranger!L312=0," ",P_ranger!L312)</f>
        <v>360683776.80000001</v>
      </c>
    </row>
    <row r="307" spans="2:12" ht="12.95" customHeight="1" x14ac:dyDescent="0.2">
      <c r="B307" s="48">
        <f>IF(P_ranger!J313=0," ",IF(P_ranger!B313="sum"," ",P_ranger!A313))</f>
        <v>303</v>
      </c>
      <c r="C307" s="51" t="str">
        <f>IF(P_ranger!J313=0," ",P_ranger!B313)</f>
        <v>Nesseby</v>
      </c>
      <c r="D307" s="59" t="str">
        <f>IF(P_ranger!C313=0," ",P_ranger!C313)</f>
        <v xml:space="preserve"> </v>
      </c>
      <c r="E307" s="59" t="str">
        <f>IF(P_ranger!D313=0," ",P_ranger!D313)</f>
        <v xml:space="preserve"> </v>
      </c>
      <c r="F307" s="59">
        <f>IF(P_ranger!E313=0," ",P_ranger!E313)</f>
        <v>3629.7</v>
      </c>
      <c r="G307" s="59">
        <f>IF(P_ranger!F313=0," ",P_ranger!F313)</f>
        <v>41116.400000000001</v>
      </c>
      <c r="H307" s="59">
        <f>IF(P_ranger!G313=0," ",P_ranger!G313)</f>
        <v>44746.1</v>
      </c>
      <c r="I307" s="58" t="str">
        <f>IF(P_ranger!I313=0," ",P_ranger!I313)</f>
        <v>Nesseby</v>
      </c>
      <c r="J307" s="60">
        <f>IF(P_ranger!J313=0," ",P_ranger!J313)</f>
        <v>1.2369707328419298E-4</v>
      </c>
      <c r="K307" s="61">
        <f>IF(P_ranger!K313=0," ",P_ranger!K313)</f>
        <v>0.9972056231238029</v>
      </c>
      <c r="L307" s="59">
        <f>IF(P_ranger!L313=0," ",P_ranger!L313)</f>
        <v>360728522.90000004</v>
      </c>
    </row>
    <row r="308" spans="2:12" ht="12.95" customHeight="1" x14ac:dyDescent="0.2">
      <c r="B308" s="48">
        <f>IF(P_ranger!J314=0," ",IF(P_ranger!B314="sum"," ",P_ranger!A314))</f>
        <v>304</v>
      </c>
      <c r="C308" s="51" t="str">
        <f>IF(P_ranger!J314=0," ",P_ranger!B314)</f>
        <v>Gjerstad</v>
      </c>
      <c r="D308" s="59" t="str">
        <f>IF(P_ranger!C314=0," ",P_ranger!C314)</f>
        <v xml:space="preserve"> </v>
      </c>
      <c r="E308" s="59" t="str">
        <f>IF(P_ranger!D314=0," ",P_ranger!D314)</f>
        <v xml:space="preserve"> </v>
      </c>
      <c r="F308" s="59">
        <f>IF(P_ranger!E314=0," ",P_ranger!E314)</f>
        <v>37890.5</v>
      </c>
      <c r="G308" s="59">
        <f>IF(P_ranger!F314=0," ",P_ranger!F314)</f>
        <v>6813.7</v>
      </c>
      <c r="H308" s="59">
        <f>IF(P_ranger!G314=0," ",P_ranger!G314)</f>
        <v>44704.2</v>
      </c>
      <c r="I308" s="58" t="str">
        <f>IF(P_ranger!I314=0," ",P_ranger!I314)</f>
        <v>Gjerstad</v>
      </c>
      <c r="J308" s="60">
        <f>IF(P_ranger!J314=0," ",P_ranger!J314)</f>
        <v>1.2358124403045673E-4</v>
      </c>
      <c r="K308" s="61">
        <f>IF(P_ranger!K314=0," ",P_ranger!K314)</f>
        <v>0.99732920436783334</v>
      </c>
      <c r="L308" s="59">
        <f>IF(P_ranger!L314=0," ",P_ranger!L314)</f>
        <v>360773227.10000002</v>
      </c>
    </row>
    <row r="309" spans="2:12" ht="12.95" customHeight="1" x14ac:dyDescent="0.2">
      <c r="B309" s="48">
        <f>IF(P_ranger!J315=0," ",IF(P_ranger!B315="sum"," ",P_ranger!A315))</f>
        <v>305</v>
      </c>
      <c r="C309" s="51" t="str">
        <f>IF(P_ranger!J315=0," ",P_ranger!B315)</f>
        <v>Karlsøy</v>
      </c>
      <c r="D309" s="59" t="str">
        <f>IF(P_ranger!C315=0," ",P_ranger!C315)</f>
        <v xml:space="preserve"> </v>
      </c>
      <c r="E309" s="59" t="str">
        <f>IF(P_ranger!D315=0," ",P_ranger!D315)</f>
        <v xml:space="preserve"> </v>
      </c>
      <c r="F309" s="59">
        <f>IF(P_ranger!E315=0," ",P_ranger!E315)</f>
        <v>4681</v>
      </c>
      <c r="G309" s="59">
        <f>IF(P_ranger!F315=0," ",P_ranger!F315)</f>
        <v>37284.199999999997</v>
      </c>
      <c r="H309" s="59">
        <f>IF(P_ranger!G315=0," ",P_ranger!G315)</f>
        <v>41965.2</v>
      </c>
      <c r="I309" s="58" t="str">
        <f>IF(P_ranger!I315=0," ",P_ranger!I315)</f>
        <v>Karlsøy</v>
      </c>
      <c r="J309" s="60">
        <f>IF(P_ranger!J315=0," ",P_ranger!J315)</f>
        <v>1.1600949400698196E-4</v>
      </c>
      <c r="K309" s="61">
        <f>IF(P_ranger!K315=0," ",P_ranger!K315)</f>
        <v>0.99744521386184026</v>
      </c>
      <c r="L309" s="59">
        <f>IF(P_ranger!L315=0," ",P_ranger!L315)</f>
        <v>360815192.30000001</v>
      </c>
    </row>
    <row r="310" spans="2:12" ht="12.95" customHeight="1" x14ac:dyDescent="0.2">
      <c r="B310" s="48">
        <f>IF(P_ranger!J316=0," ",IF(P_ranger!B316="sum"," ",P_ranger!A316))</f>
        <v>306</v>
      </c>
      <c r="C310" s="51" t="str">
        <f>IF(P_ranger!J316=0," ",P_ranger!B316)</f>
        <v>Austevoll</v>
      </c>
      <c r="D310" s="59" t="str">
        <f>IF(P_ranger!C316=0," ",P_ranger!C316)</f>
        <v xml:space="preserve"> </v>
      </c>
      <c r="E310" s="59">
        <f>IF(P_ranger!D316=0," ",P_ranger!D316)</f>
        <v>92.5</v>
      </c>
      <c r="F310" s="59">
        <f>IF(P_ranger!E316=0," ",P_ranger!E316)</f>
        <v>8071.9</v>
      </c>
      <c r="G310" s="59">
        <f>IF(P_ranger!F316=0," ",P_ranger!F316)</f>
        <v>31741.7</v>
      </c>
      <c r="H310" s="59">
        <f>IF(P_ranger!G316=0," ",P_ranger!G316)</f>
        <v>39906.1</v>
      </c>
      <c r="I310" s="58" t="str">
        <f>IF(P_ranger!I316=0," ",P_ranger!I316)</f>
        <v>Austevoll</v>
      </c>
      <c r="J310" s="60">
        <f>IF(P_ranger!J316=0," ",P_ranger!J316)</f>
        <v>1.1031727404592432E-4</v>
      </c>
      <c r="K310" s="61">
        <f>IF(P_ranger!K316=0," ",P_ranger!K316)</f>
        <v>0.99755553113588624</v>
      </c>
      <c r="L310" s="59">
        <f>IF(P_ranger!L316=0," ",P_ranger!L316)</f>
        <v>360855098.40000004</v>
      </c>
    </row>
    <row r="311" spans="2:12" ht="12.95" customHeight="1" x14ac:dyDescent="0.2">
      <c r="B311" s="48">
        <f>IF(P_ranger!J317=0," ",IF(P_ranger!B317="sum"," ",P_ranger!A317))</f>
        <v>307</v>
      </c>
      <c r="C311" s="51" t="str">
        <f>IF(P_ranger!J317=0," ",P_ranger!B317)</f>
        <v>Lavangen</v>
      </c>
      <c r="D311" s="59" t="str">
        <f>IF(P_ranger!C317=0," ",P_ranger!C317)</f>
        <v xml:space="preserve"> </v>
      </c>
      <c r="E311" s="59" t="str">
        <f>IF(P_ranger!D317=0," ",P_ranger!D317)</f>
        <v xml:space="preserve"> </v>
      </c>
      <c r="F311" s="59">
        <f>IF(P_ranger!E317=0," ",P_ranger!E317)</f>
        <v>2079.6</v>
      </c>
      <c r="G311" s="59">
        <f>IF(P_ranger!F317=0," ",P_ranger!F317)</f>
        <v>37535.5</v>
      </c>
      <c r="H311" s="59">
        <f>IF(P_ranger!G317=0," ",P_ranger!G317)</f>
        <v>39615.1</v>
      </c>
      <c r="I311" s="58" t="str">
        <f>IF(P_ranger!I317=0," ",P_ranger!I317)</f>
        <v>Lavangen</v>
      </c>
      <c r="J311" s="60">
        <f>IF(P_ranger!J317=0," ",P_ranger!J317)</f>
        <v>1.0951282743883006E-4</v>
      </c>
      <c r="K311" s="61">
        <f>IF(P_ranger!K317=0," ",P_ranger!K317)</f>
        <v>0.99766504396332512</v>
      </c>
      <c r="L311" s="59">
        <f>IF(P_ranger!L317=0," ",P_ranger!L317)</f>
        <v>360894713.50000006</v>
      </c>
    </row>
    <row r="312" spans="2:12" ht="12.95" customHeight="1" x14ac:dyDescent="0.2">
      <c r="B312" s="48">
        <f>IF(P_ranger!J318=0," ",IF(P_ranger!B318="sum"," ",P_ranger!A318))</f>
        <v>308</v>
      </c>
      <c r="C312" s="51" t="str">
        <f>IF(P_ranger!J318=0," ",P_ranger!B318)</f>
        <v>Kristiansund</v>
      </c>
      <c r="D312" s="59" t="str">
        <f>IF(P_ranger!C318=0," ",P_ranger!C318)</f>
        <v xml:space="preserve"> </v>
      </c>
      <c r="E312" s="59" t="str">
        <f>IF(P_ranger!D318=0," ",P_ranger!D318)</f>
        <v xml:space="preserve"> </v>
      </c>
      <c r="F312" s="59">
        <f>IF(P_ranger!E318=0," ",P_ranger!E318)</f>
        <v>31756.799999999999</v>
      </c>
      <c r="G312" s="59">
        <f>IF(P_ranger!F318=0," ",P_ranger!F318)</f>
        <v>7428.6</v>
      </c>
      <c r="H312" s="59">
        <f>IF(P_ranger!G318=0," ",P_ranger!G318)</f>
        <v>39185.4</v>
      </c>
      <c r="I312" s="58" t="str">
        <f>IF(P_ranger!I318=0," ",P_ranger!I318)</f>
        <v>Kristiansund</v>
      </c>
      <c r="J312" s="60">
        <f>IF(P_ranger!J318=0," ",P_ranger!J318)</f>
        <v>1.083249555932342E-4</v>
      </c>
      <c r="K312" s="61">
        <f>IF(P_ranger!K318=0," ",P_ranger!K318)</f>
        <v>0.99777336891891832</v>
      </c>
      <c r="L312" s="59">
        <f>IF(P_ranger!L318=0," ",P_ranger!L318)</f>
        <v>360933898.90000004</v>
      </c>
    </row>
    <row r="313" spans="2:12" ht="12.95" customHeight="1" x14ac:dyDescent="0.2">
      <c r="B313" s="48">
        <f>IF(P_ranger!J319=0," ",IF(P_ranger!B319="sum"," ",P_ranger!A319))</f>
        <v>309</v>
      </c>
      <c r="C313" s="51" t="str">
        <f>IF(P_ranger!J319=0," ",P_ranger!B319)</f>
        <v>Bærum</v>
      </c>
      <c r="D313" s="59" t="str">
        <f>IF(P_ranger!C319=0," ",P_ranger!C319)</f>
        <v xml:space="preserve"> </v>
      </c>
      <c r="E313" s="59">
        <f>IF(P_ranger!D319=0," ",P_ranger!D319)</f>
        <v>29880.7</v>
      </c>
      <c r="F313" s="59">
        <f>IF(P_ranger!E319=0," ",P_ranger!E319)</f>
        <v>4033.2</v>
      </c>
      <c r="G313" s="59">
        <f>IF(P_ranger!F319=0," ",P_ranger!F319)</f>
        <v>4930</v>
      </c>
      <c r="H313" s="59">
        <f>IF(P_ranger!G319=0," ",P_ranger!G319)</f>
        <v>38843.9</v>
      </c>
      <c r="I313" s="58" t="str">
        <f>IF(P_ranger!I319=0," ",P_ranger!I319)</f>
        <v>Bærum</v>
      </c>
      <c r="J313" s="60">
        <f>IF(P_ranger!J319=0," ",P_ranger!J319)</f>
        <v>1.0738090570896379E-4</v>
      </c>
      <c r="K313" s="61">
        <f>IF(P_ranger!K319=0," ",P_ranger!K319)</f>
        <v>0.99788074982462727</v>
      </c>
      <c r="L313" s="59">
        <f>IF(P_ranger!L319=0," ",P_ranger!L319)</f>
        <v>360972742.80000001</v>
      </c>
    </row>
    <row r="314" spans="2:12" ht="12.95" customHeight="1" x14ac:dyDescent="0.2">
      <c r="B314" s="48">
        <f>IF(P_ranger!J320=0," ",IF(P_ranger!B320="sum"," ",P_ranger!A320))</f>
        <v>310</v>
      </c>
      <c r="C314" s="51" t="str">
        <f>IF(P_ranger!J320=0," ",P_ranger!B320)</f>
        <v>Sørreisa</v>
      </c>
      <c r="D314" s="59" t="str">
        <f>IF(P_ranger!C320=0," ",P_ranger!C320)</f>
        <v xml:space="preserve"> </v>
      </c>
      <c r="E314" s="59">
        <f>IF(P_ranger!D320=0," ",P_ranger!D320)</f>
        <v>3846.9</v>
      </c>
      <c r="F314" s="59">
        <f>IF(P_ranger!E320=0," ",P_ranger!E320)</f>
        <v>6959.2</v>
      </c>
      <c r="G314" s="59">
        <f>IF(P_ranger!F320=0," ",P_ranger!F320)</f>
        <v>27485.1</v>
      </c>
      <c r="H314" s="59">
        <f>IF(P_ranger!G320=0," ",P_ranger!G320)</f>
        <v>38291.199999999997</v>
      </c>
      <c r="I314" s="58" t="str">
        <f>IF(P_ranger!I320=0," ",P_ranger!I320)</f>
        <v>Sørreisa</v>
      </c>
      <c r="J314" s="60">
        <f>IF(P_ranger!J320=0," ",P_ranger!J320)</f>
        <v>1.0585301003975075E-4</v>
      </c>
      <c r="K314" s="61">
        <f>IF(P_ranger!K320=0," ",P_ranger!K320)</f>
        <v>0.99798660283466689</v>
      </c>
      <c r="L314" s="59">
        <f>IF(P_ranger!L320=0," ",P_ranger!L320)</f>
        <v>361011034</v>
      </c>
    </row>
    <row r="315" spans="2:12" ht="12.95" customHeight="1" x14ac:dyDescent="0.2">
      <c r="B315" s="48">
        <f>IF(P_ranger!J321=0," ",IF(P_ranger!B321="sum"," ",P_ranger!A321))</f>
        <v>311</v>
      </c>
      <c r="C315" s="51" t="str">
        <f>IF(P_ranger!J321=0," ",P_ranger!B321)</f>
        <v>Krødsherad</v>
      </c>
      <c r="D315" s="59" t="str">
        <f>IF(P_ranger!C321=0," ",P_ranger!C321)</f>
        <v xml:space="preserve"> </v>
      </c>
      <c r="E315" s="59">
        <f>IF(P_ranger!D321=0," ",P_ranger!D321)</f>
        <v>2507.1</v>
      </c>
      <c r="F315" s="59">
        <f>IF(P_ranger!E321=0," ",P_ranger!E321)</f>
        <v>16411.2</v>
      </c>
      <c r="G315" s="59">
        <f>IF(P_ranger!F321=0," ",P_ranger!F321)</f>
        <v>16663</v>
      </c>
      <c r="H315" s="59">
        <f>IF(P_ranger!G321=0," ",P_ranger!G321)</f>
        <v>35581.300000000003</v>
      </c>
      <c r="I315" s="58" t="str">
        <f>IF(P_ranger!I321=0," ",P_ranger!I321)</f>
        <v>Krødsherad</v>
      </c>
      <c r="J315" s="60">
        <f>IF(P_ranger!J321=0," ",P_ranger!J321)</f>
        <v>9.8361704676985413E-5</v>
      </c>
      <c r="K315" s="61">
        <f>IF(P_ranger!K321=0," ",P_ranger!K321)</f>
        <v>0.99808496453934392</v>
      </c>
      <c r="L315" s="59">
        <f>IF(P_ranger!L321=0," ",P_ranger!L321)</f>
        <v>361046615.30000001</v>
      </c>
    </row>
    <row r="316" spans="2:12" ht="12.95" customHeight="1" x14ac:dyDescent="0.2">
      <c r="B316" s="48">
        <f>IF(P_ranger!J322=0," ",IF(P_ranger!B322="sum"," ",P_ranger!A322))</f>
        <v>312</v>
      </c>
      <c r="C316" s="51" t="str">
        <f>IF(P_ranger!J322=0," ",P_ranger!B322)</f>
        <v>Eidfjord</v>
      </c>
      <c r="D316" s="59" t="str">
        <f>IF(P_ranger!C322=0," ",P_ranger!C322)</f>
        <v xml:space="preserve"> </v>
      </c>
      <c r="E316" s="59" t="str">
        <f>IF(P_ranger!D322=0," ",P_ranger!D322)</f>
        <v xml:space="preserve"> </v>
      </c>
      <c r="F316" s="59">
        <f>IF(P_ranger!E322=0," ",P_ranger!E322)</f>
        <v>14821</v>
      </c>
      <c r="G316" s="59">
        <f>IF(P_ranger!F322=0," ",P_ranger!F322)</f>
        <v>19114.099999999999</v>
      </c>
      <c r="H316" s="59">
        <f>IF(P_ranger!G322=0," ",P_ranger!G322)</f>
        <v>33935.1</v>
      </c>
      <c r="I316" s="58" t="str">
        <f>IF(P_ranger!I322=0," ",P_ranger!I322)</f>
        <v>Eidfjord</v>
      </c>
      <c r="J316" s="60">
        <f>IF(P_ranger!J322=0," ",P_ranger!J322)</f>
        <v>9.3810914283175913E-5</v>
      </c>
      <c r="K316" s="61">
        <f>IF(P_ranger!K322=0," ",P_ranger!K322)</f>
        <v>0.99817877545362721</v>
      </c>
      <c r="L316" s="59">
        <f>IF(P_ranger!L322=0," ",P_ranger!L322)</f>
        <v>361080550.40000004</v>
      </c>
    </row>
    <row r="317" spans="2:12" ht="12.95" customHeight="1" x14ac:dyDescent="0.2">
      <c r="B317" s="48">
        <f>IF(P_ranger!J323=0," ",IF(P_ranger!B323="sum"," ",P_ranger!A323))</f>
        <v>313</v>
      </c>
      <c r="C317" s="51" t="str">
        <f>IF(P_ranger!J323=0," ",P_ranger!B323)</f>
        <v>Iveland</v>
      </c>
      <c r="D317" s="59" t="str">
        <f>IF(P_ranger!C323=0," ",P_ranger!C323)</f>
        <v xml:space="preserve"> </v>
      </c>
      <c r="E317" s="59">
        <f>IF(P_ranger!D323=0," ",P_ranger!D323)</f>
        <v>1702.8</v>
      </c>
      <c r="F317" s="59">
        <f>IF(P_ranger!E323=0," ",P_ranger!E323)</f>
        <v>27357.4</v>
      </c>
      <c r="G317" s="59">
        <f>IF(P_ranger!F323=0," ",P_ranger!F323)</f>
        <v>3945</v>
      </c>
      <c r="H317" s="59">
        <f>IF(P_ranger!G323=0," ",P_ranger!G323)</f>
        <v>33005.199999999997</v>
      </c>
      <c r="I317" s="58" t="str">
        <f>IF(P_ranger!I323=0," ",P_ranger!I323)</f>
        <v>Iveland</v>
      </c>
      <c r="J317" s="60">
        <f>IF(P_ranger!J323=0," ",P_ranger!J323)</f>
        <v>9.1240278888203588E-5</v>
      </c>
      <c r="K317" s="61">
        <f>IF(P_ranger!K323=0," ",P_ranger!K323)</f>
        <v>0.99827001573251539</v>
      </c>
      <c r="L317" s="59">
        <f>IF(P_ranger!L323=0," ",P_ranger!L323)</f>
        <v>361113555.60000002</v>
      </c>
    </row>
    <row r="318" spans="2:12" ht="12.95" customHeight="1" x14ac:dyDescent="0.2">
      <c r="B318" s="48">
        <f>IF(P_ranger!J324=0," ",IF(P_ranger!B324="sum"," ",P_ranger!A324))</f>
        <v>314</v>
      </c>
      <c r="C318" s="51" t="str">
        <f>IF(P_ranger!J324=0," ",P_ranger!B324)</f>
        <v>Færder</v>
      </c>
      <c r="D318" s="59" t="str">
        <f>IF(P_ranger!C324=0," ",P_ranger!C324)</f>
        <v xml:space="preserve"> </v>
      </c>
      <c r="E318" s="59">
        <f>IF(P_ranger!D324=0," ",P_ranger!D324)</f>
        <v>1620.2</v>
      </c>
      <c r="F318" s="59">
        <f>IF(P_ranger!E324=0," ",P_ranger!E324)</f>
        <v>22560.3</v>
      </c>
      <c r="G318" s="59">
        <f>IF(P_ranger!F324=0," ",P_ranger!F324)</f>
        <v>8512.2000000000007</v>
      </c>
      <c r="H318" s="59">
        <f>IF(P_ranger!G324=0," ",P_ranger!G324)</f>
        <v>32692.7</v>
      </c>
      <c r="I318" s="58" t="str">
        <f>IF(P_ranger!I324=0," ",P_ranger!I324)</f>
        <v>Færder</v>
      </c>
      <c r="J318" s="60">
        <f>IF(P_ranger!J324=0," ",P_ranger!J324)</f>
        <v>9.0376397222509595E-5</v>
      </c>
      <c r="K318" s="61">
        <f>IF(P_ranger!K324=0," ",P_ranger!K324)</f>
        <v>0.99836039212973782</v>
      </c>
      <c r="L318" s="59">
        <f>IF(P_ranger!L324=0," ",P_ranger!L324)</f>
        <v>361146248.30000001</v>
      </c>
    </row>
    <row r="319" spans="2:12" ht="12.95" customHeight="1" x14ac:dyDescent="0.2">
      <c r="B319" s="48">
        <f>IF(P_ranger!J325=0," ",IF(P_ranger!B325="sum"," ",P_ranger!A325))</f>
        <v>315</v>
      </c>
      <c r="C319" s="51" t="str">
        <f>IF(P_ranger!J325=0," ",P_ranger!B325)</f>
        <v>Askøy</v>
      </c>
      <c r="D319" s="59" t="str">
        <f>IF(P_ranger!C325=0," ",P_ranger!C325)</f>
        <v xml:space="preserve"> </v>
      </c>
      <c r="E319" s="59" t="str">
        <f>IF(P_ranger!D325=0," ",P_ranger!D325)</f>
        <v xml:space="preserve"> </v>
      </c>
      <c r="F319" s="59">
        <f>IF(P_ranger!E325=0," ",P_ranger!E325)</f>
        <v>5413.4</v>
      </c>
      <c r="G319" s="59">
        <f>IF(P_ranger!F325=0," ",P_ranger!F325)</f>
        <v>26791.5</v>
      </c>
      <c r="H319" s="59">
        <f>IF(P_ranger!G325=0," ",P_ranger!G325)</f>
        <v>32204.9</v>
      </c>
      <c r="I319" s="58" t="str">
        <f>IF(P_ranger!I325=0," ",P_ranger!I325)</f>
        <v>Askøy</v>
      </c>
      <c r="J319" s="60">
        <f>IF(P_ranger!J325=0," ",P_ranger!J325)</f>
        <v>8.9027912497627887E-5</v>
      </c>
      <c r="K319" s="61">
        <f>IF(P_ranger!K325=0," ",P_ranger!K325)</f>
        <v>0.99844942004223536</v>
      </c>
      <c r="L319" s="59">
        <f>IF(P_ranger!L325=0," ",P_ranger!L325)</f>
        <v>361178453.19999999</v>
      </c>
    </row>
    <row r="320" spans="2:12" ht="12.95" customHeight="1" x14ac:dyDescent="0.2">
      <c r="B320" s="48">
        <f>IF(P_ranger!J326=0," ",IF(P_ranger!B326="sum"," ",P_ranger!A326))</f>
        <v>316</v>
      </c>
      <c r="C320" s="51" t="str">
        <f>IF(P_ranger!J326=0," ",P_ranger!B326)</f>
        <v>Sørfold</v>
      </c>
      <c r="D320" s="59" t="str">
        <f>IF(P_ranger!C326=0," ",P_ranger!C326)</f>
        <v xml:space="preserve"> </v>
      </c>
      <c r="E320" s="59" t="str">
        <f>IF(P_ranger!D326=0," ",P_ranger!D326)</f>
        <v xml:space="preserve"> </v>
      </c>
      <c r="F320" s="59">
        <f>IF(P_ranger!E326=0," ",P_ranger!E326)</f>
        <v>6105.2</v>
      </c>
      <c r="G320" s="59">
        <f>IF(P_ranger!F326=0," ",P_ranger!F326)</f>
        <v>25594.5</v>
      </c>
      <c r="H320" s="59">
        <f>IF(P_ranger!G326=0," ",P_ranger!G326)</f>
        <v>31699.7</v>
      </c>
      <c r="I320" s="58" t="str">
        <f>IF(P_ranger!I326=0," ",P_ranger!I326)</f>
        <v>Sørfold</v>
      </c>
      <c r="J320" s="60">
        <f>IF(P_ranger!J326=0," ",P_ranger!J326)</f>
        <v>8.7631326841600336E-5</v>
      </c>
      <c r="K320" s="61">
        <f>IF(P_ranger!K326=0," ",P_ranger!K326)</f>
        <v>0.998537051369077</v>
      </c>
      <c r="L320" s="59">
        <f>IF(P_ranger!L326=0," ",P_ranger!L326)</f>
        <v>361210152.89999998</v>
      </c>
    </row>
    <row r="321" spans="2:12" ht="12.95" customHeight="1" x14ac:dyDescent="0.2">
      <c r="B321" s="48">
        <f>IF(P_ranger!J327=0," ",IF(P_ranger!B327="sum"," ",P_ranger!A327))</f>
        <v>317</v>
      </c>
      <c r="C321" s="51" t="str">
        <f>IF(P_ranger!J327=0," ",P_ranger!B327)</f>
        <v>Hvaler</v>
      </c>
      <c r="D321" s="59" t="str">
        <f>IF(P_ranger!C327=0," ",P_ranger!C327)</f>
        <v xml:space="preserve"> </v>
      </c>
      <c r="E321" s="59" t="str">
        <f>IF(P_ranger!D327=0," ",P_ranger!D327)</f>
        <v xml:space="preserve"> </v>
      </c>
      <c r="F321" s="59">
        <f>IF(P_ranger!E327=0," ",P_ranger!E327)</f>
        <v>26646.5</v>
      </c>
      <c r="G321" s="59">
        <f>IF(P_ranger!F327=0," ",P_ranger!F327)</f>
        <v>4679.3</v>
      </c>
      <c r="H321" s="59">
        <f>IF(P_ranger!G327=0," ",P_ranger!G327)</f>
        <v>31325.8</v>
      </c>
      <c r="I321" s="58" t="str">
        <f>IF(P_ranger!I327=0," ",P_ranger!I327)</f>
        <v>Hvaler</v>
      </c>
      <c r="J321" s="60">
        <f>IF(P_ranger!J327=0," ",P_ranger!J327)</f>
        <v>8.659770970623078E-5</v>
      </c>
      <c r="K321" s="61">
        <f>IF(P_ranger!K327=0," ",P_ranger!K327)</f>
        <v>0.9986236490787832</v>
      </c>
      <c r="L321" s="59">
        <f>IF(P_ranger!L327=0," ",P_ranger!L327)</f>
        <v>361241478.69999999</v>
      </c>
    </row>
    <row r="322" spans="2:12" ht="12.95" customHeight="1" x14ac:dyDescent="0.2">
      <c r="B322" s="48">
        <f>IF(P_ranger!J328=0," ",IF(P_ranger!B328="sum"," ",P_ranger!A328))</f>
        <v>318</v>
      </c>
      <c r="C322" s="51" t="str">
        <f>IF(P_ranger!J328=0," ",P_ranger!B328)</f>
        <v>Kragerø</v>
      </c>
      <c r="D322" s="59" t="str">
        <f>IF(P_ranger!C328=0," ",P_ranger!C328)</f>
        <v xml:space="preserve"> </v>
      </c>
      <c r="E322" s="59">
        <f>IF(P_ranger!D328=0," ",P_ranger!D328)</f>
        <v>385.8</v>
      </c>
      <c r="F322" s="59">
        <f>IF(P_ranger!E328=0," ",P_ranger!E328)</f>
        <v>11274.6</v>
      </c>
      <c r="G322" s="59">
        <f>IF(P_ranger!F328=0," ",P_ranger!F328)</f>
        <v>19479.7</v>
      </c>
      <c r="H322" s="59">
        <f>IF(P_ranger!G328=0," ",P_ranger!G328)</f>
        <v>31140.1</v>
      </c>
      <c r="I322" s="58" t="str">
        <f>IF(P_ranger!I328=0," ",P_ranger!I328)</f>
        <v>Kragerø</v>
      </c>
      <c r="J322" s="60">
        <f>IF(P_ranger!J328=0," ",P_ranger!J328)</f>
        <v>8.6084356665208772E-5</v>
      </c>
      <c r="K322" s="61">
        <f>IF(P_ranger!K328=0," ",P_ranger!K328)</f>
        <v>0.99870973343544855</v>
      </c>
      <c r="L322" s="59">
        <f>IF(P_ranger!L328=0," ",P_ranger!L328)</f>
        <v>361272618.80000001</v>
      </c>
    </row>
    <row r="323" spans="2:12" ht="12.95" customHeight="1" x14ac:dyDescent="0.2">
      <c r="B323" s="48">
        <f>IF(P_ranger!J329=0," ",IF(P_ranger!B329="sum"," ",P_ranger!A329))</f>
        <v>319</v>
      </c>
      <c r="C323" s="51" t="str">
        <f>IF(P_ranger!J329=0," ",P_ranger!B329)</f>
        <v>Øksnes</v>
      </c>
      <c r="D323" s="59" t="str">
        <f>IF(P_ranger!C329=0," ",P_ranger!C329)</f>
        <v xml:space="preserve"> </v>
      </c>
      <c r="E323" s="59" t="str">
        <f>IF(P_ranger!D329=0," ",P_ranger!D329)</f>
        <v xml:space="preserve"> </v>
      </c>
      <c r="F323" s="59">
        <f>IF(P_ranger!E329=0," ",P_ranger!E329)</f>
        <v>8373.7000000000007</v>
      </c>
      <c r="G323" s="59">
        <f>IF(P_ranger!F329=0," ",P_ranger!F329)</f>
        <v>22743.7</v>
      </c>
      <c r="H323" s="59">
        <f>IF(P_ranger!G329=0," ",P_ranger!G329)</f>
        <v>31117.4</v>
      </c>
      <c r="I323" s="58" t="str">
        <f>IF(P_ranger!I329=0," ",P_ranger!I329)</f>
        <v>Øksnes</v>
      </c>
      <c r="J323" s="60">
        <f>IF(P_ranger!J329=0," ",P_ranger!J329)</f>
        <v>8.6021604301012762E-5</v>
      </c>
      <c r="K323" s="61">
        <f>IF(P_ranger!K329=0," ",P_ranger!K329)</f>
        <v>0.99879575503974949</v>
      </c>
      <c r="L323" s="59">
        <f>IF(P_ranger!L329=0," ",P_ranger!L329)</f>
        <v>361303736.19999999</v>
      </c>
    </row>
    <row r="324" spans="2:12" ht="12.95" customHeight="1" x14ac:dyDescent="0.2">
      <c r="B324" s="48">
        <f>IF(P_ranger!J330=0," ",IF(P_ranger!B330="sum"," ",P_ranger!A330))</f>
        <v>320</v>
      </c>
      <c r="C324" s="51" t="str">
        <f>IF(P_ranger!J330=0," ",P_ranger!B330)</f>
        <v>Risør</v>
      </c>
      <c r="D324" s="59" t="str">
        <f>IF(P_ranger!C330=0," ",P_ranger!C330)</f>
        <v xml:space="preserve"> </v>
      </c>
      <c r="E324" s="59">
        <f>IF(P_ranger!D330=0," ",P_ranger!D330)</f>
        <v>12213.9</v>
      </c>
      <c r="F324" s="59">
        <f>IF(P_ranger!E330=0," ",P_ranger!E330)</f>
        <v>15629.2</v>
      </c>
      <c r="G324" s="59">
        <f>IF(P_ranger!F330=0," ",P_ranger!F330)</f>
        <v>2069.4</v>
      </c>
      <c r="H324" s="59">
        <f>IF(P_ranger!G330=0," ",P_ranger!G330)</f>
        <v>29912.5</v>
      </c>
      <c r="I324" s="58" t="str">
        <f>IF(P_ranger!I330=0," ",P_ranger!I330)</f>
        <v>Risør</v>
      </c>
      <c r="J324" s="60">
        <f>IF(P_ranger!J330=0," ",P_ranger!J330)</f>
        <v>8.2690753040229724E-5</v>
      </c>
      <c r="K324" s="61">
        <f>IF(P_ranger!K330=0," ",P_ranger!K330)</f>
        <v>0.99887844579278973</v>
      </c>
      <c r="L324" s="59">
        <f>IF(P_ranger!L330=0," ",P_ranger!L330)</f>
        <v>361333648.69999999</v>
      </c>
    </row>
    <row r="325" spans="2:12" ht="12.95" customHeight="1" x14ac:dyDescent="0.2">
      <c r="B325" s="48">
        <f>IF(P_ranger!J331=0," ",IF(P_ranger!B331="sum"," ",P_ranger!A331))</f>
        <v>321</v>
      </c>
      <c r="C325" s="51" t="str">
        <f>IF(P_ranger!J331=0," ",P_ranger!B331)</f>
        <v>Hole</v>
      </c>
      <c r="D325" s="59" t="str">
        <f>IF(P_ranger!C331=0," ",P_ranger!C331)</f>
        <v xml:space="preserve"> </v>
      </c>
      <c r="E325" s="59">
        <f>IF(P_ranger!D331=0," ",P_ranger!D331)</f>
        <v>2478.1</v>
      </c>
      <c r="F325" s="59">
        <f>IF(P_ranger!E331=0," ",P_ranger!E331)</f>
        <v>21276.9</v>
      </c>
      <c r="G325" s="59">
        <f>IF(P_ranger!F331=0," ",P_ranger!F331)</f>
        <v>4291.7</v>
      </c>
      <c r="H325" s="59">
        <f>IF(P_ranger!G331=0," ",P_ranger!G331)</f>
        <v>28046.7</v>
      </c>
      <c r="I325" s="58" t="str">
        <f>IF(P_ranger!I331=0," ",P_ranger!I331)</f>
        <v>Hole</v>
      </c>
      <c r="J325" s="60">
        <f>IF(P_ranger!J331=0," ",P_ranger!J331)</f>
        <v>7.7532895722303745E-5</v>
      </c>
      <c r="K325" s="61">
        <f>IF(P_ranger!K331=0," ",P_ranger!K331)</f>
        <v>0.99895597868851194</v>
      </c>
      <c r="L325" s="59">
        <f>IF(P_ranger!L331=0," ",P_ranger!L331)</f>
        <v>361361695.39999998</v>
      </c>
    </row>
    <row r="326" spans="2:12" ht="12.95" customHeight="1" x14ac:dyDescent="0.2">
      <c r="B326" s="48">
        <f>IF(P_ranger!J332=0," ",IF(P_ranger!B332="sum"," ",P_ranger!A332))</f>
        <v>322</v>
      </c>
      <c r="C326" s="51" t="str">
        <f>IF(P_ranger!J332=0," ",P_ranger!B332)</f>
        <v>Solund</v>
      </c>
      <c r="D326" s="59" t="str">
        <f>IF(P_ranger!C332=0," ",P_ranger!C332)</f>
        <v xml:space="preserve"> </v>
      </c>
      <c r="E326" s="59">
        <f>IF(P_ranger!D332=0," ",P_ranger!D332)</f>
        <v>324.10000000000002</v>
      </c>
      <c r="F326" s="59">
        <f>IF(P_ranger!E332=0," ",P_ranger!E332)</f>
        <v>9301.9</v>
      </c>
      <c r="G326" s="59">
        <f>IF(P_ranger!F332=0," ",P_ranger!F332)</f>
        <v>18196.099999999999</v>
      </c>
      <c r="H326" s="59">
        <f>IF(P_ranger!G332=0," ",P_ranger!G332)</f>
        <v>27822.1</v>
      </c>
      <c r="I326" s="58" t="str">
        <f>IF(P_ranger!I332=0," ",P_ranger!I332)</f>
        <v>Solund</v>
      </c>
      <c r="J326" s="60">
        <f>IF(P_ranger!J332=0," ",P_ranger!J332)</f>
        <v>7.6912006691536158E-5</v>
      </c>
      <c r="K326" s="61">
        <f>IF(P_ranger!K332=0," ",P_ranger!K332)</f>
        <v>0.99903289069520351</v>
      </c>
      <c r="L326" s="59">
        <f>IF(P_ranger!L332=0," ",P_ranger!L332)</f>
        <v>361389517.5</v>
      </c>
    </row>
    <row r="327" spans="2:12" ht="12.95" customHeight="1" x14ac:dyDescent="0.2">
      <c r="B327" s="48">
        <f>IF(P_ranger!J333=0," ",IF(P_ranger!B333="sum"," ",P_ranger!A333))</f>
        <v>323</v>
      </c>
      <c r="C327" s="51" t="str">
        <f>IF(P_ranger!J333=0," ",P_ranger!B333)</f>
        <v>Rælingen</v>
      </c>
      <c r="D327" s="59" t="str">
        <f>IF(P_ranger!C333=0," ",P_ranger!C333)</f>
        <v xml:space="preserve"> </v>
      </c>
      <c r="E327" s="59" t="str">
        <f>IF(P_ranger!D333=0," ",P_ranger!D333)</f>
        <v xml:space="preserve"> </v>
      </c>
      <c r="F327" s="59">
        <f>IF(P_ranger!E333=0," ",P_ranger!E333)</f>
        <v>22703.599999999999</v>
      </c>
      <c r="G327" s="59">
        <f>IF(P_ranger!F333=0," ",P_ranger!F333)</f>
        <v>3839.9</v>
      </c>
      <c r="H327" s="59">
        <f>IF(P_ranger!G333=0," ",P_ranger!G333)</f>
        <v>26543.5</v>
      </c>
      <c r="I327" s="58" t="str">
        <f>IF(P_ranger!I333=0," ",P_ranger!I333)</f>
        <v>Rælingen</v>
      </c>
      <c r="J327" s="60">
        <f>IF(P_ranger!J333=0," ",P_ranger!J333)</f>
        <v>7.337741757871584E-5</v>
      </c>
      <c r="K327" s="61">
        <f>IF(P_ranger!K333=0," ",P_ranger!K333)</f>
        <v>0.99910626811278225</v>
      </c>
      <c r="L327" s="59">
        <f>IF(P_ranger!L333=0," ",P_ranger!L333)</f>
        <v>361416061</v>
      </c>
    </row>
    <row r="328" spans="2:12" ht="12.95" customHeight="1" x14ac:dyDescent="0.2">
      <c r="B328" s="48">
        <f>IF(P_ranger!J334=0," ",IF(P_ranger!B334="sum"," ",P_ranger!A334))</f>
        <v>324</v>
      </c>
      <c r="C328" s="51" t="str">
        <f>IF(P_ranger!J334=0," ",P_ranger!B334)</f>
        <v>Flesberg</v>
      </c>
      <c r="D328" s="59" t="str">
        <f>IF(P_ranger!C334=0," ",P_ranger!C334)</f>
        <v xml:space="preserve"> </v>
      </c>
      <c r="E328" s="59" t="str">
        <f>IF(P_ranger!D334=0," ",P_ranger!D334)</f>
        <v xml:space="preserve"> </v>
      </c>
      <c r="F328" s="59">
        <f>IF(P_ranger!E334=0," ",P_ranger!E334)</f>
        <v>19088.8</v>
      </c>
      <c r="G328" s="59">
        <f>IF(P_ranger!F334=0," ",P_ranger!F334)</f>
        <v>6692.5</v>
      </c>
      <c r="H328" s="59">
        <f>IF(P_ranger!G334=0," ",P_ranger!G334)</f>
        <v>25781.3</v>
      </c>
      <c r="I328" s="58" t="str">
        <f>IF(P_ranger!I334=0," ",P_ranger!I334)</f>
        <v>Flesberg</v>
      </c>
      <c r="J328" s="60">
        <f>IF(P_ranger!J334=0," ",P_ranger!J334)</f>
        <v>7.1270375640821549E-5</v>
      </c>
      <c r="K328" s="61">
        <f>IF(P_ranger!K334=0," ",P_ranger!K334)</f>
        <v>0.99917753848842317</v>
      </c>
      <c r="L328" s="59">
        <f>IF(P_ranger!L334=0," ",P_ranger!L334)</f>
        <v>361441842.30000001</v>
      </c>
    </row>
    <row r="329" spans="2:12" ht="12.95" customHeight="1" x14ac:dyDescent="0.2">
      <c r="B329" s="48">
        <f>IF(P_ranger!J335=0," ",IF(P_ranger!B335="sum"," ",P_ranger!A335))</f>
        <v>325</v>
      </c>
      <c r="C329" s="51" t="str">
        <f>IF(P_ranger!J335=0," ",P_ranger!B335)</f>
        <v>Samnanger</v>
      </c>
      <c r="D329" s="59" t="str">
        <f>IF(P_ranger!C335=0," ",P_ranger!C335)</f>
        <v xml:space="preserve"> </v>
      </c>
      <c r="E329" s="59" t="str">
        <f>IF(P_ranger!D335=0," ",P_ranger!D335)</f>
        <v xml:space="preserve"> </v>
      </c>
      <c r="F329" s="59">
        <f>IF(P_ranger!E335=0," ",P_ranger!E335)</f>
        <v>11050.5</v>
      </c>
      <c r="G329" s="59">
        <f>IF(P_ranger!F335=0," ",P_ranger!F335)</f>
        <v>13596.2</v>
      </c>
      <c r="H329" s="59">
        <f>IF(P_ranger!G335=0," ",P_ranger!G335)</f>
        <v>24646.7</v>
      </c>
      <c r="I329" s="58" t="str">
        <f>IF(P_ranger!I335=0," ",P_ranger!I335)</f>
        <v>Samnanger</v>
      </c>
      <c r="J329" s="60">
        <f>IF(P_ranger!J335=0," ",P_ranger!J335)</f>
        <v>6.8133863199553021E-5</v>
      </c>
      <c r="K329" s="61">
        <f>IF(P_ranger!K335=0," ",P_ranger!K335)</f>
        <v>0.99924567235162265</v>
      </c>
      <c r="L329" s="59">
        <f>IF(P_ranger!L335=0," ",P_ranger!L335)</f>
        <v>361466489</v>
      </c>
    </row>
    <row r="330" spans="2:12" ht="12.95" customHeight="1" x14ac:dyDescent="0.2">
      <c r="B330" s="48">
        <f>IF(P_ranger!J336=0," ",IF(P_ranger!B336="sum"," ",P_ranger!A336))</f>
        <v>326</v>
      </c>
      <c r="C330" s="51" t="str">
        <f>IF(P_ranger!J336=0," ",P_ranger!B336)</f>
        <v>Nissedal</v>
      </c>
      <c r="D330" s="59" t="str">
        <f>IF(P_ranger!C336=0," ",P_ranger!C336)</f>
        <v xml:space="preserve"> </v>
      </c>
      <c r="E330" s="59">
        <f>IF(P_ranger!D336=0," ",P_ranger!D336)</f>
        <v>1297.2</v>
      </c>
      <c r="F330" s="59">
        <f>IF(P_ranger!E336=0," ",P_ranger!E336)</f>
        <v>8027.1</v>
      </c>
      <c r="G330" s="59">
        <f>IF(P_ranger!F336=0," ",P_ranger!F336)</f>
        <v>14428.7</v>
      </c>
      <c r="H330" s="59">
        <f>IF(P_ranger!G336=0," ",P_ranger!G336)</f>
        <v>23753</v>
      </c>
      <c r="I330" s="58" t="str">
        <f>IF(P_ranger!I336=0," ",P_ranger!I336)</f>
        <v>Nissedal</v>
      </c>
      <c r="J330" s="60">
        <f>IF(P_ranger!J336=0," ",P_ranger!J336)</f>
        <v>6.5663299856734696E-5</v>
      </c>
      <c r="K330" s="61">
        <f>IF(P_ranger!K336=0," ",P_ranger!K336)</f>
        <v>0.99931133565147934</v>
      </c>
      <c r="L330" s="59">
        <f>IF(P_ranger!L336=0," ",P_ranger!L336)</f>
        <v>361490242</v>
      </c>
    </row>
    <row r="331" spans="2:12" ht="12.95" customHeight="1" x14ac:dyDescent="0.2">
      <c r="B331" s="48">
        <f>IF(P_ranger!J337=0," ",IF(P_ranger!B337="sum"," ",P_ranger!A337))</f>
        <v>327</v>
      </c>
      <c r="C331" s="51" t="str">
        <f>IF(P_ranger!J337=0," ",P_ranger!B337)</f>
        <v>Vestby</v>
      </c>
      <c r="D331" s="59" t="str">
        <f>IF(P_ranger!C337=0," ",P_ranger!C337)</f>
        <v xml:space="preserve"> </v>
      </c>
      <c r="E331" s="59">
        <f>IF(P_ranger!D337=0," ",P_ranger!D337)</f>
        <v>11276.6</v>
      </c>
      <c r="F331" s="59">
        <f>IF(P_ranger!E337=0," ",P_ranger!E337)</f>
        <v>6392</v>
      </c>
      <c r="G331" s="59">
        <f>IF(P_ranger!F337=0," ",P_ranger!F337)</f>
        <v>2383.1</v>
      </c>
      <c r="H331" s="59">
        <f>IF(P_ranger!G337=0," ",P_ranger!G337)</f>
        <v>20051.7</v>
      </c>
      <c r="I331" s="58" t="str">
        <f>IF(P_ranger!I337=0," ",P_ranger!I337)</f>
        <v>Vestby</v>
      </c>
      <c r="J331" s="60">
        <f>IF(P_ranger!J337=0," ",P_ranger!J337)</f>
        <v>5.5431347187188441E-5</v>
      </c>
      <c r="K331" s="61">
        <f>IF(P_ranger!K337=0," ",P_ranger!K337)</f>
        <v>0.99936676699866656</v>
      </c>
      <c r="L331" s="59">
        <f>IF(P_ranger!L337=0," ",P_ranger!L337)</f>
        <v>361510293.69999999</v>
      </c>
    </row>
    <row r="332" spans="2:12" ht="12.95" customHeight="1" x14ac:dyDescent="0.2">
      <c r="B332" s="48">
        <f>IF(P_ranger!J338=0," ",IF(P_ranger!B338="sum"," ",P_ranger!A338))</f>
        <v>328</v>
      </c>
      <c r="C332" s="51" t="str">
        <f>IF(P_ranger!J338=0," ",P_ranger!B338)</f>
        <v>Bykle</v>
      </c>
      <c r="D332" s="59" t="str">
        <f>IF(P_ranger!C338=0," ",P_ranger!C338)</f>
        <v xml:space="preserve"> </v>
      </c>
      <c r="E332" s="59" t="str">
        <f>IF(P_ranger!D338=0," ",P_ranger!D338)</f>
        <v xml:space="preserve"> </v>
      </c>
      <c r="F332" s="59">
        <f>IF(P_ranger!E338=0," ",P_ranger!E338)</f>
        <v>7154.4</v>
      </c>
      <c r="G332" s="59">
        <f>IF(P_ranger!F338=0," ",P_ranger!F338)</f>
        <v>12706.4</v>
      </c>
      <c r="H332" s="59">
        <f>IF(P_ranger!G338=0," ",P_ranger!G338)</f>
        <v>19860.8</v>
      </c>
      <c r="I332" s="58" t="str">
        <f>IF(P_ranger!I338=0," ",P_ranger!I338)</f>
        <v>Bykle</v>
      </c>
      <c r="J332" s="60">
        <f>IF(P_ranger!J338=0," ",P_ranger!J338)</f>
        <v>5.4903619155249287E-5</v>
      </c>
      <c r="K332" s="61">
        <f>IF(P_ranger!K338=0," ",P_ranger!K338)</f>
        <v>0.99942167061782183</v>
      </c>
      <c r="L332" s="59">
        <f>IF(P_ranger!L338=0," ",P_ranger!L338)</f>
        <v>361530154.5</v>
      </c>
    </row>
    <row r="333" spans="2:12" ht="12.95" customHeight="1" x14ac:dyDescent="0.2">
      <c r="B333" s="48">
        <f>IF(P_ranger!J339=0," ",IF(P_ranger!B339="sum"," ",P_ranger!A339))</f>
        <v>329</v>
      </c>
      <c r="C333" s="51" t="str">
        <f>IF(P_ranger!J339=0," ",P_ranger!B339)</f>
        <v>Årdal</v>
      </c>
      <c r="D333" s="59" t="str">
        <f>IF(P_ranger!C339=0," ",P_ranger!C339)</f>
        <v xml:space="preserve"> </v>
      </c>
      <c r="E333" s="59" t="str">
        <f>IF(P_ranger!D339=0," ",P_ranger!D339)</f>
        <v xml:space="preserve"> </v>
      </c>
      <c r="F333" s="59" t="str">
        <f>IF(P_ranger!E339=0," ",P_ranger!E339)</f>
        <v xml:space="preserve"> </v>
      </c>
      <c r="G333" s="59">
        <f>IF(P_ranger!F339=0," ",P_ranger!F339)</f>
        <v>19430.7</v>
      </c>
      <c r="H333" s="59">
        <f>IF(P_ranger!G339=0," ",P_ranger!G339)</f>
        <v>19430.7</v>
      </c>
      <c r="I333" s="58" t="str">
        <f>IF(P_ranger!I339=0," ",P_ranger!I339)</f>
        <v>Årdal</v>
      </c>
      <c r="J333" s="60">
        <f>IF(P_ranger!J339=0," ",P_ranger!J339)</f>
        <v>5.3714641541121328E-5</v>
      </c>
      <c r="K333" s="61">
        <f>IF(P_ranger!K339=0," ",P_ranger!K339)</f>
        <v>0.99947538525936286</v>
      </c>
      <c r="L333" s="59">
        <f>IF(P_ranger!L339=0," ",P_ranger!L339)</f>
        <v>361549585.19999999</v>
      </c>
    </row>
    <row r="334" spans="2:12" ht="12.95" customHeight="1" x14ac:dyDescent="0.2">
      <c r="B334" s="48">
        <f>IF(P_ranger!J340=0," ",IF(P_ranger!B340="sum"," ",P_ranger!A340))</f>
        <v>330</v>
      </c>
      <c r="C334" s="51" t="str">
        <f>IF(P_ranger!J340=0," ",P_ranger!B340)</f>
        <v>Storfjord</v>
      </c>
      <c r="D334" s="59" t="str">
        <f>IF(P_ranger!C340=0," ",P_ranger!C340)</f>
        <v xml:space="preserve"> </v>
      </c>
      <c r="E334" s="59" t="str">
        <f>IF(P_ranger!D340=0," ",P_ranger!D340)</f>
        <v xml:space="preserve"> </v>
      </c>
      <c r="F334" s="59" t="str">
        <f>IF(P_ranger!E340=0," ",P_ranger!E340)</f>
        <v xml:space="preserve"> </v>
      </c>
      <c r="G334" s="59">
        <f>IF(P_ranger!F340=0," ",P_ranger!F340)</f>
        <v>19193.599999999999</v>
      </c>
      <c r="H334" s="59">
        <f>IF(P_ranger!G340=0," ",P_ranger!G340)</f>
        <v>19193.599999999999</v>
      </c>
      <c r="I334" s="58" t="str">
        <f>IF(P_ranger!I340=0," ",P_ranger!I340)</f>
        <v>Storfjord</v>
      </c>
      <c r="J334" s="60">
        <f>IF(P_ranger!J340=0," ",P_ranger!J340)</f>
        <v>5.3059197243725965E-5</v>
      </c>
      <c r="K334" s="61">
        <f>IF(P_ranger!K340=0," ",P_ranger!K340)</f>
        <v>0.99952844445660671</v>
      </c>
      <c r="L334" s="59">
        <f>IF(P_ranger!L340=0," ",P_ranger!L340)</f>
        <v>361568778.80000001</v>
      </c>
    </row>
    <row r="335" spans="2:12" ht="12.95" customHeight="1" x14ac:dyDescent="0.2">
      <c r="B335" s="48">
        <f>IF(P_ranger!J341=0," ",IF(P_ranger!B341="sum"," ",P_ranger!A341))</f>
        <v>331</v>
      </c>
      <c r="C335" s="51" t="str">
        <f>IF(P_ranger!J341=0," ",P_ranger!B341)</f>
        <v>Vardø</v>
      </c>
      <c r="D335" s="59" t="str">
        <f>IF(P_ranger!C341=0," ",P_ranger!C341)</f>
        <v xml:space="preserve"> </v>
      </c>
      <c r="E335" s="59" t="str">
        <f>IF(P_ranger!D341=0," ",P_ranger!D341)</f>
        <v xml:space="preserve"> </v>
      </c>
      <c r="F335" s="59" t="str">
        <f>IF(P_ranger!E341=0," ",P_ranger!E341)</f>
        <v xml:space="preserve"> </v>
      </c>
      <c r="G335" s="59">
        <f>IF(P_ranger!F341=0," ",P_ranger!F341)</f>
        <v>18474.400000000001</v>
      </c>
      <c r="H335" s="59">
        <f>IF(P_ranger!G341=0," ",P_ranger!G341)</f>
        <v>18474.400000000001</v>
      </c>
      <c r="I335" s="58" t="str">
        <f>IF(P_ranger!I341=0," ",P_ranger!I341)</f>
        <v>Vardø</v>
      </c>
      <c r="J335" s="60">
        <f>IF(P_ranger!J341=0," ",P_ranger!J341)</f>
        <v>5.1071025423031179E-5</v>
      </c>
      <c r="K335" s="61">
        <f>IF(P_ranger!K341=0," ",P_ranger!K341)</f>
        <v>0.99957951548202961</v>
      </c>
      <c r="L335" s="59">
        <f>IF(P_ranger!L341=0," ",P_ranger!L341)</f>
        <v>361587253.19999999</v>
      </c>
    </row>
    <row r="336" spans="2:12" ht="12.95" customHeight="1" x14ac:dyDescent="0.2">
      <c r="B336" s="48">
        <f>IF(P_ranger!J342=0," ",IF(P_ranger!B342="sum"," ",P_ranger!A342))</f>
        <v>332</v>
      </c>
      <c r="C336" s="51" t="str">
        <f>IF(P_ranger!J342=0," ",P_ranger!B342)</f>
        <v>Røyrvik</v>
      </c>
      <c r="D336" s="59" t="str">
        <f>IF(P_ranger!C342=0," ",P_ranger!C342)</f>
        <v xml:space="preserve"> </v>
      </c>
      <c r="E336" s="59" t="str">
        <f>IF(P_ranger!D342=0," ",P_ranger!D342)</f>
        <v xml:space="preserve"> </v>
      </c>
      <c r="F336" s="59">
        <f>IF(P_ranger!E342=0," ",P_ranger!E342)</f>
        <v>14201.2</v>
      </c>
      <c r="G336" s="59">
        <f>IF(P_ranger!F342=0," ",P_ranger!F342)</f>
        <v>3261.2</v>
      </c>
      <c r="H336" s="59">
        <f>IF(P_ranger!G342=0," ",P_ranger!G342)</f>
        <v>17462.400000000001</v>
      </c>
      <c r="I336" s="58" t="str">
        <f>IF(P_ranger!I342=0," ",P_ranger!I342)</f>
        <v>Røyrvik</v>
      </c>
      <c r="J336" s="60">
        <f>IF(P_ranger!J342=0," ",P_ranger!J342)</f>
        <v>4.8273431036847725E-5</v>
      </c>
      <c r="K336" s="61">
        <f>IF(P_ranger!K342=0," ",P_ranger!K342)</f>
        <v>0.99962778891306647</v>
      </c>
      <c r="L336" s="59">
        <f>IF(P_ranger!L342=0," ",P_ranger!L342)</f>
        <v>361604715.59999996</v>
      </c>
    </row>
    <row r="337" spans="2:12" ht="12.95" customHeight="1" x14ac:dyDescent="0.2">
      <c r="B337" s="48">
        <f>IF(P_ranger!J343=0," ",IF(P_ranger!B343="sum"," ",P_ranger!A343))</f>
        <v>333</v>
      </c>
      <c r="C337" s="51" t="str">
        <f>IF(P_ranger!J343=0," ",P_ranger!B343)</f>
        <v>Skjervøy</v>
      </c>
      <c r="D337" s="59" t="str">
        <f>IF(P_ranger!C343=0," ",P_ranger!C343)</f>
        <v xml:space="preserve"> </v>
      </c>
      <c r="E337" s="59" t="str">
        <f>IF(P_ranger!D343=0," ",P_ranger!D343)</f>
        <v xml:space="preserve"> </v>
      </c>
      <c r="F337" s="59" t="str">
        <f>IF(P_ranger!E343=0," ",P_ranger!E343)</f>
        <v xml:space="preserve"> </v>
      </c>
      <c r="G337" s="59">
        <f>IF(P_ranger!F343=0," ",P_ranger!F343)</f>
        <v>17254.5</v>
      </c>
      <c r="H337" s="59">
        <f>IF(P_ranger!G343=0," ",P_ranger!G343)</f>
        <v>17254.5</v>
      </c>
      <c r="I337" s="58" t="str">
        <f>IF(P_ranger!I343=0," ",P_ranger!I343)</f>
        <v>Skjervøy</v>
      </c>
      <c r="J337" s="60">
        <f>IF(P_ranger!J343=0," ",P_ranger!J343)</f>
        <v>4.7698707842294818E-5</v>
      </c>
      <c r="K337" s="61">
        <f>IF(P_ranger!K343=0," ",P_ranger!K343)</f>
        <v>0.99967548762090874</v>
      </c>
      <c r="L337" s="59">
        <f>IF(P_ranger!L343=0," ",P_ranger!L343)</f>
        <v>361621970.09999996</v>
      </c>
    </row>
    <row r="338" spans="2:12" ht="12.95" customHeight="1" x14ac:dyDescent="0.2">
      <c r="B338" s="48">
        <f>IF(P_ranger!J344=0," ",IF(P_ranger!B344="sum"," ",P_ranger!A344))</f>
        <v>334</v>
      </c>
      <c r="C338" s="51" t="str">
        <f>IF(P_ranger!J344=0," ",P_ranger!B344)</f>
        <v>Lebesby</v>
      </c>
      <c r="D338" s="59" t="str">
        <f>IF(P_ranger!C344=0," ",P_ranger!C344)</f>
        <v xml:space="preserve"> </v>
      </c>
      <c r="E338" s="59" t="str">
        <f>IF(P_ranger!D344=0," ",P_ranger!D344)</f>
        <v xml:space="preserve"> </v>
      </c>
      <c r="F338" s="59">
        <f>IF(P_ranger!E344=0," ",P_ranger!E344)</f>
        <v>15710.9</v>
      </c>
      <c r="G338" s="59">
        <f>IF(P_ranger!F344=0," ",P_ranger!F344)</f>
        <v>1419.8</v>
      </c>
      <c r="H338" s="59">
        <f>IF(P_ranger!G344=0," ",P_ranger!G344)</f>
        <v>17130.7</v>
      </c>
      <c r="I338" s="58" t="str">
        <f>IF(P_ranger!I344=0," ",P_ranger!I344)</f>
        <v>Lebesby</v>
      </c>
      <c r="J338" s="60">
        <f>IF(P_ranger!J344=0," ",P_ranger!J344)</f>
        <v>4.7356472481613484E-5</v>
      </c>
      <c r="K338" s="61">
        <f>IF(P_ranger!K344=0," ",P_ranger!K344)</f>
        <v>0.99972284409339029</v>
      </c>
      <c r="L338" s="59">
        <f>IF(P_ranger!L344=0," ",P_ranger!L344)</f>
        <v>361639100.79999995</v>
      </c>
    </row>
    <row r="339" spans="2:12" ht="12.95" customHeight="1" x14ac:dyDescent="0.2">
      <c r="B339" s="48">
        <f>IF(P_ranger!J345=0," ",IF(P_ranger!B345="sum"," ",P_ranger!A345))</f>
        <v>335</v>
      </c>
      <c r="C339" s="51" t="str">
        <f>IF(P_ranger!J345=0," ",P_ranger!B345)</f>
        <v>Kvænangen</v>
      </c>
      <c r="D339" s="59" t="str">
        <f>IF(P_ranger!C345=0," ",P_ranger!C345)</f>
        <v xml:space="preserve"> </v>
      </c>
      <c r="E339" s="59" t="str">
        <f>IF(P_ranger!D345=0," ",P_ranger!D345)</f>
        <v xml:space="preserve"> </v>
      </c>
      <c r="F339" s="59">
        <f>IF(P_ranger!E345=0," ",P_ranger!E345)</f>
        <v>11998.6</v>
      </c>
      <c r="G339" s="59">
        <f>IF(P_ranger!F345=0," ",P_ranger!F345)</f>
        <v>4869.3</v>
      </c>
      <c r="H339" s="59">
        <f>IF(P_ranger!G345=0," ",P_ranger!G345)</f>
        <v>16867.900000000001</v>
      </c>
      <c r="I339" s="58" t="str">
        <f>IF(P_ranger!I345=0," ",P_ranger!I345)</f>
        <v>Kvænangen</v>
      </c>
      <c r="J339" s="60">
        <f>IF(P_ranger!J345=0," ",P_ranger!J345)</f>
        <v>4.6629982556031461E-5</v>
      </c>
      <c r="K339" s="61">
        <f>IF(P_ranger!K345=0," ",P_ranger!K345)</f>
        <v>0.9997694740759463</v>
      </c>
      <c r="L339" s="59">
        <f>IF(P_ranger!L345=0," ",P_ranger!L345)</f>
        <v>361655968.69999993</v>
      </c>
    </row>
    <row r="340" spans="2:12" ht="12.95" customHeight="1" x14ac:dyDescent="0.2">
      <c r="B340" s="48">
        <f>IF(P_ranger!J346=0," ",IF(P_ranger!B346="sum"," ",P_ranger!A346))</f>
        <v>336</v>
      </c>
      <c r="C340" s="51" t="str">
        <f>IF(P_ranger!J346=0," ",P_ranger!B346)</f>
        <v>Flå</v>
      </c>
      <c r="D340" s="59" t="str">
        <f>IF(P_ranger!C346=0," ",P_ranger!C346)</f>
        <v xml:space="preserve"> </v>
      </c>
      <c r="E340" s="59" t="str">
        <f>IF(P_ranger!D346=0," ",P_ranger!D346)</f>
        <v xml:space="preserve"> </v>
      </c>
      <c r="F340" s="59">
        <f>IF(P_ranger!E346=0," ",P_ranger!E346)</f>
        <v>1566.4</v>
      </c>
      <c r="G340" s="59">
        <f>IF(P_ranger!F346=0," ",P_ranger!F346)</f>
        <v>14202.1</v>
      </c>
      <c r="H340" s="59">
        <f>IF(P_ranger!G346=0," ",P_ranger!G346)</f>
        <v>15768.5</v>
      </c>
      <c r="I340" s="58" t="str">
        <f>IF(P_ranger!I346=0," ",P_ranger!I346)</f>
        <v>Flå</v>
      </c>
      <c r="J340" s="60">
        <f>IF(P_ranger!J346=0," ",P_ranger!J346)</f>
        <v>4.3590777745586705E-5</v>
      </c>
      <c r="K340" s="61">
        <f>IF(P_ranger!K346=0," ",P_ranger!K346)</f>
        <v>0.99981306485369192</v>
      </c>
      <c r="L340" s="59">
        <f>IF(P_ranger!L346=0," ",P_ranger!L346)</f>
        <v>361671737.19999993</v>
      </c>
    </row>
    <row r="341" spans="2:12" ht="12.95" customHeight="1" x14ac:dyDescent="0.2">
      <c r="B341" s="48">
        <f>IF(P_ranger!J347=0," ",IF(P_ranger!B347="sum"," ",P_ranger!A347))</f>
        <v>337</v>
      </c>
      <c r="C341" s="51" t="str">
        <f>IF(P_ranger!J347=0," ",P_ranger!B347)</f>
        <v>Hammerfest</v>
      </c>
      <c r="D341" s="59" t="str">
        <f>IF(P_ranger!C347=0," ",P_ranger!C347)</f>
        <v xml:space="preserve"> </v>
      </c>
      <c r="E341" s="59" t="str">
        <f>IF(P_ranger!D347=0," ",P_ranger!D347)</f>
        <v xml:space="preserve"> </v>
      </c>
      <c r="F341" s="59" t="str">
        <f>IF(P_ranger!E347=0," ",P_ranger!E347)</f>
        <v xml:space="preserve"> </v>
      </c>
      <c r="G341" s="59">
        <f>IF(P_ranger!F347=0," ",P_ranger!F347)</f>
        <v>13323.1</v>
      </c>
      <c r="H341" s="59">
        <f>IF(P_ranger!G347=0," ",P_ranger!G347)</f>
        <v>13323.1</v>
      </c>
      <c r="I341" s="58" t="str">
        <f>IF(P_ranger!I347=0," ",P_ranger!I347)</f>
        <v>Hammerfest</v>
      </c>
      <c r="J341" s="60">
        <f>IF(P_ranger!J347=0," ",P_ranger!J347)</f>
        <v>3.6830661824664758E-5</v>
      </c>
      <c r="K341" s="61">
        <f>IF(P_ranger!K347=0," ",P_ranger!K347)</f>
        <v>0.99984989551551662</v>
      </c>
      <c r="L341" s="59">
        <f>IF(P_ranger!L347=0," ",P_ranger!L347)</f>
        <v>361685060.29999995</v>
      </c>
    </row>
    <row r="342" spans="2:12" ht="12.95" customHeight="1" x14ac:dyDescent="0.2">
      <c r="B342" s="48">
        <f>IF(P_ranger!J348=0," ",IF(P_ranger!B348="sum"," ",P_ranger!A348))</f>
        <v>338</v>
      </c>
      <c r="C342" s="51" t="str">
        <f>IF(P_ranger!J348=0," ",P_ranger!B348)</f>
        <v>Utsira</v>
      </c>
      <c r="D342" s="59" t="str">
        <f>IF(P_ranger!C348=0," ",P_ranger!C348)</f>
        <v xml:space="preserve"> </v>
      </c>
      <c r="E342" s="59" t="str">
        <f>IF(P_ranger!D348=0," ",P_ranger!D348)</f>
        <v xml:space="preserve"> </v>
      </c>
      <c r="F342" s="59">
        <f>IF(P_ranger!E348=0," ",P_ranger!E348)</f>
        <v>4847.7</v>
      </c>
      <c r="G342" s="59">
        <f>IF(P_ranger!F348=0," ",P_ranger!F348)</f>
        <v>5748.9</v>
      </c>
      <c r="H342" s="59">
        <f>IF(P_ranger!G348=0," ",P_ranger!G348)</f>
        <v>10596.6</v>
      </c>
      <c r="I342" s="58" t="str">
        <f>IF(P_ranger!I348=0," ",P_ranger!I348)</f>
        <v>Utsira</v>
      </c>
      <c r="J342" s="60">
        <f>IF(P_ranger!J348=0," ",P_ranger!J348)</f>
        <v>2.9293467067817743E-5</v>
      </c>
      <c r="K342" s="61">
        <f>IF(P_ranger!K348=0," ",P_ranger!K348)</f>
        <v>0.99987918898258454</v>
      </c>
      <c r="L342" s="59">
        <f>IF(P_ranger!L348=0," ",P_ranger!L348)</f>
        <v>361695656.89999998</v>
      </c>
    </row>
    <row r="343" spans="2:12" ht="12.95" customHeight="1" x14ac:dyDescent="0.2">
      <c r="B343" s="48">
        <f>IF(P_ranger!J349=0," ",IF(P_ranger!B349="sum"," ",P_ranger!A349))</f>
        <v>339</v>
      </c>
      <c r="C343" s="51" t="str">
        <f>IF(P_ranger!J349=0," ",P_ranger!B349)</f>
        <v>Kautokeino</v>
      </c>
      <c r="D343" s="59" t="str">
        <f>IF(P_ranger!C349=0," ",P_ranger!C349)</f>
        <v xml:space="preserve"> </v>
      </c>
      <c r="E343" s="59" t="str">
        <f>IF(P_ranger!D349=0," ",P_ranger!D349)</f>
        <v xml:space="preserve"> </v>
      </c>
      <c r="F343" s="59">
        <f>IF(P_ranger!E349=0," ",P_ranger!E349)</f>
        <v>7999.7</v>
      </c>
      <c r="G343" s="59">
        <f>IF(P_ranger!F349=0," ",P_ranger!F349)</f>
        <v>2242.8000000000002</v>
      </c>
      <c r="H343" s="59">
        <f>IF(P_ranger!G349=0," ",P_ranger!G349)</f>
        <v>10242.5</v>
      </c>
      <c r="I343" s="58" t="str">
        <f>IF(P_ranger!I349=0," ",P_ranger!I349)</f>
        <v>Kautokeino</v>
      </c>
      <c r="J343" s="60">
        <f>IF(P_ranger!J349=0," ",P_ranger!J349)</f>
        <v>2.8314585474786559E-5</v>
      </c>
      <c r="K343" s="61">
        <f>IF(P_ranger!K349=0," ",P_ranger!K349)</f>
        <v>0.99990750356805924</v>
      </c>
      <c r="L343" s="59">
        <f>IF(P_ranger!L349=0," ",P_ranger!L349)</f>
        <v>361705899.39999998</v>
      </c>
    </row>
    <row r="344" spans="2:12" ht="12.95" customHeight="1" x14ac:dyDescent="0.2">
      <c r="B344" s="48">
        <f>IF(P_ranger!J350=0," ",IF(P_ranger!B350="sum"," ",P_ranger!A350))</f>
        <v>340</v>
      </c>
      <c r="C344" s="51" t="str">
        <f>IF(P_ranger!J350=0," ",P_ranger!B350)</f>
        <v>Nesodden</v>
      </c>
      <c r="D344" s="59" t="str">
        <f>IF(P_ranger!C350=0," ",P_ranger!C350)</f>
        <v xml:space="preserve"> </v>
      </c>
      <c r="E344" s="59" t="str">
        <f>IF(P_ranger!D350=0," ",P_ranger!D350)</f>
        <v xml:space="preserve"> </v>
      </c>
      <c r="F344" s="59">
        <f>IF(P_ranger!E350=0," ",P_ranger!E350)</f>
        <v>8971.2999999999993</v>
      </c>
      <c r="G344" s="59">
        <f>IF(P_ranger!F350=0," ",P_ranger!F350)</f>
        <v>1021.8</v>
      </c>
      <c r="H344" s="59">
        <f>IF(P_ranger!G350=0," ",P_ranger!G350)</f>
        <v>9993.1</v>
      </c>
      <c r="I344" s="58" t="str">
        <f>IF(P_ranger!I350=0," ",P_ranger!I350)</f>
        <v>Nesodden</v>
      </c>
      <c r="J344" s="60">
        <f>IF(P_ranger!J350=0," ",P_ranger!J350)</f>
        <v>2.762513879502949E-5</v>
      </c>
      <c r="K344" s="61">
        <f>IF(P_ranger!K350=0," ",P_ranger!K350)</f>
        <v>0.99993512870685441</v>
      </c>
      <c r="L344" s="59">
        <f>IF(P_ranger!L350=0," ",P_ranger!L350)</f>
        <v>361715892.5</v>
      </c>
    </row>
    <row r="345" spans="2:12" ht="12.95" customHeight="1" x14ac:dyDescent="0.2">
      <c r="B345" s="48">
        <f>IF(P_ranger!J351=0," ",IF(P_ranger!B351="sum"," ",P_ranger!A351))</f>
        <v>341</v>
      </c>
      <c r="C345" s="51" t="str">
        <f>IF(P_ranger!J351=0," ",P_ranger!B351)</f>
        <v>Modalen</v>
      </c>
      <c r="D345" s="59" t="str">
        <f>IF(P_ranger!C351=0," ",P_ranger!C351)</f>
        <v xml:space="preserve"> </v>
      </c>
      <c r="E345" s="59" t="str">
        <f>IF(P_ranger!D351=0," ",P_ranger!D351)</f>
        <v xml:space="preserve"> </v>
      </c>
      <c r="F345" s="59">
        <f>IF(P_ranger!E351=0," ",P_ranger!E351)</f>
        <v>4825.3</v>
      </c>
      <c r="G345" s="59">
        <f>IF(P_ranger!F351=0," ",P_ranger!F351)</f>
        <v>3097.2</v>
      </c>
      <c r="H345" s="59">
        <f>IF(P_ranger!G351=0," ",P_ranger!G351)</f>
        <v>7922.5</v>
      </c>
      <c r="I345" s="58" t="str">
        <f>IF(P_ranger!I351=0," ",P_ranger!I351)</f>
        <v>Modalen</v>
      </c>
      <c r="J345" s="60">
        <f>IF(P_ranger!J351=0," ",P_ranger!J351)</f>
        <v>2.1901127988674298E-5</v>
      </c>
      <c r="K345" s="61">
        <f>IF(P_ranger!K351=0," ",P_ranger!K351)</f>
        <v>0.99995702983484303</v>
      </c>
      <c r="L345" s="59">
        <f>IF(P_ranger!L351=0," ",P_ranger!L351)</f>
        <v>361723815</v>
      </c>
    </row>
    <row r="346" spans="2:12" ht="12.95" customHeight="1" x14ac:dyDescent="0.2">
      <c r="B346" s="48">
        <f>IF(P_ranger!J352=0," ",IF(P_ranger!B352="sum"," ",P_ranger!A352))</f>
        <v>342</v>
      </c>
      <c r="C346" s="51" t="str">
        <f>IF(P_ranger!J352=0," ",P_ranger!B352)</f>
        <v>Sula</v>
      </c>
      <c r="D346" s="59" t="str">
        <f>IF(P_ranger!C352=0," ",P_ranger!C352)</f>
        <v xml:space="preserve"> </v>
      </c>
      <c r="E346" s="59" t="str">
        <f>IF(P_ranger!D352=0," ",P_ranger!D352)</f>
        <v xml:space="preserve"> </v>
      </c>
      <c r="F346" s="59">
        <f>IF(P_ranger!E352=0," ",P_ranger!E352)</f>
        <v>3652.9</v>
      </c>
      <c r="G346" s="59">
        <f>IF(P_ranger!F352=0," ",P_ranger!F352)</f>
        <v>2607.1999999999998</v>
      </c>
      <c r="H346" s="59">
        <f>IF(P_ranger!G352=0," ",P_ranger!G352)</f>
        <v>6260.1</v>
      </c>
      <c r="I346" s="58" t="str">
        <f>IF(P_ranger!I352=0," ",P_ranger!I352)</f>
        <v>Sula</v>
      </c>
      <c r="J346" s="60">
        <f>IF(P_ranger!J352=0," ",P_ranger!J352)</f>
        <v>1.7305553969315239E-5</v>
      </c>
      <c r="K346" s="61">
        <f>IF(P_ranger!K352=0," ",P_ranger!K352)</f>
        <v>0.99997433538881242</v>
      </c>
      <c r="L346" s="59">
        <f>IF(P_ranger!L352=0," ",P_ranger!L352)</f>
        <v>361730075.10000002</v>
      </c>
    </row>
    <row r="347" spans="2:12" ht="12.95" customHeight="1" x14ac:dyDescent="0.2">
      <c r="B347" s="48">
        <f>IF(P_ranger!J353=0," ",IF(P_ranger!B353="sum"," ",P_ranger!A353))</f>
        <v>343</v>
      </c>
      <c r="C347" s="51" t="str">
        <f>IF(P_ranger!J353=0," ",P_ranger!B353)</f>
        <v>Fedje</v>
      </c>
      <c r="D347" s="59" t="str">
        <f>IF(P_ranger!C353=0," ",P_ranger!C353)</f>
        <v xml:space="preserve"> </v>
      </c>
      <c r="E347" s="59" t="str">
        <f>IF(P_ranger!D353=0," ",P_ranger!D353)</f>
        <v xml:space="preserve"> </v>
      </c>
      <c r="F347" s="59" t="str">
        <f>IF(P_ranger!E353=0," ",P_ranger!E353)</f>
        <v xml:space="preserve"> </v>
      </c>
      <c r="G347" s="59">
        <f>IF(P_ranger!F353=0," ",P_ranger!F353)</f>
        <v>2522.6999999999998</v>
      </c>
      <c r="H347" s="59">
        <f>IF(P_ranger!G353=0," ",P_ranger!G353)</f>
        <v>2522.6999999999998</v>
      </c>
      <c r="I347" s="58" t="str">
        <f>IF(P_ranger!I353=0," ",P_ranger!I353)</f>
        <v>Fedje</v>
      </c>
      <c r="J347" s="60">
        <f>IF(P_ranger!J353=0," ",P_ranger!J353)</f>
        <v>6.9738056897480146E-6</v>
      </c>
      <c r="K347" s="61">
        <f>IF(P_ranger!K353=0," ",P_ranger!K353)</f>
        <v>0.99998130919450212</v>
      </c>
      <c r="L347" s="59">
        <f>IF(P_ranger!L353=0," ",P_ranger!L353)</f>
        <v>361732597.80000001</v>
      </c>
    </row>
    <row r="348" spans="2:12" ht="12.95" customHeight="1" x14ac:dyDescent="0.2">
      <c r="B348" s="48">
        <f>IF(P_ranger!J354=0," ",IF(P_ranger!B354="sum"," ",P_ranger!A354))</f>
        <v>344</v>
      </c>
      <c r="C348" s="51" t="str">
        <f>IF(P_ranger!J354=0," ",P_ranger!B354)</f>
        <v>Røst</v>
      </c>
      <c r="D348" s="59" t="str">
        <f>IF(P_ranger!C354=0," ",P_ranger!C354)</f>
        <v xml:space="preserve"> </v>
      </c>
      <c r="E348" s="59" t="str">
        <f>IF(P_ranger!D354=0," ",P_ranger!D354)</f>
        <v xml:space="preserve"> </v>
      </c>
      <c r="F348" s="59" t="str">
        <f>IF(P_ranger!E354=0," ",P_ranger!E354)</f>
        <v xml:space="preserve"> </v>
      </c>
      <c r="G348" s="59">
        <f>IF(P_ranger!F354=0," ",P_ranger!F354)</f>
        <v>2515.3000000000002</v>
      </c>
      <c r="H348" s="59">
        <f>IF(P_ranger!G354=0," ",P_ranger!G354)</f>
        <v>2515.3000000000002</v>
      </c>
      <c r="I348" s="58" t="str">
        <f>IF(P_ranger!I354=0," ",P_ranger!I354)</f>
        <v>Røst</v>
      </c>
      <c r="J348" s="60">
        <f>IF(P_ranger!J354=0," ",P_ranger!J354)</f>
        <v>6.953348971904382E-6</v>
      </c>
      <c r="K348" s="61">
        <f>IF(P_ranger!K354=0," ",P_ranger!K354)</f>
        <v>0.99998826254347406</v>
      </c>
      <c r="L348" s="59">
        <f>IF(P_ranger!L354=0," ",P_ranger!L354)</f>
        <v>361735113.10000002</v>
      </c>
    </row>
    <row r="349" spans="2:12" ht="12.95" customHeight="1" x14ac:dyDescent="0.2">
      <c r="B349" s="48">
        <f>IF(P_ranger!J355=0," ",IF(P_ranger!B355="sum"," ",P_ranger!A355))</f>
        <v>345</v>
      </c>
      <c r="C349" s="51" t="str">
        <f>IF(P_ranger!J355=0," ",P_ranger!B355)</f>
        <v>Gamvik</v>
      </c>
      <c r="D349" s="59" t="str">
        <f>IF(P_ranger!C355=0," ",P_ranger!C355)</f>
        <v xml:space="preserve"> </v>
      </c>
      <c r="E349" s="59" t="str">
        <f>IF(P_ranger!D355=0," ",P_ranger!D355)</f>
        <v xml:space="preserve"> </v>
      </c>
      <c r="F349" s="59" t="str">
        <f>IF(P_ranger!E355=0," ",P_ranger!E355)</f>
        <v xml:space="preserve"> </v>
      </c>
      <c r="G349" s="59">
        <f>IF(P_ranger!F355=0," ",P_ranger!F355)</f>
        <v>1442.9</v>
      </c>
      <c r="H349" s="59">
        <f>IF(P_ranger!G355=0," ",P_ranger!G355)</f>
        <v>1442.9</v>
      </c>
      <c r="I349" s="58" t="str">
        <f>IF(P_ranger!I355=0," ",P_ranger!I355)</f>
        <v>Gamvik</v>
      </c>
      <c r="J349" s="60">
        <f>IF(P_ranger!J355=0," ",P_ranger!J355)</f>
        <v>3.9887835373755945E-6</v>
      </c>
      <c r="K349" s="61">
        <f>IF(P_ranger!K355=0," ",P_ranger!K355)</f>
        <v>0.99999225132701142</v>
      </c>
      <c r="L349" s="59">
        <f>IF(P_ranger!L355=0," ",P_ranger!L355)</f>
        <v>361736556</v>
      </c>
    </row>
    <row r="350" spans="2:12" ht="12.95" customHeight="1" x14ac:dyDescent="0.2">
      <c r="B350" s="48">
        <f>IF(P_ranger!J356=0," ",IF(P_ranger!B356="sum"," ",P_ranger!A356))</f>
        <v>346</v>
      </c>
      <c r="C350" s="51" t="str">
        <f>IF(P_ranger!J356=0," ",P_ranger!B356)</f>
        <v>Måsøy</v>
      </c>
      <c r="D350" s="59" t="str">
        <f>IF(P_ranger!C356=0," ",P_ranger!C356)</f>
        <v xml:space="preserve"> </v>
      </c>
      <c r="E350" s="59" t="str">
        <f>IF(P_ranger!D356=0," ",P_ranger!D356)</f>
        <v xml:space="preserve"> </v>
      </c>
      <c r="F350" s="59" t="str">
        <f>IF(P_ranger!E356=0," ",P_ranger!E356)</f>
        <v xml:space="preserve"> </v>
      </c>
      <c r="G350" s="59">
        <f>IF(P_ranger!F356=0," ",P_ranger!F356)</f>
        <v>1193.0999999999999</v>
      </c>
      <c r="H350" s="59">
        <f>IF(P_ranger!G356=0," ",P_ranger!G356)</f>
        <v>1193.0999999999999</v>
      </c>
      <c r="I350" s="58" t="str">
        <f>IF(P_ranger!I356=0," ",P_ranger!I356)</f>
        <v>Måsøy</v>
      </c>
      <c r="J350" s="60">
        <f>IF(P_ranger!J356=0," ",P_ranger!J356)</f>
        <v>3.2982310890864376E-6</v>
      </c>
      <c r="K350" s="61">
        <f>IF(P_ranger!K356=0," ",P_ranger!K356)</f>
        <v>0.99999554955810055</v>
      </c>
      <c r="L350" s="59">
        <f>IF(P_ranger!L356=0," ",P_ranger!L356)</f>
        <v>361737749.10000002</v>
      </c>
    </row>
    <row r="351" spans="2:12" ht="12.95" customHeight="1" x14ac:dyDescent="0.2">
      <c r="B351" s="48">
        <f>IF(P_ranger!J357=0," ",IF(P_ranger!B357="sum"," ",P_ranger!A357))</f>
        <v>347</v>
      </c>
      <c r="C351" s="51" t="str">
        <f>IF(P_ranger!J357=0," ",P_ranger!B357)</f>
        <v>Berlevåg</v>
      </c>
      <c r="D351" s="59" t="str">
        <f>IF(P_ranger!C357=0," ",P_ranger!C357)</f>
        <v xml:space="preserve"> </v>
      </c>
      <c r="E351" s="59" t="str">
        <f>IF(P_ranger!D357=0," ",P_ranger!D357)</f>
        <v xml:space="preserve"> </v>
      </c>
      <c r="F351" s="59" t="str">
        <f>IF(P_ranger!E357=0," ",P_ranger!E357)</f>
        <v xml:space="preserve"> </v>
      </c>
      <c r="G351" s="59">
        <f>IF(P_ranger!F357=0," ",P_ranger!F357)</f>
        <v>962.3</v>
      </c>
      <c r="H351" s="59">
        <f>IF(P_ranger!G357=0," ",P_ranger!G357)</f>
        <v>962.3</v>
      </c>
      <c r="I351" s="58" t="str">
        <f>IF(P_ranger!I357=0," ",P_ranger!I357)</f>
        <v>Berlevåg</v>
      </c>
      <c r="J351" s="60">
        <f>IF(P_ranger!J357=0," ",P_ranger!J357)</f>
        <v>2.6602026460714769E-6</v>
      </c>
      <c r="K351" s="61">
        <f>IF(P_ranger!K357=0," ",P_ranger!K357)</f>
        <v>0.9999982097607466</v>
      </c>
      <c r="L351" s="59">
        <f>IF(P_ranger!L357=0," ",P_ranger!L357)</f>
        <v>361738711.40000004</v>
      </c>
    </row>
    <row r="352" spans="2:12" ht="12.95" customHeight="1" x14ac:dyDescent="0.2">
      <c r="B352" s="48">
        <f>IF(P_ranger!J358=0," ",IF(P_ranger!B358="sum"," ",P_ranger!A358))</f>
        <v>348</v>
      </c>
      <c r="C352" s="51" t="str">
        <f>IF(P_ranger!J358=0," ",P_ranger!B358)</f>
        <v>Træna</v>
      </c>
      <c r="D352" s="59" t="str">
        <f>IF(P_ranger!C358=0," ",P_ranger!C358)</f>
        <v xml:space="preserve"> </v>
      </c>
      <c r="E352" s="59" t="str">
        <f>IF(P_ranger!D358=0," ",P_ranger!D358)</f>
        <v xml:space="preserve"> </v>
      </c>
      <c r="F352" s="59" t="str">
        <f>IF(P_ranger!E358=0," ",P_ranger!E358)</f>
        <v xml:space="preserve"> </v>
      </c>
      <c r="G352" s="59">
        <f>IF(P_ranger!F358=0," ",P_ranger!F358)</f>
        <v>647.6</v>
      </c>
      <c r="H352" s="59">
        <f>IF(P_ranger!G358=0," ",P_ranger!G358)</f>
        <v>647.6</v>
      </c>
      <c r="I352" s="58" t="str">
        <f>IF(P_ranger!I358=0," ",P_ranger!I358)</f>
        <v>Træna</v>
      </c>
      <c r="J352" s="60">
        <f>IF(P_ranger!J358=0," ",P_ranger!J358)</f>
        <v>1.7902392534509911E-6</v>
      </c>
      <c r="K352" s="61">
        <f>IF(P_ranger!K358=0," ",P_ranger!K358)</f>
        <v>1.0000000000000002</v>
      </c>
      <c r="L352" s="59">
        <f>IF(P_ranger!L358=0," ",P_ranger!L358)</f>
        <v>361739359.00000006</v>
      </c>
    </row>
    <row r="353" spans="2:12" ht="12.95" customHeight="1" x14ac:dyDescent="0.2">
      <c r="B353" s="48">
        <f>IF(P_ranger!J359=0," ",IF(P_ranger!B359="Totalsum"," ",P_ranger!A359))</f>
        <v>349</v>
      </c>
      <c r="C353" s="51" t="str">
        <f>IF(P_ranger!J359=0," ",P_ranger!B359)</f>
        <v>sum</v>
      </c>
      <c r="D353" s="59">
        <f>IF(P_ranger!C359=0," ",P_ranger!C359)</f>
        <v>115622401.8</v>
      </c>
      <c r="E353" s="59">
        <f>IF(P_ranger!D359=0," ",P_ranger!D359)</f>
        <v>134404396.19999999</v>
      </c>
      <c r="F353" s="59">
        <f>IF(P_ranger!E359=0," ",P_ranger!E359)</f>
        <v>87382353</v>
      </c>
      <c r="G353" s="59">
        <f>IF(P_ranger!F359=0," ",P_ranger!F359)</f>
        <v>24330208</v>
      </c>
      <c r="H353" s="59">
        <f>IF(P_ranger!G359=0," ",P_ranger!G359)</f>
        <v>361739359</v>
      </c>
      <c r="I353" s="58" t="str">
        <f>IF(P_ranger!I359=0," ",P_ranger!I359)</f>
        <v>Totalsum</v>
      </c>
      <c r="J353" s="60">
        <f>IF(P_ranger!J359=0," ",P_ranger!J359)</f>
        <v>1</v>
      </c>
      <c r="K353" s="61" t="str">
        <f>IF(P_ranger!K359=0," ",P_ranger!K359)</f>
        <v xml:space="preserve"> </v>
      </c>
      <c r="L353" s="59" t="str">
        <f>IF(P_ranger!L359=0," ",P_ranger!L359)</f>
        <v xml:space="preserve"> </v>
      </c>
    </row>
    <row r="354" spans="2:12" ht="12.95" customHeight="1" x14ac:dyDescent="0.2">
      <c r="B354" s="48" t="str">
        <f>IF(P_ranger!J360=0," ",IF(P_ranger!B360="Totalsum"," ",P_ranger!A360))</f>
        <v xml:space="preserve"> </v>
      </c>
      <c r="C354" s="51" t="str">
        <f>IF(P_ranger!J360=0," ",P_ranger!B360)</f>
        <v xml:space="preserve"> </v>
      </c>
      <c r="D354" s="59" t="str">
        <f>IF(P_ranger!C360=0," ",P_ranger!C360)</f>
        <v xml:space="preserve"> </v>
      </c>
      <c r="E354" s="59" t="str">
        <f>IF(P_ranger!D360=0," ",P_ranger!D360)</f>
        <v xml:space="preserve"> </v>
      </c>
      <c r="F354" s="59" t="str">
        <f>IF(P_ranger!E360=0," ",P_ranger!E360)</f>
        <v xml:space="preserve"> </v>
      </c>
      <c r="G354" s="59" t="str">
        <f>IF(P_ranger!F360=0," ",P_ranger!F360)</f>
        <v xml:space="preserve"> </v>
      </c>
      <c r="H354" s="59" t="str">
        <f>IF(P_ranger!G360=0," ",P_ranger!G360)</f>
        <v xml:space="preserve"> </v>
      </c>
      <c r="I354" s="58" t="str">
        <f>IF(P_ranger!I360=0," ",P_ranger!I360)</f>
        <v xml:space="preserve"> </v>
      </c>
      <c r="J354" s="60" t="str">
        <f>IF(P_ranger!J360=0," ",P_ranger!J360)</f>
        <v xml:space="preserve"> </v>
      </c>
      <c r="K354" s="61" t="str">
        <f>IF(P_ranger!K360=0," ",P_ranger!K360)</f>
        <v xml:space="preserve"> </v>
      </c>
      <c r="L354" s="59" t="str">
        <f>IF(P_ranger!L360=0," ",P_ranger!L360)</f>
        <v xml:space="preserve"> </v>
      </c>
    </row>
    <row r="355" spans="2:12" ht="12.95" customHeight="1" x14ac:dyDescent="0.2">
      <c r="B355" s="48" t="str">
        <f>IF(P_ranger!J361=0," ",IF(P_ranger!B361="Totalsum"," ",P_ranger!A361))</f>
        <v xml:space="preserve"> </v>
      </c>
      <c r="C355" s="51" t="str">
        <f>IF(P_ranger!J361=0," ",P_ranger!B361)</f>
        <v xml:space="preserve"> </v>
      </c>
      <c r="D355" s="59" t="str">
        <f>IF(P_ranger!C361=0," ",P_ranger!C361)</f>
        <v xml:space="preserve"> </v>
      </c>
      <c r="E355" s="59" t="str">
        <f>IF(P_ranger!D361=0," ",P_ranger!D361)</f>
        <v xml:space="preserve"> </v>
      </c>
      <c r="F355" s="59" t="str">
        <f>IF(P_ranger!E361=0," ",P_ranger!E361)</f>
        <v xml:space="preserve"> </v>
      </c>
      <c r="G355" s="59" t="str">
        <f>IF(P_ranger!F361=0," ",P_ranger!F361)</f>
        <v xml:space="preserve"> </v>
      </c>
      <c r="H355" s="59" t="str">
        <f>IF(P_ranger!G361=0," ",P_ranger!G361)</f>
        <v xml:space="preserve"> </v>
      </c>
      <c r="I355" s="58" t="str">
        <f>IF(P_ranger!I361=0," ",P_ranger!I361)</f>
        <v xml:space="preserve"> </v>
      </c>
      <c r="J355" s="60" t="str">
        <f>IF(P_ranger!J361=0," ",P_ranger!J361)</f>
        <v xml:space="preserve"> </v>
      </c>
      <c r="K355" s="61" t="str">
        <f>IF(P_ranger!K361=0," ",P_ranger!K361)</f>
        <v xml:space="preserve"> </v>
      </c>
      <c r="L355" s="59" t="str">
        <f>IF(P_ranger!L361=0," ",P_ranger!L361)</f>
        <v xml:space="preserve"> </v>
      </c>
    </row>
    <row r="356" spans="2:12" ht="12.95" customHeight="1" x14ac:dyDescent="0.2">
      <c r="B356" s="48" t="str">
        <f>IF(P_ranger!J362=0," ",IF(P_ranger!B362="Totalsum"," ",P_ranger!A362))</f>
        <v xml:space="preserve"> </v>
      </c>
      <c r="C356" s="51" t="str">
        <f>IF(P_ranger!J362=0," ",P_ranger!B362)</f>
        <v xml:space="preserve"> </v>
      </c>
      <c r="D356" s="59" t="str">
        <f>IF(P_ranger!C362=0," ",P_ranger!C362)</f>
        <v xml:space="preserve"> </v>
      </c>
      <c r="E356" s="59" t="str">
        <f>IF(P_ranger!D362=0," ",P_ranger!D362)</f>
        <v xml:space="preserve"> </v>
      </c>
      <c r="F356" s="59" t="str">
        <f>IF(P_ranger!E362=0," ",P_ranger!E362)</f>
        <v xml:space="preserve"> </v>
      </c>
      <c r="G356" s="59" t="str">
        <f>IF(P_ranger!F362=0," ",P_ranger!F362)</f>
        <v xml:space="preserve"> </v>
      </c>
      <c r="H356" s="59" t="str">
        <f>IF(P_ranger!G362=0," ",P_ranger!G362)</f>
        <v xml:space="preserve"> </v>
      </c>
      <c r="I356" s="58" t="str">
        <f>IF(P_ranger!I362=0," ",P_ranger!I362)</f>
        <v xml:space="preserve"> </v>
      </c>
      <c r="J356" s="60" t="str">
        <f>IF(P_ranger!J362=0," ",P_ranger!J362)</f>
        <v xml:space="preserve"> </v>
      </c>
      <c r="K356" s="61" t="str">
        <f>IF(P_ranger!K362=0," ",P_ranger!K362)</f>
        <v xml:space="preserve"> </v>
      </c>
      <c r="L356" s="59" t="str">
        <f>IF(P_ranger!L362=0," ",P_ranger!L362)</f>
        <v xml:space="preserve"> </v>
      </c>
    </row>
    <row r="357" spans="2:12" ht="12.95" customHeight="1" x14ac:dyDescent="0.2">
      <c r="B357" s="48" t="str">
        <f>IF(P_ranger!J363=0," ",IF(P_ranger!B363="Totalsum"," ",P_ranger!A363))</f>
        <v xml:space="preserve"> </v>
      </c>
      <c r="C357" s="51" t="str">
        <f>IF(P_ranger!J363=0," ",P_ranger!B363)</f>
        <v xml:space="preserve"> </v>
      </c>
      <c r="D357" s="59" t="str">
        <f>IF(P_ranger!C363=0," ",P_ranger!C363)</f>
        <v xml:space="preserve"> </v>
      </c>
      <c r="E357" s="59" t="str">
        <f>IF(P_ranger!D363=0," ",P_ranger!D363)</f>
        <v xml:space="preserve"> </v>
      </c>
      <c r="F357" s="59" t="str">
        <f>IF(P_ranger!E363=0," ",P_ranger!E363)</f>
        <v xml:space="preserve"> </v>
      </c>
      <c r="G357" s="59" t="str">
        <f>IF(P_ranger!F363=0," ",P_ranger!F363)</f>
        <v xml:space="preserve"> </v>
      </c>
      <c r="H357" s="59" t="str">
        <f>IF(P_ranger!G363=0," ",P_ranger!G363)</f>
        <v xml:space="preserve"> </v>
      </c>
      <c r="I357" s="58" t="str">
        <f>IF(P_ranger!I363=0," ",P_ranger!I363)</f>
        <v xml:space="preserve"> </v>
      </c>
      <c r="J357" s="60" t="str">
        <f>IF(P_ranger!J363=0," ",P_ranger!J363)</f>
        <v xml:space="preserve"> </v>
      </c>
      <c r="K357" s="61" t="str">
        <f>IF(P_ranger!K363=0," ",P_ranger!K363)</f>
        <v xml:space="preserve"> </v>
      </c>
      <c r="L357" s="59" t="str">
        <f>IF(P_ranger!L363=0," ",P_ranger!L363)</f>
        <v xml:space="preserve"> </v>
      </c>
    </row>
    <row r="358" spans="2:12" ht="12.95" customHeight="1" x14ac:dyDescent="0.2">
      <c r="B358" s="48" t="str">
        <f>IF(P_ranger!C364=0," ",IF(P_ranger!B364="Totalsum"," ",P_ranger!A364))</f>
        <v xml:space="preserve"> </v>
      </c>
      <c r="C358" s="51" t="str">
        <f>IF(P_ranger!C364=0," ",P_ranger!B364)</f>
        <v xml:space="preserve"> </v>
      </c>
      <c r="D358" s="59" t="str">
        <f>IF(P_ranger!C364=0," ",P_ranger!C364)</f>
        <v xml:space="preserve"> </v>
      </c>
      <c r="E358" s="59" t="str">
        <f>IF(P_ranger!D364=0," ",P_ranger!D364)</f>
        <v xml:space="preserve"> </v>
      </c>
      <c r="F358" s="59" t="str">
        <f>IF(P_ranger!E364=0," ",P_ranger!E364)</f>
        <v xml:space="preserve"> </v>
      </c>
      <c r="G358" s="59" t="str">
        <f>IF(P_ranger!F364=0," ",P_ranger!F364)</f>
        <v xml:space="preserve"> </v>
      </c>
      <c r="H358" s="59" t="str">
        <f>IF(P_ranger!G364=0," ",P_ranger!G364)</f>
        <v xml:space="preserve"> </v>
      </c>
      <c r="I358" s="58" t="str">
        <f>IF(P_ranger!I364=0," ",P_ranger!I364)</f>
        <v xml:space="preserve"> </v>
      </c>
      <c r="J358" s="60" t="str">
        <f>IF(P_ranger!J364=0," ",P_ranger!J364)</f>
        <v xml:space="preserve"> </v>
      </c>
      <c r="K358" s="61" t="str">
        <f>IF(P_ranger!K364=0," ",P_ranger!K364)</f>
        <v xml:space="preserve"> </v>
      </c>
      <c r="L358" s="59" t="str">
        <f>IF(P_ranger!L364=0," ",P_ranger!L364)</f>
        <v xml:space="preserve"> </v>
      </c>
    </row>
    <row r="359" spans="2:12" ht="12.95" customHeight="1" x14ac:dyDescent="0.2">
      <c r="B359" s="48" t="str">
        <f>IF(P_ranger!C365=0," ",IF(P_ranger!B365="Totalsum"," ",P_ranger!A365))</f>
        <v xml:space="preserve"> </v>
      </c>
      <c r="C359" s="51" t="str">
        <f>IF(P_ranger!C365=0," ",P_ranger!B365)</f>
        <v xml:space="preserve"> </v>
      </c>
      <c r="D359" s="59" t="str">
        <f>IF(P_ranger!C365=0," ",P_ranger!C365)</f>
        <v xml:space="preserve"> </v>
      </c>
      <c r="E359" s="59" t="str">
        <f>IF(P_ranger!D365=0," ",P_ranger!D365)</f>
        <v xml:space="preserve"> </v>
      </c>
      <c r="F359" s="59" t="str">
        <f>IF(P_ranger!E365=0," ",P_ranger!E365)</f>
        <v xml:space="preserve"> </v>
      </c>
      <c r="G359" s="59" t="str">
        <f>IF(P_ranger!F365=0," ",P_ranger!F365)</f>
        <v xml:space="preserve"> </v>
      </c>
      <c r="H359" s="59" t="str">
        <f>IF(P_ranger!G365=0," ",P_ranger!G365)</f>
        <v xml:space="preserve"> </v>
      </c>
      <c r="I359" s="58" t="str">
        <f>IF(P_ranger!I365=0," ",P_ranger!I365)</f>
        <v xml:space="preserve"> </v>
      </c>
      <c r="J359" s="60" t="str">
        <f>IF(P_ranger!J365=0," ",P_ranger!J365)</f>
        <v xml:space="preserve"> </v>
      </c>
      <c r="K359" s="61" t="str">
        <f>IF(P_ranger!K365=0," ",P_ranger!K365)</f>
        <v xml:space="preserve"> </v>
      </c>
      <c r="L359" s="59" t="str">
        <f>IF(P_ranger!L365=0," ",P_ranger!L365)</f>
        <v xml:space="preserve"> </v>
      </c>
    </row>
    <row r="360" spans="2:12" ht="12.95" customHeight="1" x14ac:dyDescent="0.2">
      <c r="B360" s="48" t="str">
        <f>IF(P_ranger!C366=0," ",IF(P_ranger!B366="Totalsum"," ",P_ranger!A366))</f>
        <v xml:space="preserve"> </v>
      </c>
      <c r="C360" s="51" t="str">
        <f>IF(P_ranger!C366=0," ",P_ranger!B366)</f>
        <v xml:space="preserve"> </v>
      </c>
      <c r="D360" s="59" t="str">
        <f>IF(P_ranger!C366=0," ",P_ranger!C366)</f>
        <v xml:space="preserve"> </v>
      </c>
      <c r="E360" s="59" t="str">
        <f>IF(P_ranger!D366=0," ",P_ranger!D366)</f>
        <v xml:space="preserve"> </v>
      </c>
      <c r="F360" s="59" t="str">
        <f>IF(P_ranger!E366=0," ",P_ranger!E366)</f>
        <v xml:space="preserve"> </v>
      </c>
      <c r="G360" s="59" t="str">
        <f>IF(P_ranger!F366=0," ",P_ranger!F366)</f>
        <v xml:space="preserve"> </v>
      </c>
      <c r="H360" s="59" t="str">
        <f>IF(P_ranger!G366=0," ",P_ranger!G366)</f>
        <v xml:space="preserve"> </v>
      </c>
      <c r="I360" s="58" t="str">
        <f>IF(P_ranger!I366=0," ",P_ranger!I366)</f>
        <v xml:space="preserve"> </v>
      </c>
      <c r="J360" s="60" t="str">
        <f>IF(P_ranger!J366=0," ",P_ranger!J366)</f>
        <v xml:space="preserve"> </v>
      </c>
      <c r="K360" s="61" t="str">
        <f>IF(P_ranger!K366=0," ",P_ranger!K366)</f>
        <v xml:space="preserve"> </v>
      </c>
      <c r="L360" s="59" t="str">
        <f>IF(P_ranger!L366=0," ",P_ranger!L366)</f>
        <v xml:space="preserve"> </v>
      </c>
    </row>
    <row r="361" spans="2:12" ht="12.95" customHeight="1" x14ac:dyDescent="0.2">
      <c r="B361" s="48" t="str">
        <f>IF(P_ranger!C367=0," ",IF(P_ranger!B367="Totalsum"," ",P_ranger!A367))</f>
        <v xml:space="preserve"> </v>
      </c>
      <c r="C361" s="51" t="str">
        <f>IF(P_ranger!C367=0," ",P_ranger!B367)</f>
        <v xml:space="preserve"> </v>
      </c>
      <c r="D361" s="59" t="str">
        <f>IF(P_ranger!C367=0," ",P_ranger!C367)</f>
        <v xml:space="preserve"> </v>
      </c>
      <c r="E361" s="59" t="str">
        <f>IF(P_ranger!D367=0," ",P_ranger!D367)</f>
        <v xml:space="preserve"> </v>
      </c>
      <c r="F361" s="59" t="str">
        <f>IF(P_ranger!E367=0," ",P_ranger!E367)</f>
        <v xml:space="preserve"> </v>
      </c>
      <c r="G361" s="59" t="str">
        <f>IF(P_ranger!F367=0," ",P_ranger!F367)</f>
        <v xml:space="preserve"> </v>
      </c>
      <c r="H361" s="59" t="str">
        <f>IF(P_ranger!G367=0," ",P_ranger!G367)</f>
        <v xml:space="preserve"> </v>
      </c>
      <c r="I361" s="58" t="str">
        <f>IF(P_ranger!I367=0," ",P_ranger!I367)</f>
        <v xml:space="preserve"> </v>
      </c>
      <c r="J361" s="60" t="str">
        <f>IF(P_ranger!J367=0," ",P_ranger!J367)</f>
        <v xml:space="preserve"> </v>
      </c>
      <c r="K361" s="61" t="str">
        <f>IF(P_ranger!K367=0," ",P_ranger!K367)</f>
        <v xml:space="preserve"> </v>
      </c>
      <c r="L361" s="59" t="str">
        <f>IF(P_ranger!L367=0," ",P_ranger!L367)</f>
        <v xml:space="preserve"> </v>
      </c>
    </row>
    <row r="362" spans="2:12" ht="12.95" customHeight="1" x14ac:dyDescent="0.2">
      <c r="B362" s="48" t="str">
        <f>IF(P_ranger!C368=0," ",IF(P_ranger!B368="Totalsum"," ",P_ranger!A368))</f>
        <v xml:space="preserve"> </v>
      </c>
      <c r="C362" s="51" t="str">
        <f>IF(P_ranger!C368=0," ",P_ranger!B368)</f>
        <v xml:space="preserve"> </v>
      </c>
      <c r="D362" s="59" t="str">
        <f>IF(P_ranger!C368=0," ",P_ranger!C368)</f>
        <v xml:space="preserve"> </v>
      </c>
      <c r="E362" s="59" t="str">
        <f>IF(P_ranger!D368=0," ",P_ranger!D368)</f>
        <v xml:space="preserve"> </v>
      </c>
      <c r="F362" s="59" t="str">
        <f>IF(P_ranger!E368=0," ",P_ranger!E368)</f>
        <v xml:space="preserve"> </v>
      </c>
      <c r="G362" s="59" t="str">
        <f>IF(P_ranger!F368=0," ",P_ranger!F368)</f>
        <v xml:space="preserve"> </v>
      </c>
      <c r="H362" s="59" t="str">
        <f>IF(P_ranger!G368=0," ",P_ranger!G368)</f>
        <v xml:space="preserve"> </v>
      </c>
      <c r="I362" s="58" t="str">
        <f>IF(P_ranger!I368=0," ",P_ranger!I368)</f>
        <v xml:space="preserve"> </v>
      </c>
      <c r="J362" s="60" t="str">
        <f>IF(P_ranger!J368=0," ",P_ranger!J368)</f>
        <v xml:space="preserve"> </v>
      </c>
      <c r="K362" s="61" t="str">
        <f>IF(P_ranger!K368=0," ",P_ranger!K368)</f>
        <v xml:space="preserve"> </v>
      </c>
      <c r="L362" s="59" t="str">
        <f>IF(P_ranger!L368=0," ",P_ranger!L368)</f>
        <v xml:space="preserve"> </v>
      </c>
    </row>
  </sheetData>
  <mergeCells count="2">
    <mergeCell ref="B2:L2"/>
    <mergeCell ref="J3:L3"/>
  </mergeCells>
  <conditionalFormatting sqref="B4:L362">
    <cfRule type="containsBlanks" dxfId="84" priority="1">
      <formula>LEN(TRIM(B4))=0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7CB69-F4D3-4400-93B7-7F21835DC923}">
  <sheetPr>
    <tabColor theme="9" tint="0.59999389629810485"/>
  </sheetPr>
  <dimension ref="A1:AB363"/>
  <sheetViews>
    <sheetView topLeftCell="M1" workbookViewId="0">
      <selection activeCell="AB7" sqref="AB7"/>
    </sheetView>
  </sheetViews>
  <sheetFormatPr baseColWidth="10" defaultRowHeight="12.75" x14ac:dyDescent="0.2"/>
  <cols>
    <col min="1" max="1" width="4.28515625" customWidth="1"/>
    <col min="2" max="2" width="13.5703125" bestFit="1" customWidth="1"/>
    <col min="3" max="3" width="16.85546875" bestFit="1" customWidth="1"/>
    <col min="4" max="4" width="10.85546875" bestFit="1" customWidth="1"/>
    <col min="5" max="5" width="12.28515625" bestFit="1" customWidth="1"/>
    <col min="6" max="6" width="10.85546875" bestFit="1" customWidth="1"/>
    <col min="7" max="7" width="12.28515625" bestFit="1" customWidth="1"/>
    <col min="8" max="8" width="5.42578125" customWidth="1"/>
    <col min="9" max="9" width="14" bestFit="1" customWidth="1"/>
    <col min="10" max="10" width="8.140625" bestFit="1" customWidth="1"/>
    <col min="11" max="11" width="15.42578125" bestFit="1" customWidth="1"/>
    <col min="12" max="12" width="16" bestFit="1" customWidth="1"/>
    <col min="13" max="13" width="13.28515625" bestFit="1" customWidth="1"/>
    <col min="14" max="14" width="3.85546875" customWidth="1"/>
    <col min="15" max="15" width="13.5703125" bestFit="1" customWidth="1"/>
    <col min="16" max="16" width="17.140625" bestFit="1" customWidth="1"/>
    <col min="17" max="17" width="9.7109375" bestFit="1" customWidth="1"/>
    <col min="18" max="18" width="12.28515625" bestFit="1" customWidth="1"/>
    <col min="19" max="19" width="7.140625" bestFit="1" customWidth="1"/>
    <col min="20" max="20" width="10.7109375" bestFit="1" customWidth="1"/>
    <col min="21" max="21" width="11.140625" bestFit="1" customWidth="1"/>
    <col min="22" max="22" width="16.85546875" bestFit="1" customWidth="1"/>
    <col min="23" max="23" width="4.42578125" customWidth="1"/>
    <col min="24" max="24" width="8.5703125" bestFit="1" customWidth="1"/>
    <col min="25" max="25" width="11.140625" bestFit="1" customWidth="1"/>
    <col min="26" max="26" width="6.42578125" bestFit="1" customWidth="1"/>
    <col min="27" max="27" width="7.42578125" bestFit="1" customWidth="1"/>
    <col min="28" max="29" width="8.85546875" bestFit="1" customWidth="1"/>
    <col min="30" max="30" width="7.42578125" bestFit="1" customWidth="1"/>
    <col min="31" max="31" width="8.5703125" bestFit="1" customWidth="1"/>
    <col min="32" max="32" width="6.42578125" bestFit="1" customWidth="1"/>
    <col min="33" max="34" width="9.85546875" bestFit="1" customWidth="1"/>
  </cols>
  <sheetData>
    <row r="1" spans="1:28" x14ac:dyDescent="0.2">
      <c r="R1" s="1" t="s">
        <v>525</v>
      </c>
      <c r="S1" t="s" vm="4">
        <v>526</v>
      </c>
    </row>
    <row r="2" spans="1:28" x14ac:dyDescent="0.2">
      <c r="R2" s="1" t="s">
        <v>61</v>
      </c>
      <c r="S2" t="s" vm="9">
        <v>523</v>
      </c>
      <c r="V2" t="s">
        <v>523</v>
      </c>
    </row>
    <row r="3" spans="1:28" x14ac:dyDescent="0.2">
      <c r="R3" s="1" t="s">
        <v>59</v>
      </c>
      <c r="S3" t="s" vm="5">
        <v>523</v>
      </c>
      <c r="V3" t="s">
        <v>530</v>
      </c>
      <c r="AB3" t="str">
        <f>_xlfn.CONCAT("Slakteleveranser av ",X13," i ",X8," for ",X5," i kg")</f>
        <v>Slakteleveranser av alle dyreslag i hele landet for 2021 i kg</v>
      </c>
    </row>
    <row r="4" spans="1:28" x14ac:dyDescent="0.2">
      <c r="R4" s="1" t="s">
        <v>29</v>
      </c>
      <c r="S4" t="s" vm="1">
        <v>523</v>
      </c>
      <c r="AB4" t="str">
        <f>_xlfn.CONCAT("Slakteleveranser av ",X13," i ",X8," for ",X5," i kg, prosentandeler og løpende sum")</f>
        <v>Slakteleveranser av alle dyreslag i hele landet for 2021 i kg, prosentandeler og løpende sum</v>
      </c>
    </row>
    <row r="5" spans="1:28" x14ac:dyDescent="0.2">
      <c r="V5" t="s">
        <v>545</v>
      </c>
      <c r="X5" s="35" t="str" vm="4">
        <f>IF(S1=V2,V6,IF(S1=V3,V5,S1))</f>
        <v>2021</v>
      </c>
    </row>
    <row r="6" spans="1:28" x14ac:dyDescent="0.2">
      <c r="B6" s="1" t="s">
        <v>525</v>
      </c>
      <c r="C6" t="s" vm="4">
        <v>526</v>
      </c>
      <c r="I6" s="1" t="s">
        <v>525</v>
      </c>
      <c r="J6" t="s" vm="4">
        <v>526</v>
      </c>
      <c r="O6" s="1" t="s">
        <v>525</v>
      </c>
      <c r="P6" t="s" vm="4">
        <v>526</v>
      </c>
      <c r="V6" t="s">
        <v>546</v>
      </c>
      <c r="AB6" t="str">
        <f>_xlfn.CONCAT("Slakteleveranser etter ",X13," i ",X8," i ",X5," i kg")</f>
        <v>Slakteleveranser etter alle dyreslag i hele landet i 2021 i kg</v>
      </c>
    </row>
    <row r="7" spans="1:28" x14ac:dyDescent="0.2">
      <c r="B7" s="1" t="s">
        <v>61</v>
      </c>
      <c r="C7" t="s" vm="9">
        <v>523</v>
      </c>
      <c r="I7" s="1" t="s">
        <v>61</v>
      </c>
      <c r="J7" t="s" vm="9">
        <v>523</v>
      </c>
      <c r="O7" s="1" t="s">
        <v>61</v>
      </c>
      <c r="P7" t="s" vm="9">
        <v>523</v>
      </c>
    </row>
    <row r="8" spans="1:28" x14ac:dyDescent="0.2">
      <c r="I8" s="1" t="s">
        <v>29</v>
      </c>
      <c r="J8" t="s" vm="1">
        <v>523</v>
      </c>
      <c r="V8" t="s">
        <v>544</v>
      </c>
      <c r="X8" s="35" t="str">
        <f>IF(S3=V3,V8,IF(S3=V2,X10,S3))</f>
        <v>hele landet</v>
      </c>
    </row>
    <row r="9" spans="1:28" x14ac:dyDescent="0.2">
      <c r="B9" s="1" t="s">
        <v>528</v>
      </c>
      <c r="C9" s="1" t="s">
        <v>0</v>
      </c>
      <c r="O9" s="1" t="s">
        <v>528</v>
      </c>
      <c r="P9" s="1" t="s">
        <v>0</v>
      </c>
    </row>
    <row r="10" spans="1:28" x14ac:dyDescent="0.2">
      <c r="A10" t="s">
        <v>548</v>
      </c>
      <c r="B10" s="1" t="s">
        <v>59</v>
      </c>
      <c r="C10" t="s">
        <v>31</v>
      </c>
      <c r="D10" t="s">
        <v>35</v>
      </c>
      <c r="E10" t="s">
        <v>40</v>
      </c>
      <c r="F10" t="s">
        <v>34</v>
      </c>
      <c r="G10" t="s">
        <v>556</v>
      </c>
      <c r="H10" s="36"/>
      <c r="I10" s="1" t="s">
        <v>2</v>
      </c>
      <c r="J10" t="s">
        <v>553</v>
      </c>
      <c r="K10" t="s">
        <v>554</v>
      </c>
      <c r="L10" s="4" t="s">
        <v>555</v>
      </c>
      <c r="O10" s="1" t="s">
        <v>2</v>
      </c>
      <c r="P10" t="s">
        <v>31</v>
      </c>
      <c r="Q10" t="s">
        <v>35</v>
      </c>
      <c r="R10" t="s">
        <v>40</v>
      </c>
      <c r="S10" t="s">
        <v>34</v>
      </c>
      <c r="T10" t="s">
        <v>1</v>
      </c>
      <c r="V10" t="s">
        <v>535</v>
      </c>
      <c r="X10" s="34" t="str">
        <f>IF(S2=V3,V10,IF(S2=V2,V11,S2))</f>
        <v>hele landet</v>
      </c>
    </row>
    <row r="11" spans="1:28" x14ac:dyDescent="0.2">
      <c r="A11">
        <v>1</v>
      </c>
      <c r="B11" s="2" t="s">
        <v>255</v>
      </c>
      <c r="C11" s="6">
        <v>8912332.6999999993</v>
      </c>
      <c r="D11" s="6">
        <v>8562232.9000000004</v>
      </c>
      <c r="E11" s="6">
        <v>2998700.9</v>
      </c>
      <c r="F11" s="6">
        <v>384163.3</v>
      </c>
      <c r="G11" s="6">
        <v>20857429.800000001</v>
      </c>
      <c r="I11" s="2" t="s">
        <v>255</v>
      </c>
      <c r="J11" s="7">
        <v>5.7658723832702985E-2</v>
      </c>
      <c r="K11" s="5">
        <v>5.7658723832702985E-2</v>
      </c>
      <c r="L11" s="4">
        <v>20857429.800000001</v>
      </c>
      <c r="O11" s="2" t="s">
        <v>255</v>
      </c>
      <c r="P11" s="6">
        <v>8912332.6999999993</v>
      </c>
      <c r="Q11" s="6">
        <v>8562232.9000000004</v>
      </c>
      <c r="R11" s="6">
        <v>2998700.9</v>
      </c>
      <c r="S11" s="6">
        <v>384163.3</v>
      </c>
      <c r="T11" s="6">
        <v>20857429.800000001</v>
      </c>
      <c r="V11" t="s">
        <v>536</v>
      </c>
    </row>
    <row r="12" spans="1:28" x14ac:dyDescent="0.2">
      <c r="A12">
        <v>2</v>
      </c>
      <c r="B12" s="2" t="s">
        <v>112</v>
      </c>
      <c r="C12" s="6">
        <v>7673453.5999999996</v>
      </c>
      <c r="D12" s="6">
        <v>8732456.4000000004</v>
      </c>
      <c r="E12" s="6">
        <v>1725293</v>
      </c>
      <c r="F12" s="6">
        <v>228410.4</v>
      </c>
      <c r="G12" s="6">
        <v>18359613.399999999</v>
      </c>
      <c r="I12" s="2" t="s">
        <v>112</v>
      </c>
      <c r="J12" s="7">
        <v>5.0753706897567648E-2</v>
      </c>
      <c r="K12" s="5">
        <v>0.10841243073027064</v>
      </c>
      <c r="L12" s="4">
        <v>39217043.200000003</v>
      </c>
      <c r="O12" s="2" t="s">
        <v>112</v>
      </c>
      <c r="P12" s="6">
        <v>7673453.5999999996</v>
      </c>
      <c r="Q12" s="6">
        <v>8732456.4000000004</v>
      </c>
      <c r="R12" s="6">
        <v>1725293</v>
      </c>
      <c r="S12" s="6">
        <v>228410.4</v>
      </c>
      <c r="T12" s="6">
        <v>18359613.399999999</v>
      </c>
    </row>
    <row r="13" spans="1:28" x14ac:dyDescent="0.2">
      <c r="A13">
        <v>3</v>
      </c>
      <c r="B13" s="2" t="s">
        <v>415</v>
      </c>
      <c r="C13" s="6">
        <v>7167101.7000000002</v>
      </c>
      <c r="D13" s="6">
        <v>5995114.5</v>
      </c>
      <c r="E13" s="6">
        <v>1661660.9</v>
      </c>
      <c r="F13" s="6">
        <v>114081</v>
      </c>
      <c r="G13" s="6">
        <v>14937958.1</v>
      </c>
      <c r="I13" s="2" t="s">
        <v>415</v>
      </c>
      <c r="J13" s="7">
        <v>4.1294810001584595E-2</v>
      </c>
      <c r="K13" s="5">
        <v>0.14970724073185523</v>
      </c>
      <c r="L13" s="4">
        <v>54155001.300000004</v>
      </c>
      <c r="O13" s="2" t="s">
        <v>415</v>
      </c>
      <c r="P13" s="6">
        <v>7167101.7000000002</v>
      </c>
      <c r="Q13" s="6">
        <v>5995114.5</v>
      </c>
      <c r="R13" s="6">
        <v>1661660.9</v>
      </c>
      <c r="S13" s="6">
        <v>114081</v>
      </c>
      <c r="T13" s="6">
        <v>14937958.1</v>
      </c>
      <c r="V13" t="s">
        <v>537</v>
      </c>
      <c r="X13" s="35" t="str">
        <f>IF(S4=V2,V14,IF(S4=V3,V13,S4))</f>
        <v>alle dyreslag</v>
      </c>
    </row>
    <row r="14" spans="1:28" x14ac:dyDescent="0.2">
      <c r="A14">
        <v>4</v>
      </c>
      <c r="B14" s="2" t="s">
        <v>256</v>
      </c>
      <c r="C14" s="6">
        <v>5528108.9000000004</v>
      </c>
      <c r="D14" s="6">
        <v>5435464.4000000004</v>
      </c>
      <c r="E14" s="6">
        <v>1628720.6</v>
      </c>
      <c r="F14" s="6">
        <v>58772.4</v>
      </c>
      <c r="G14" s="6">
        <v>12651066.300000001</v>
      </c>
      <c r="I14" s="2" t="s">
        <v>256</v>
      </c>
      <c r="J14" s="7">
        <v>3.4972877529757557E-2</v>
      </c>
      <c r="K14" s="5">
        <v>0.18468011826161279</v>
      </c>
      <c r="L14" s="4">
        <v>66806067.600000009</v>
      </c>
      <c r="O14" s="2" t="s">
        <v>256</v>
      </c>
      <c r="P14" s="6">
        <v>5528108.9000000004</v>
      </c>
      <c r="Q14" s="6">
        <v>5435464.4000000004</v>
      </c>
      <c r="R14" s="6">
        <v>1628720.6</v>
      </c>
      <c r="S14" s="6">
        <v>58772.4</v>
      </c>
      <c r="T14" s="6">
        <v>12651066.300000001</v>
      </c>
      <c r="V14" t="s">
        <v>538</v>
      </c>
    </row>
    <row r="15" spans="1:28" x14ac:dyDescent="0.2">
      <c r="A15">
        <v>5</v>
      </c>
      <c r="B15" s="2" t="s">
        <v>77</v>
      </c>
      <c r="C15" s="6">
        <v>6177359.2999999998</v>
      </c>
      <c r="D15" s="6">
        <v>3029108.3</v>
      </c>
      <c r="E15" s="6">
        <v>284404.8</v>
      </c>
      <c r="F15" s="6">
        <v>5591.2</v>
      </c>
      <c r="G15" s="6">
        <v>9496463.5999999996</v>
      </c>
      <c r="I15" s="2" t="s">
        <v>77</v>
      </c>
      <c r="J15" s="7">
        <v>2.6252226537505419E-2</v>
      </c>
      <c r="K15" s="5">
        <v>0.21093234479911821</v>
      </c>
      <c r="L15" s="4">
        <v>76302531.200000003</v>
      </c>
      <c r="O15" s="2" t="s">
        <v>77</v>
      </c>
      <c r="P15" s="6">
        <v>6177359.2999999998</v>
      </c>
      <c r="Q15" s="6">
        <v>3029108.3</v>
      </c>
      <c r="R15" s="6">
        <v>284404.8</v>
      </c>
      <c r="S15" s="6">
        <v>5591.2</v>
      </c>
      <c r="T15" s="6">
        <v>9496463.5999999996</v>
      </c>
    </row>
    <row r="16" spans="1:28" x14ac:dyDescent="0.2">
      <c r="A16">
        <v>6</v>
      </c>
      <c r="B16" s="2" t="s">
        <v>409</v>
      </c>
      <c r="C16" s="6">
        <v>5240356.0999999996</v>
      </c>
      <c r="D16" s="6">
        <v>1597740.7</v>
      </c>
      <c r="E16" s="6">
        <v>2010583.1</v>
      </c>
      <c r="F16" s="6">
        <v>143152.9</v>
      </c>
      <c r="G16" s="6">
        <v>8991832.8000000007</v>
      </c>
      <c r="I16" s="2" t="s">
        <v>409</v>
      </c>
      <c r="J16" s="7">
        <v>2.4857214390099035E-2</v>
      </c>
      <c r="K16" s="5">
        <v>0.23578955918921723</v>
      </c>
      <c r="L16" s="4">
        <v>85294364</v>
      </c>
      <c r="O16" s="2" t="s">
        <v>409</v>
      </c>
      <c r="P16" s="6">
        <v>5240356.0999999996</v>
      </c>
      <c r="Q16" s="6">
        <v>1597740.7</v>
      </c>
      <c r="R16" s="6">
        <v>2010583.1</v>
      </c>
      <c r="S16" s="6">
        <v>143152.9</v>
      </c>
      <c r="T16" s="6">
        <v>8991832.8000000007</v>
      </c>
    </row>
    <row r="17" spans="1:20" x14ac:dyDescent="0.2">
      <c r="A17">
        <v>7</v>
      </c>
      <c r="B17" s="2" t="s">
        <v>250</v>
      </c>
      <c r="C17" s="6">
        <v>5313921.7</v>
      </c>
      <c r="D17" s="6">
        <v>1917740.3</v>
      </c>
      <c r="E17" s="6">
        <v>996528.5</v>
      </c>
      <c r="F17" s="6">
        <v>601050.5</v>
      </c>
      <c r="G17" s="6">
        <v>8829241</v>
      </c>
      <c r="I17" s="2" t="s">
        <v>250</v>
      </c>
      <c r="J17" s="7">
        <v>2.4407742150060037E-2</v>
      </c>
      <c r="K17" s="5">
        <v>0.26019730133927726</v>
      </c>
      <c r="L17" s="4">
        <v>94123605</v>
      </c>
      <c r="O17" s="2" t="s">
        <v>250</v>
      </c>
      <c r="P17" s="6">
        <v>5313921.7</v>
      </c>
      <c r="Q17" s="6">
        <v>1917740.3</v>
      </c>
      <c r="R17" s="6">
        <v>996528.5</v>
      </c>
      <c r="S17" s="6">
        <v>601050.5</v>
      </c>
      <c r="T17" s="6">
        <v>8829241</v>
      </c>
    </row>
    <row r="18" spans="1:20" x14ac:dyDescent="0.2">
      <c r="A18">
        <v>8</v>
      </c>
      <c r="B18" s="2" t="s">
        <v>257</v>
      </c>
      <c r="C18" s="6">
        <v>1910192.9</v>
      </c>
      <c r="D18" s="6">
        <v>4971114.8</v>
      </c>
      <c r="E18" s="6">
        <v>1513746.6</v>
      </c>
      <c r="F18" s="6">
        <v>345446.1</v>
      </c>
      <c r="G18" s="6">
        <v>8740500.4000000004</v>
      </c>
      <c r="I18" s="2" t="s">
        <v>257</v>
      </c>
      <c r="J18" s="7">
        <v>2.4162425742563446E-2</v>
      </c>
      <c r="K18" s="5">
        <v>0.28435972708184071</v>
      </c>
      <c r="L18" s="4">
        <v>102864105.40000001</v>
      </c>
      <c r="O18" s="2" t="s">
        <v>257</v>
      </c>
      <c r="P18" s="6">
        <v>1910192.9</v>
      </c>
      <c r="Q18" s="6">
        <v>4971114.8</v>
      </c>
      <c r="R18" s="6">
        <v>1513746.6</v>
      </c>
      <c r="S18" s="6">
        <v>345446.1</v>
      </c>
      <c r="T18" s="6">
        <v>8740500.4000000004</v>
      </c>
    </row>
    <row r="19" spans="1:20" x14ac:dyDescent="0.2">
      <c r="A19">
        <v>9</v>
      </c>
      <c r="B19" s="2" t="s">
        <v>249</v>
      </c>
      <c r="C19" s="6">
        <v>3674702.6</v>
      </c>
      <c r="D19" s="6">
        <v>1858679.6</v>
      </c>
      <c r="E19" s="6">
        <v>1291288.1000000001</v>
      </c>
      <c r="F19" s="6">
        <v>444452.7</v>
      </c>
      <c r="G19" s="6">
        <v>7269123</v>
      </c>
      <c r="I19" s="2" t="s">
        <v>249</v>
      </c>
      <c r="J19" s="7">
        <v>2.0094918673198622E-2</v>
      </c>
      <c r="K19" s="5">
        <v>0.30445464575503933</v>
      </c>
      <c r="L19" s="4">
        <v>110133228.40000001</v>
      </c>
      <c r="O19" s="2" t="s">
        <v>249</v>
      </c>
      <c r="P19" s="6">
        <v>3674702.6</v>
      </c>
      <c r="Q19" s="6">
        <v>1858679.6</v>
      </c>
      <c r="R19" s="6">
        <v>1291288.1000000001</v>
      </c>
      <c r="S19" s="6">
        <v>444452.7</v>
      </c>
      <c r="T19" s="6">
        <v>7269123</v>
      </c>
    </row>
    <row r="20" spans="1:20" x14ac:dyDescent="0.2">
      <c r="A20">
        <v>10</v>
      </c>
      <c r="B20" s="2" t="s">
        <v>72</v>
      </c>
      <c r="C20" s="6">
        <v>4515404</v>
      </c>
      <c r="D20" s="6">
        <v>1837891</v>
      </c>
      <c r="E20" s="6">
        <v>601972.1</v>
      </c>
      <c r="F20" s="6">
        <v>39156.300000000003</v>
      </c>
      <c r="G20" s="6">
        <v>6994423.4000000004</v>
      </c>
      <c r="I20" s="2" t="s">
        <v>72</v>
      </c>
      <c r="J20" s="7">
        <v>1.9335533239555502E-2</v>
      </c>
      <c r="K20" s="5">
        <v>0.32379017899459489</v>
      </c>
      <c r="L20" s="4">
        <v>117127651.80000001</v>
      </c>
      <c r="O20" s="2" t="s">
        <v>72</v>
      </c>
      <c r="P20" s="6">
        <v>4515404</v>
      </c>
      <c r="Q20" s="6">
        <v>1837891</v>
      </c>
      <c r="R20" s="6">
        <v>601972.1</v>
      </c>
      <c r="S20" s="6">
        <v>39156.300000000003</v>
      </c>
      <c r="T20" s="6">
        <v>6994423.4000000004</v>
      </c>
    </row>
    <row r="21" spans="1:20" x14ac:dyDescent="0.2">
      <c r="A21">
        <v>11</v>
      </c>
      <c r="B21" s="2" t="s">
        <v>416</v>
      </c>
      <c r="C21" s="6">
        <v>1778131.4</v>
      </c>
      <c r="D21" s="6">
        <v>4319405.2</v>
      </c>
      <c r="E21" s="6">
        <v>599863.5</v>
      </c>
      <c r="F21" s="6">
        <v>166187.79999999999</v>
      </c>
      <c r="G21" s="6">
        <v>6863587.9000000004</v>
      </c>
      <c r="I21" s="2" t="s">
        <v>416</v>
      </c>
      <c r="J21" s="7">
        <v>1.8973848792605396E-2</v>
      </c>
      <c r="K21" s="5">
        <v>0.34276402778720028</v>
      </c>
      <c r="L21" s="4">
        <v>123991239.70000002</v>
      </c>
      <c r="O21" s="2" t="s">
        <v>416</v>
      </c>
      <c r="P21" s="6">
        <v>1778131.4</v>
      </c>
      <c r="Q21" s="6">
        <v>4319405.2</v>
      </c>
      <c r="R21" s="6">
        <v>599863.5</v>
      </c>
      <c r="S21" s="6">
        <v>166187.79999999999</v>
      </c>
      <c r="T21" s="6">
        <v>6863587.9000000004</v>
      </c>
    </row>
    <row r="22" spans="1:20" x14ac:dyDescent="0.2">
      <c r="A22">
        <v>12</v>
      </c>
      <c r="B22" s="2" t="s">
        <v>402</v>
      </c>
      <c r="C22" s="6">
        <v>5511573.7000000002</v>
      </c>
      <c r="D22" s="6">
        <v>300511.2</v>
      </c>
      <c r="E22" s="6">
        <v>707448</v>
      </c>
      <c r="F22" s="6">
        <v>202684</v>
      </c>
      <c r="G22" s="6">
        <v>6722216.9000000004</v>
      </c>
      <c r="I22" s="2" t="s">
        <v>402</v>
      </c>
      <c r="J22" s="7">
        <v>1.8583039784730752E-2</v>
      </c>
      <c r="K22" s="5">
        <v>0.36134706757193102</v>
      </c>
      <c r="L22" s="4">
        <v>130713456.60000002</v>
      </c>
      <c r="O22" s="2" t="s">
        <v>402</v>
      </c>
      <c r="P22" s="6">
        <v>5511573.7000000002</v>
      </c>
      <c r="Q22" s="6">
        <v>300511.2</v>
      </c>
      <c r="R22" s="6">
        <v>707448</v>
      </c>
      <c r="S22" s="6">
        <v>202684</v>
      </c>
      <c r="T22" s="6">
        <v>6722216.9000000004</v>
      </c>
    </row>
    <row r="23" spans="1:20" x14ac:dyDescent="0.2">
      <c r="A23">
        <v>13</v>
      </c>
      <c r="B23" s="2" t="s">
        <v>187</v>
      </c>
      <c r="C23" s="6">
        <v>2305351.2999999998</v>
      </c>
      <c r="D23" s="6">
        <v>3343480.5</v>
      </c>
      <c r="E23" s="6">
        <v>381922.5</v>
      </c>
      <c r="F23" s="6">
        <v>25694.7</v>
      </c>
      <c r="G23" s="6">
        <v>6056449</v>
      </c>
      <c r="I23" s="2" t="s">
        <v>187</v>
      </c>
      <c r="J23" s="7">
        <v>1.6742576800994443E-2</v>
      </c>
      <c r="K23" s="5">
        <v>0.37808964437292547</v>
      </c>
      <c r="L23" s="4">
        <v>136769905.60000002</v>
      </c>
      <c r="O23" s="2" t="s">
        <v>187</v>
      </c>
      <c r="P23" s="6">
        <v>2305351.2999999998</v>
      </c>
      <c r="Q23" s="6">
        <v>3343480.5</v>
      </c>
      <c r="R23" s="6">
        <v>381922.5</v>
      </c>
      <c r="S23" s="6">
        <v>25694.7</v>
      </c>
      <c r="T23" s="6">
        <v>6056449</v>
      </c>
    </row>
    <row r="24" spans="1:20" x14ac:dyDescent="0.2">
      <c r="A24">
        <v>14</v>
      </c>
      <c r="B24" s="2" t="s">
        <v>273</v>
      </c>
      <c r="C24" s="6"/>
      <c r="D24" s="6">
        <v>4324680.9000000004</v>
      </c>
      <c r="E24" s="6">
        <v>1172473.6000000001</v>
      </c>
      <c r="F24" s="6">
        <v>413370.6</v>
      </c>
      <c r="G24" s="6">
        <v>5910525.0999999996</v>
      </c>
      <c r="I24" s="2" t="s">
        <v>273</v>
      </c>
      <c r="J24" s="7">
        <v>1.6339181659245434E-2</v>
      </c>
      <c r="K24" s="5">
        <v>0.39442882603217089</v>
      </c>
      <c r="L24" s="4">
        <v>142680430.70000002</v>
      </c>
      <c r="O24" s="2" t="s">
        <v>273</v>
      </c>
      <c r="P24" s="6"/>
      <c r="Q24" s="6">
        <v>4324680.9000000004</v>
      </c>
      <c r="R24" s="6">
        <v>1172473.6000000001</v>
      </c>
      <c r="S24" s="6">
        <v>413370.6</v>
      </c>
      <c r="T24" s="6">
        <v>5910525.0999999996</v>
      </c>
    </row>
    <row r="25" spans="1:20" x14ac:dyDescent="0.2">
      <c r="A25">
        <v>15</v>
      </c>
      <c r="B25" s="2" t="s">
        <v>69</v>
      </c>
      <c r="C25" s="6">
        <v>4382372.2</v>
      </c>
      <c r="D25" s="6">
        <v>1154388</v>
      </c>
      <c r="E25" s="6">
        <v>114313.5</v>
      </c>
      <c r="F25" s="6">
        <v>6234.1</v>
      </c>
      <c r="G25" s="6">
        <v>5657307.7999999998</v>
      </c>
      <c r="I25" s="2" t="s">
        <v>69</v>
      </c>
      <c r="J25" s="7">
        <v>1.5639182353944514E-2</v>
      </c>
      <c r="K25" s="5">
        <v>0.41006800838611546</v>
      </c>
      <c r="L25" s="4">
        <v>148337738.50000003</v>
      </c>
      <c r="O25" s="2" t="s">
        <v>69</v>
      </c>
      <c r="P25" s="6">
        <v>4382372.2</v>
      </c>
      <c r="Q25" s="6">
        <v>1154388</v>
      </c>
      <c r="R25" s="6">
        <v>114313.5</v>
      </c>
      <c r="S25" s="6">
        <v>6234.1</v>
      </c>
      <c r="T25" s="6">
        <v>5657307.7999999998</v>
      </c>
    </row>
    <row r="26" spans="1:20" x14ac:dyDescent="0.2">
      <c r="A26">
        <v>16</v>
      </c>
      <c r="B26" s="2" t="s">
        <v>186</v>
      </c>
      <c r="C26" s="6">
        <v>986753.5</v>
      </c>
      <c r="D26" s="6">
        <v>3756003</v>
      </c>
      <c r="E26" s="6">
        <v>648231.80000000005</v>
      </c>
      <c r="F26" s="6">
        <v>40342.5</v>
      </c>
      <c r="G26" s="6">
        <v>5431330.7999999998</v>
      </c>
      <c r="I26" s="2" t="s">
        <v>186</v>
      </c>
      <c r="J26" s="7">
        <v>1.5014486715005208E-2</v>
      </c>
      <c r="K26" s="5">
        <v>0.42508249510112067</v>
      </c>
      <c r="L26" s="4">
        <v>153769069.30000004</v>
      </c>
      <c r="O26" s="2" t="s">
        <v>186</v>
      </c>
      <c r="P26" s="6">
        <v>986753.5</v>
      </c>
      <c r="Q26" s="6">
        <v>3756003</v>
      </c>
      <c r="R26" s="6">
        <v>648231.80000000005</v>
      </c>
      <c r="S26" s="6">
        <v>40342.5</v>
      </c>
      <c r="T26" s="6">
        <v>5431330.7999999998</v>
      </c>
    </row>
    <row r="27" spans="1:20" x14ac:dyDescent="0.2">
      <c r="A27">
        <v>17</v>
      </c>
      <c r="B27" s="2" t="s">
        <v>114</v>
      </c>
      <c r="C27" s="6">
        <v>1797152.2</v>
      </c>
      <c r="D27" s="6">
        <v>2898254.5</v>
      </c>
      <c r="E27" s="6">
        <v>367647.4</v>
      </c>
      <c r="F27" s="6">
        <v>25463.8</v>
      </c>
      <c r="G27" s="6">
        <v>5088517.9000000004</v>
      </c>
      <c r="I27" s="2" t="s">
        <v>114</v>
      </c>
      <c r="J27" s="7">
        <v>1.406680742197036E-2</v>
      </c>
      <c r="K27" s="5">
        <v>0.43914930252309109</v>
      </c>
      <c r="L27" s="4">
        <v>158857587.20000005</v>
      </c>
      <c r="O27" s="2" t="s">
        <v>114</v>
      </c>
      <c r="P27" s="6">
        <v>1797152.2</v>
      </c>
      <c r="Q27" s="6">
        <v>2898254.5</v>
      </c>
      <c r="R27" s="6">
        <v>367647.4</v>
      </c>
      <c r="S27" s="6">
        <v>25463.8</v>
      </c>
      <c r="T27" s="6">
        <v>5088517.9000000004</v>
      </c>
    </row>
    <row r="28" spans="1:20" x14ac:dyDescent="0.2">
      <c r="A28">
        <v>18</v>
      </c>
      <c r="B28" s="2" t="s">
        <v>259</v>
      </c>
      <c r="C28" s="6">
        <v>2682157.1</v>
      </c>
      <c r="D28" s="6">
        <v>1508469.8</v>
      </c>
      <c r="E28" s="6">
        <v>803101.7</v>
      </c>
      <c r="F28" s="6">
        <v>60004.1</v>
      </c>
      <c r="G28" s="6">
        <v>5053732.7</v>
      </c>
      <c r="I28" s="2" t="s">
        <v>259</v>
      </c>
      <c r="J28" s="7">
        <v>1.3970646473114362E-2</v>
      </c>
      <c r="K28" s="5">
        <v>0.45311994899620539</v>
      </c>
      <c r="L28" s="4">
        <v>163911319.90000004</v>
      </c>
      <c r="O28" s="2" t="s">
        <v>259</v>
      </c>
      <c r="P28" s="6">
        <v>2682157.1</v>
      </c>
      <c r="Q28" s="6">
        <v>1508469.8</v>
      </c>
      <c r="R28" s="6">
        <v>803101.7</v>
      </c>
      <c r="S28" s="6">
        <v>60004.1</v>
      </c>
      <c r="T28" s="6">
        <v>5053732.7</v>
      </c>
    </row>
    <row r="29" spans="1:20" x14ac:dyDescent="0.2">
      <c r="A29">
        <v>19</v>
      </c>
      <c r="B29" s="2" t="s">
        <v>254</v>
      </c>
      <c r="C29" s="6">
        <v>740701.3</v>
      </c>
      <c r="D29" s="6">
        <v>2509801.7000000002</v>
      </c>
      <c r="E29" s="6">
        <v>909783.7</v>
      </c>
      <c r="F29" s="6">
        <v>580536</v>
      </c>
      <c r="G29" s="6">
        <v>4740822.7</v>
      </c>
      <c r="I29" s="2" t="s">
        <v>254</v>
      </c>
      <c r="J29" s="7">
        <v>1.3105631394674971E-2</v>
      </c>
      <c r="K29" s="5">
        <v>0.46622558039088036</v>
      </c>
      <c r="L29" s="4">
        <v>168652142.60000002</v>
      </c>
      <c r="O29" s="2" t="s">
        <v>254</v>
      </c>
      <c r="P29" s="6">
        <v>740701.3</v>
      </c>
      <c r="Q29" s="6">
        <v>2509801.7000000002</v>
      </c>
      <c r="R29" s="6">
        <v>909783.7</v>
      </c>
      <c r="S29" s="6">
        <v>580536</v>
      </c>
      <c r="T29" s="6">
        <v>4740822.7</v>
      </c>
    </row>
    <row r="30" spans="1:20" x14ac:dyDescent="0.2">
      <c r="A30">
        <v>20</v>
      </c>
      <c r="B30" s="2" t="s">
        <v>403</v>
      </c>
      <c r="C30" s="6">
        <v>4145217.7</v>
      </c>
      <c r="D30" s="6">
        <v>2188.6</v>
      </c>
      <c r="E30" s="6">
        <v>394689.1</v>
      </c>
      <c r="F30" s="6">
        <v>46467.4</v>
      </c>
      <c r="G30" s="6">
        <v>4588562.8</v>
      </c>
      <c r="I30" s="2" t="s">
        <v>403</v>
      </c>
      <c r="J30" s="7">
        <v>1.2684720879377684E-2</v>
      </c>
      <c r="K30" s="5">
        <v>0.47891030127025808</v>
      </c>
      <c r="L30" s="4">
        <v>173240705.40000004</v>
      </c>
      <c r="O30" s="2" t="s">
        <v>403</v>
      </c>
      <c r="P30" s="6">
        <v>4145217.7</v>
      </c>
      <c r="Q30" s="6">
        <v>2188.6</v>
      </c>
      <c r="R30" s="6">
        <v>394689.1</v>
      </c>
      <c r="S30" s="6">
        <v>46467.4</v>
      </c>
      <c r="T30" s="6">
        <v>4588562.8</v>
      </c>
    </row>
    <row r="31" spans="1:20" x14ac:dyDescent="0.2">
      <c r="A31">
        <v>21</v>
      </c>
      <c r="B31" s="2" t="s">
        <v>258</v>
      </c>
      <c r="C31" s="6">
        <v>1798448.8</v>
      </c>
      <c r="D31" s="6">
        <v>1565883.6</v>
      </c>
      <c r="E31" s="6">
        <v>662274.30000000005</v>
      </c>
      <c r="F31" s="6">
        <v>308374.40000000002</v>
      </c>
      <c r="G31" s="6">
        <v>4334981.0999999996</v>
      </c>
      <c r="I31" s="2" t="s">
        <v>258</v>
      </c>
      <c r="J31" s="7">
        <v>1.1983714218944031E-2</v>
      </c>
      <c r="K31" s="5">
        <v>0.49089401548920208</v>
      </c>
      <c r="L31" s="4">
        <v>177575686.50000003</v>
      </c>
      <c r="O31" s="2" t="s">
        <v>258</v>
      </c>
      <c r="P31" s="6">
        <v>1798448.8</v>
      </c>
      <c r="Q31" s="6">
        <v>1565883.6</v>
      </c>
      <c r="R31" s="6">
        <v>662274.30000000005</v>
      </c>
      <c r="S31" s="6">
        <v>308374.40000000002</v>
      </c>
      <c r="T31" s="6">
        <v>4334981.0999999996</v>
      </c>
    </row>
    <row r="32" spans="1:20" x14ac:dyDescent="0.2">
      <c r="A32">
        <v>22</v>
      </c>
      <c r="B32" s="2" t="s">
        <v>418</v>
      </c>
      <c r="C32" s="6">
        <v>579534.6</v>
      </c>
      <c r="D32" s="6">
        <v>2777836.4</v>
      </c>
      <c r="E32" s="6">
        <v>684184.8</v>
      </c>
      <c r="F32" s="6">
        <v>63380.7</v>
      </c>
      <c r="G32" s="6">
        <v>4104936.5</v>
      </c>
      <c r="I32" s="2" t="s">
        <v>418</v>
      </c>
      <c r="J32" s="7">
        <v>1.134777401980192E-2</v>
      </c>
      <c r="K32" s="5">
        <v>0.502241789509004</v>
      </c>
      <c r="L32" s="4">
        <v>181680623.00000003</v>
      </c>
      <c r="O32" s="2" t="s">
        <v>418</v>
      </c>
      <c r="P32" s="6">
        <v>579534.6</v>
      </c>
      <c r="Q32" s="6">
        <v>2777836.4</v>
      </c>
      <c r="R32" s="6">
        <v>684184.8</v>
      </c>
      <c r="S32" s="6">
        <v>63380.7</v>
      </c>
      <c r="T32" s="6">
        <v>4104936.5</v>
      </c>
    </row>
    <row r="33" spans="1:20" x14ac:dyDescent="0.2">
      <c r="A33">
        <v>23</v>
      </c>
      <c r="B33" s="2" t="s">
        <v>113</v>
      </c>
      <c r="C33" s="6">
        <v>1496409</v>
      </c>
      <c r="D33" s="6">
        <v>2256539.7999999998</v>
      </c>
      <c r="E33" s="6">
        <v>199587</v>
      </c>
      <c r="F33" s="6">
        <v>39526.5</v>
      </c>
      <c r="G33" s="6">
        <v>3992062.3</v>
      </c>
      <c r="I33" s="2" t="s">
        <v>113</v>
      </c>
      <c r="J33" s="7">
        <v>1.1035742173690312E-2</v>
      </c>
      <c r="K33" s="5">
        <v>0.5132775316826943</v>
      </c>
      <c r="L33" s="4">
        <v>185672685.30000004</v>
      </c>
      <c r="O33" s="2" t="s">
        <v>113</v>
      </c>
      <c r="P33" s="6">
        <v>1496409</v>
      </c>
      <c r="Q33" s="6">
        <v>2256539.7999999998</v>
      </c>
      <c r="R33" s="6">
        <v>199587</v>
      </c>
      <c r="S33" s="6">
        <v>39526.5</v>
      </c>
      <c r="T33" s="6">
        <v>3992062.3</v>
      </c>
    </row>
    <row r="34" spans="1:20" x14ac:dyDescent="0.2">
      <c r="A34">
        <v>24</v>
      </c>
      <c r="B34" s="2" t="s">
        <v>147</v>
      </c>
      <c r="C34" s="6">
        <v>517490.6</v>
      </c>
      <c r="D34" s="6">
        <v>1644040.3</v>
      </c>
      <c r="E34" s="6">
        <v>1484852.4</v>
      </c>
      <c r="F34" s="6">
        <v>152588.70000000001</v>
      </c>
      <c r="G34" s="6">
        <v>3798972</v>
      </c>
      <c r="I34" s="2" t="s">
        <v>147</v>
      </c>
      <c r="J34" s="7">
        <v>1.0501959229711578E-2</v>
      </c>
      <c r="K34" s="5">
        <v>0.52377949091240594</v>
      </c>
      <c r="L34" s="4">
        <v>189471657.30000004</v>
      </c>
      <c r="O34" s="2" t="s">
        <v>147</v>
      </c>
      <c r="P34" s="6">
        <v>517490.6</v>
      </c>
      <c r="Q34" s="6">
        <v>1644040.3</v>
      </c>
      <c r="R34" s="6">
        <v>1484852.4</v>
      </c>
      <c r="S34" s="6">
        <v>152588.70000000001</v>
      </c>
      <c r="T34" s="6">
        <v>3798972</v>
      </c>
    </row>
    <row r="35" spans="1:20" x14ac:dyDescent="0.2">
      <c r="A35">
        <v>25</v>
      </c>
      <c r="B35" s="2" t="s">
        <v>385</v>
      </c>
      <c r="C35" s="6">
        <v>1983929.3</v>
      </c>
      <c r="D35" s="6">
        <v>234628.2</v>
      </c>
      <c r="E35" s="6">
        <v>1205243.3999999999</v>
      </c>
      <c r="F35" s="6">
        <v>58331.7</v>
      </c>
      <c r="G35" s="6">
        <v>3482132.6</v>
      </c>
      <c r="I35" s="2" t="s">
        <v>385</v>
      </c>
      <c r="J35" s="7">
        <v>9.6260816340972173E-3</v>
      </c>
      <c r="K35" s="5">
        <v>0.53340557254650312</v>
      </c>
      <c r="L35" s="4">
        <v>192953789.90000004</v>
      </c>
      <c r="O35" s="2" t="s">
        <v>385</v>
      </c>
      <c r="P35" s="6">
        <v>1983929.3</v>
      </c>
      <c r="Q35" s="6">
        <v>234628.2</v>
      </c>
      <c r="R35" s="6">
        <v>1205243.3999999999</v>
      </c>
      <c r="S35" s="6">
        <v>58331.7</v>
      </c>
      <c r="T35" s="6">
        <v>3482132.6</v>
      </c>
    </row>
    <row r="36" spans="1:20" x14ac:dyDescent="0.2">
      <c r="A36">
        <v>26</v>
      </c>
      <c r="B36" s="2" t="s">
        <v>413</v>
      </c>
      <c r="C36" s="6">
        <v>145158.6</v>
      </c>
      <c r="D36" s="6">
        <v>2774005.6</v>
      </c>
      <c r="E36" s="6">
        <v>109835.2</v>
      </c>
      <c r="F36" s="6">
        <v>14965.7</v>
      </c>
      <c r="G36" s="6">
        <v>3043965.1</v>
      </c>
      <c r="I36" s="2" t="s">
        <v>413</v>
      </c>
      <c r="J36" s="7">
        <v>8.4148020508876941E-3</v>
      </c>
      <c r="K36" s="5">
        <v>0.54182037459739074</v>
      </c>
      <c r="L36" s="4">
        <v>195997755.00000003</v>
      </c>
      <c r="O36" s="2" t="s">
        <v>413</v>
      </c>
      <c r="P36" s="6">
        <v>145158.6</v>
      </c>
      <c r="Q36" s="6">
        <v>2774005.6</v>
      </c>
      <c r="R36" s="6">
        <v>109835.2</v>
      </c>
      <c r="S36" s="6">
        <v>14965.7</v>
      </c>
      <c r="T36" s="6">
        <v>3043965.1</v>
      </c>
    </row>
    <row r="37" spans="1:20" x14ac:dyDescent="0.2">
      <c r="A37">
        <v>27</v>
      </c>
      <c r="B37" s="2" t="s">
        <v>111</v>
      </c>
      <c r="C37" s="6">
        <v>181536.4</v>
      </c>
      <c r="D37" s="6">
        <v>2707243.1</v>
      </c>
      <c r="E37" s="6">
        <v>50382.7</v>
      </c>
      <c r="F37" s="6">
        <v>32147.1</v>
      </c>
      <c r="G37" s="6">
        <v>2971309.3</v>
      </c>
      <c r="I37" s="2" t="s">
        <v>111</v>
      </c>
      <c r="J37" s="7">
        <v>8.2139508076034384E-3</v>
      </c>
      <c r="K37" s="5">
        <v>0.55003432540499431</v>
      </c>
      <c r="L37" s="4">
        <v>198969064.30000004</v>
      </c>
      <c r="O37" s="2" t="s">
        <v>111</v>
      </c>
      <c r="P37" s="6">
        <v>181536.4</v>
      </c>
      <c r="Q37" s="6">
        <v>2707243.1</v>
      </c>
      <c r="R37" s="6">
        <v>50382.7</v>
      </c>
      <c r="S37" s="6">
        <v>32147.1</v>
      </c>
      <c r="T37" s="6">
        <v>2971309.3</v>
      </c>
    </row>
    <row r="38" spans="1:20" x14ac:dyDescent="0.2">
      <c r="A38">
        <v>28</v>
      </c>
      <c r="B38" s="2" t="s">
        <v>62</v>
      </c>
      <c r="C38" s="6">
        <v>1399514.7</v>
      </c>
      <c r="D38" s="6">
        <v>1212917.3999999999</v>
      </c>
      <c r="E38" s="6">
        <v>251838.8</v>
      </c>
      <c r="F38" s="6">
        <v>6596.7</v>
      </c>
      <c r="G38" s="6">
        <v>2870867.6</v>
      </c>
      <c r="I38" s="2" t="s">
        <v>62</v>
      </c>
      <c r="J38" s="7">
        <v>7.9362876296797998E-3</v>
      </c>
      <c r="K38" s="5">
        <v>0.5579706130346741</v>
      </c>
      <c r="L38" s="4">
        <v>201839931.90000004</v>
      </c>
      <c r="O38" s="2" t="s">
        <v>62</v>
      </c>
      <c r="P38" s="6">
        <v>1399514.7</v>
      </c>
      <c r="Q38" s="6">
        <v>1212917.3999999999</v>
      </c>
      <c r="R38" s="6">
        <v>251838.8</v>
      </c>
      <c r="S38" s="6">
        <v>6596.7</v>
      </c>
      <c r="T38" s="6">
        <v>2870867.6</v>
      </c>
    </row>
    <row r="39" spans="1:20" x14ac:dyDescent="0.2">
      <c r="A39">
        <v>29</v>
      </c>
      <c r="B39" s="2" t="s">
        <v>104</v>
      </c>
      <c r="C39" s="6">
        <v>918364</v>
      </c>
      <c r="D39" s="6">
        <v>1692762.3</v>
      </c>
      <c r="E39" s="6">
        <v>204340.4</v>
      </c>
      <c r="F39" s="6">
        <v>11666.9</v>
      </c>
      <c r="G39" s="6">
        <v>2827133.6</v>
      </c>
      <c r="I39" s="2" t="s">
        <v>104</v>
      </c>
      <c r="J39" s="7">
        <v>7.8153884272239224E-3</v>
      </c>
      <c r="K39" s="5">
        <v>0.56578600146189795</v>
      </c>
      <c r="L39" s="4">
        <v>204667065.50000003</v>
      </c>
      <c r="O39" s="2" t="s">
        <v>104</v>
      </c>
      <c r="P39" s="6">
        <v>918364</v>
      </c>
      <c r="Q39" s="6">
        <v>1692762.3</v>
      </c>
      <c r="R39" s="6">
        <v>204340.4</v>
      </c>
      <c r="S39" s="6">
        <v>11666.9</v>
      </c>
      <c r="T39" s="6">
        <v>2827133.6</v>
      </c>
    </row>
    <row r="40" spans="1:20" x14ac:dyDescent="0.2">
      <c r="A40">
        <v>30</v>
      </c>
      <c r="B40" s="2" t="s">
        <v>146</v>
      </c>
      <c r="C40" s="6">
        <v>182941.3</v>
      </c>
      <c r="D40" s="6">
        <v>1332248.8999999999</v>
      </c>
      <c r="E40" s="6">
        <v>971493</v>
      </c>
      <c r="F40" s="6">
        <v>240341.2</v>
      </c>
      <c r="G40" s="6">
        <v>2727024.4</v>
      </c>
      <c r="I40" s="2" t="s">
        <v>146</v>
      </c>
      <c r="J40" s="7">
        <v>7.538644419392582E-3</v>
      </c>
      <c r="K40" s="5">
        <v>0.57332464588129051</v>
      </c>
      <c r="L40" s="4">
        <v>207394089.90000004</v>
      </c>
      <c r="O40" s="2" t="s">
        <v>146</v>
      </c>
      <c r="P40" s="6">
        <v>182941.3</v>
      </c>
      <c r="Q40" s="6">
        <v>1332248.8999999999</v>
      </c>
      <c r="R40" s="6">
        <v>971493</v>
      </c>
      <c r="S40" s="6">
        <v>240341.2</v>
      </c>
      <c r="T40" s="6">
        <v>2727024.4</v>
      </c>
    </row>
    <row r="41" spans="1:20" x14ac:dyDescent="0.2">
      <c r="A41">
        <v>31</v>
      </c>
      <c r="B41" s="2" t="s">
        <v>151</v>
      </c>
      <c r="C41" s="6"/>
      <c r="D41" s="6">
        <v>1480949.8</v>
      </c>
      <c r="E41" s="6">
        <v>1091427.3</v>
      </c>
      <c r="F41" s="6">
        <v>81365.5</v>
      </c>
      <c r="G41" s="6">
        <v>2653742.6</v>
      </c>
      <c r="I41" s="2" t="s">
        <v>151</v>
      </c>
      <c r="J41" s="7">
        <v>7.3360626483556079E-3</v>
      </c>
      <c r="K41" s="5">
        <v>0.58066070852964613</v>
      </c>
      <c r="L41" s="4">
        <v>210047832.50000003</v>
      </c>
      <c r="O41" s="2" t="s">
        <v>151</v>
      </c>
      <c r="P41" s="6"/>
      <c r="Q41" s="6">
        <v>1480949.8</v>
      </c>
      <c r="R41" s="6">
        <v>1091427.3</v>
      </c>
      <c r="S41" s="6">
        <v>81365.5</v>
      </c>
      <c r="T41" s="6">
        <v>2653742.6</v>
      </c>
    </row>
    <row r="42" spans="1:20" x14ac:dyDescent="0.2">
      <c r="A42">
        <v>32</v>
      </c>
      <c r="B42" s="2" t="s">
        <v>263</v>
      </c>
      <c r="C42" s="6">
        <v>778746</v>
      </c>
      <c r="D42" s="6">
        <v>1220037</v>
      </c>
      <c r="E42" s="6">
        <v>315034.8</v>
      </c>
      <c r="F42" s="6">
        <v>282292.3</v>
      </c>
      <c r="G42" s="6">
        <v>2596110.1</v>
      </c>
      <c r="I42" s="2" t="s">
        <v>263</v>
      </c>
      <c r="J42" s="7">
        <v>7.1767421360416578E-3</v>
      </c>
      <c r="K42" s="5">
        <v>0.58783745066568782</v>
      </c>
      <c r="L42" s="4">
        <v>212643942.60000002</v>
      </c>
      <c r="O42" s="2" t="s">
        <v>263</v>
      </c>
      <c r="P42" s="6">
        <v>778746</v>
      </c>
      <c r="Q42" s="6">
        <v>1220037</v>
      </c>
      <c r="R42" s="6">
        <v>315034.8</v>
      </c>
      <c r="S42" s="6">
        <v>282292.3</v>
      </c>
      <c r="T42" s="6">
        <v>2596110.1</v>
      </c>
    </row>
    <row r="43" spans="1:20" x14ac:dyDescent="0.2">
      <c r="A43">
        <v>33</v>
      </c>
      <c r="B43" s="2" t="s">
        <v>65</v>
      </c>
      <c r="C43" s="6">
        <v>1340977.7</v>
      </c>
      <c r="D43" s="6">
        <v>904175.9</v>
      </c>
      <c r="E43" s="6">
        <v>272360.40000000002</v>
      </c>
      <c r="F43" s="6">
        <v>20048.7</v>
      </c>
      <c r="G43" s="6">
        <v>2537562.7000000002</v>
      </c>
      <c r="I43" s="2" t="s">
        <v>65</v>
      </c>
      <c r="J43" s="7">
        <v>7.0148924546526888E-3</v>
      </c>
      <c r="K43" s="5">
        <v>0.59485234312034041</v>
      </c>
      <c r="L43" s="4">
        <v>215181505.30000001</v>
      </c>
      <c r="O43" s="2" t="s">
        <v>65</v>
      </c>
      <c r="P43" s="6">
        <v>1340977.7</v>
      </c>
      <c r="Q43" s="6">
        <v>904175.9</v>
      </c>
      <c r="R43" s="6">
        <v>272360.40000000002</v>
      </c>
      <c r="S43" s="6">
        <v>20048.7</v>
      </c>
      <c r="T43" s="6">
        <v>2537562.7000000002</v>
      </c>
    </row>
    <row r="44" spans="1:20" x14ac:dyDescent="0.2">
      <c r="A44">
        <v>34</v>
      </c>
      <c r="B44" s="2" t="s">
        <v>247</v>
      </c>
      <c r="C44" s="6">
        <v>410103.5</v>
      </c>
      <c r="D44" s="6">
        <v>1112506.1000000001</v>
      </c>
      <c r="E44" s="6">
        <v>450613.7</v>
      </c>
      <c r="F44" s="6">
        <v>379125.7</v>
      </c>
      <c r="G44" s="6">
        <v>2352349</v>
      </c>
      <c r="I44" s="2" t="s">
        <v>247</v>
      </c>
      <c r="J44" s="7">
        <v>6.5028837517235715E-3</v>
      </c>
      <c r="K44" s="5">
        <v>0.601355226872064</v>
      </c>
      <c r="L44" s="4">
        <v>217533854.30000001</v>
      </c>
      <c r="O44" s="2" t="s">
        <v>247</v>
      </c>
      <c r="P44" s="6">
        <v>410103.5</v>
      </c>
      <c r="Q44" s="6">
        <v>1112506.1000000001</v>
      </c>
      <c r="R44" s="6">
        <v>450613.7</v>
      </c>
      <c r="S44" s="6">
        <v>379125.7</v>
      </c>
      <c r="T44" s="6">
        <v>2352349</v>
      </c>
    </row>
    <row r="45" spans="1:20" x14ac:dyDescent="0.2">
      <c r="A45">
        <v>35</v>
      </c>
      <c r="B45" s="2" t="s">
        <v>260</v>
      </c>
      <c r="C45" s="6">
        <v>1443582.6</v>
      </c>
      <c r="D45" s="6">
        <v>583860</v>
      </c>
      <c r="E45" s="6">
        <v>240522</v>
      </c>
      <c r="F45" s="6">
        <v>24026.799999999999</v>
      </c>
      <c r="G45" s="6">
        <v>2291991.4</v>
      </c>
      <c r="I45" s="2" t="s">
        <v>260</v>
      </c>
      <c r="J45" s="7">
        <v>6.3360299148426365E-3</v>
      </c>
      <c r="K45" s="5">
        <v>0.60769125678690672</v>
      </c>
      <c r="L45" s="4">
        <v>219825845.70000002</v>
      </c>
      <c r="O45" s="2" t="s">
        <v>260</v>
      </c>
      <c r="P45" s="6">
        <v>1443582.6</v>
      </c>
      <c r="Q45" s="6">
        <v>583860</v>
      </c>
      <c r="R45" s="6">
        <v>240522</v>
      </c>
      <c r="S45" s="6">
        <v>24026.799999999999</v>
      </c>
      <c r="T45" s="6">
        <v>2291991.4</v>
      </c>
    </row>
    <row r="46" spans="1:20" x14ac:dyDescent="0.2">
      <c r="A46">
        <v>36</v>
      </c>
      <c r="B46" s="2" t="s">
        <v>122</v>
      </c>
      <c r="C46" s="6">
        <v>1368051.4</v>
      </c>
      <c r="D46" s="6">
        <v>741587</v>
      </c>
      <c r="E46" s="6">
        <v>163555.70000000001</v>
      </c>
      <c r="F46" s="6">
        <v>12933.4</v>
      </c>
      <c r="G46" s="6">
        <v>2286127.5</v>
      </c>
      <c r="I46" s="2" t="s">
        <v>122</v>
      </c>
      <c r="J46" s="7">
        <v>6.3198196246043552E-3</v>
      </c>
      <c r="K46" s="5">
        <v>0.61401107641151098</v>
      </c>
      <c r="L46" s="4">
        <v>222111973.20000002</v>
      </c>
      <c r="O46" s="2" t="s">
        <v>122</v>
      </c>
      <c r="P46" s="6">
        <v>1368051.4</v>
      </c>
      <c r="Q46" s="6">
        <v>741587</v>
      </c>
      <c r="R46" s="6">
        <v>163555.70000000001</v>
      </c>
      <c r="S46" s="6">
        <v>12933.4</v>
      </c>
      <c r="T46" s="6">
        <v>2286127.5</v>
      </c>
    </row>
    <row r="47" spans="1:20" x14ac:dyDescent="0.2">
      <c r="A47">
        <v>37</v>
      </c>
      <c r="B47" s="2" t="s">
        <v>121</v>
      </c>
      <c r="C47" s="6">
        <v>1500621.4</v>
      </c>
      <c r="D47" s="6">
        <v>581368.69999999995</v>
      </c>
      <c r="E47" s="6">
        <v>170765.8</v>
      </c>
      <c r="F47" s="6">
        <v>295.3</v>
      </c>
      <c r="G47" s="6">
        <v>2253051.2000000002</v>
      </c>
      <c r="I47" s="2" t="s">
        <v>121</v>
      </c>
      <c r="J47" s="7">
        <v>6.2283827953595735E-3</v>
      </c>
      <c r="K47" s="5">
        <v>0.62023945920687051</v>
      </c>
      <c r="L47" s="4">
        <v>224365024.40000001</v>
      </c>
      <c r="O47" s="2" t="s">
        <v>121</v>
      </c>
      <c r="P47" s="6">
        <v>1500621.4</v>
      </c>
      <c r="Q47" s="6">
        <v>581368.69999999995</v>
      </c>
      <c r="R47" s="6">
        <v>170765.8</v>
      </c>
      <c r="S47" s="6">
        <v>295.3</v>
      </c>
      <c r="T47" s="6">
        <v>2253051.2000000002</v>
      </c>
    </row>
    <row r="48" spans="1:20" x14ac:dyDescent="0.2">
      <c r="A48">
        <v>38</v>
      </c>
      <c r="B48" s="2" t="s">
        <v>391</v>
      </c>
      <c r="C48" s="6">
        <v>1001187.9</v>
      </c>
      <c r="D48" s="6">
        <v>216957.7</v>
      </c>
      <c r="E48" s="6">
        <v>941591.2</v>
      </c>
      <c r="F48" s="6">
        <v>75109.3</v>
      </c>
      <c r="G48" s="6">
        <v>2234846.1</v>
      </c>
      <c r="I48" s="2" t="s">
        <v>391</v>
      </c>
      <c r="J48" s="7">
        <v>6.1780562286007706E-3</v>
      </c>
      <c r="K48" s="5">
        <v>0.62641751543547131</v>
      </c>
      <c r="L48" s="4">
        <v>226599870.5</v>
      </c>
      <c r="O48" s="2" t="s">
        <v>391</v>
      </c>
      <c r="P48" s="6">
        <v>1001187.9</v>
      </c>
      <c r="Q48" s="6">
        <v>216957.7</v>
      </c>
      <c r="R48" s="6">
        <v>941591.2</v>
      </c>
      <c r="S48" s="6">
        <v>75109.3</v>
      </c>
      <c r="T48" s="6">
        <v>2234846.1</v>
      </c>
    </row>
    <row r="49" spans="1:20" x14ac:dyDescent="0.2">
      <c r="A49">
        <v>39</v>
      </c>
      <c r="B49" s="2" t="s">
        <v>328</v>
      </c>
      <c r="C49" s="6"/>
      <c r="D49" s="6">
        <v>590451.1</v>
      </c>
      <c r="E49" s="6">
        <v>1205157.1000000001</v>
      </c>
      <c r="F49" s="6">
        <v>372023.9</v>
      </c>
      <c r="G49" s="6">
        <v>2167632.1</v>
      </c>
      <c r="I49" s="2" t="s">
        <v>328</v>
      </c>
      <c r="J49" s="7">
        <v>5.9922484133113092E-3</v>
      </c>
      <c r="K49" s="5">
        <v>0.63240976384878256</v>
      </c>
      <c r="L49" s="4">
        <v>228767502.59999999</v>
      </c>
      <c r="O49" s="2" t="s">
        <v>328</v>
      </c>
      <c r="P49" s="6"/>
      <c r="Q49" s="6">
        <v>590451.1</v>
      </c>
      <c r="R49" s="6">
        <v>1205157.1000000001</v>
      </c>
      <c r="S49" s="6">
        <v>372023.9</v>
      </c>
      <c r="T49" s="6">
        <v>2167632.1</v>
      </c>
    </row>
    <row r="50" spans="1:20" x14ac:dyDescent="0.2">
      <c r="A50">
        <v>40</v>
      </c>
      <c r="B50" s="2" t="s">
        <v>427</v>
      </c>
      <c r="C50" s="6"/>
      <c r="D50" s="6">
        <v>1356047.9</v>
      </c>
      <c r="E50" s="6">
        <v>719648.4</v>
      </c>
      <c r="F50" s="6">
        <v>27223.5</v>
      </c>
      <c r="G50" s="6">
        <v>2102919.7999999998</v>
      </c>
      <c r="I50" s="2" t="s">
        <v>427</v>
      </c>
      <c r="J50" s="7">
        <v>5.8133563508636606E-3</v>
      </c>
      <c r="K50" s="5">
        <v>0.63822312019964633</v>
      </c>
      <c r="L50" s="4">
        <v>230870422.40000001</v>
      </c>
      <c r="O50" s="2" t="s">
        <v>427</v>
      </c>
      <c r="P50" s="6"/>
      <c r="Q50" s="6">
        <v>1356047.9</v>
      </c>
      <c r="R50" s="6">
        <v>719648.4</v>
      </c>
      <c r="S50" s="6">
        <v>27223.5</v>
      </c>
      <c r="T50" s="6">
        <v>2102919.7999999998</v>
      </c>
    </row>
    <row r="51" spans="1:20" x14ac:dyDescent="0.2">
      <c r="A51">
        <v>41</v>
      </c>
      <c r="B51" s="2" t="s">
        <v>119</v>
      </c>
      <c r="C51" s="6">
        <v>1595722</v>
      </c>
      <c r="D51" s="6">
        <v>214927.3</v>
      </c>
      <c r="E51" s="6">
        <v>169170.5</v>
      </c>
      <c r="F51" s="6">
        <v>25769.5</v>
      </c>
      <c r="G51" s="6">
        <v>2005589.3</v>
      </c>
      <c r="I51" s="2" t="s">
        <v>119</v>
      </c>
      <c r="J51" s="7">
        <v>5.5442938405826057E-3</v>
      </c>
      <c r="K51" s="5">
        <v>0.64376741404022897</v>
      </c>
      <c r="L51" s="4">
        <v>232876011.70000002</v>
      </c>
      <c r="O51" s="2" t="s">
        <v>119</v>
      </c>
      <c r="P51" s="6">
        <v>1595722</v>
      </c>
      <c r="Q51" s="6">
        <v>214927.3</v>
      </c>
      <c r="R51" s="6">
        <v>169170.5</v>
      </c>
      <c r="S51" s="6">
        <v>25769.5</v>
      </c>
      <c r="T51" s="6">
        <v>2005589.3</v>
      </c>
    </row>
    <row r="52" spans="1:20" x14ac:dyDescent="0.2">
      <c r="A52">
        <v>42</v>
      </c>
      <c r="B52" s="2" t="s">
        <v>412</v>
      </c>
      <c r="C52" s="6">
        <v>547555.9</v>
      </c>
      <c r="D52" s="6">
        <v>705357.9</v>
      </c>
      <c r="E52" s="6">
        <v>657283.6</v>
      </c>
      <c r="F52" s="6">
        <v>49086.400000000001</v>
      </c>
      <c r="G52" s="6">
        <v>1959283.8</v>
      </c>
      <c r="I52" s="2" t="s">
        <v>412</v>
      </c>
      <c r="J52" s="7">
        <v>5.4162859286760665E-3</v>
      </c>
      <c r="K52" s="5">
        <v>0.64918369996890501</v>
      </c>
      <c r="L52" s="4">
        <v>234835295.50000003</v>
      </c>
      <c r="O52" s="2" t="s">
        <v>412</v>
      </c>
      <c r="P52" s="6">
        <v>547555.9</v>
      </c>
      <c r="Q52" s="6">
        <v>705357.9</v>
      </c>
      <c r="R52" s="6">
        <v>657283.6</v>
      </c>
      <c r="S52" s="6">
        <v>49086.400000000001</v>
      </c>
      <c r="T52" s="6">
        <v>1959283.8</v>
      </c>
    </row>
    <row r="53" spans="1:20" x14ac:dyDescent="0.2">
      <c r="A53">
        <v>43</v>
      </c>
      <c r="B53" s="2" t="s">
        <v>270</v>
      </c>
      <c r="C53" s="6"/>
      <c r="D53" s="6">
        <v>1091224.1000000001</v>
      </c>
      <c r="E53" s="6">
        <v>594397.4</v>
      </c>
      <c r="F53" s="6">
        <v>261023.5</v>
      </c>
      <c r="G53" s="6">
        <v>1946645</v>
      </c>
      <c r="I53" s="2" t="s">
        <v>270</v>
      </c>
      <c r="J53" s="7">
        <v>5.3813469603676721E-3</v>
      </c>
      <c r="K53" s="5">
        <v>0.65456504692927275</v>
      </c>
      <c r="L53" s="4">
        <v>236781940.50000003</v>
      </c>
      <c r="O53" s="2" t="s">
        <v>270</v>
      </c>
      <c r="P53" s="6"/>
      <c r="Q53" s="6">
        <v>1091224.1000000001</v>
      </c>
      <c r="R53" s="6">
        <v>594397.4</v>
      </c>
      <c r="S53" s="6">
        <v>261023.5</v>
      </c>
      <c r="T53" s="6">
        <v>1946645</v>
      </c>
    </row>
    <row r="54" spans="1:20" x14ac:dyDescent="0.2">
      <c r="A54">
        <v>44</v>
      </c>
      <c r="B54" s="2" t="s">
        <v>148</v>
      </c>
      <c r="C54" s="6">
        <v>154587.20000000001</v>
      </c>
      <c r="D54" s="6">
        <v>862426.1</v>
      </c>
      <c r="E54" s="6">
        <v>830915.9</v>
      </c>
      <c r="F54" s="6">
        <v>55142.1</v>
      </c>
      <c r="G54" s="6">
        <v>1903071.3</v>
      </c>
      <c r="I54" s="2" t="s">
        <v>148</v>
      </c>
      <c r="J54" s="7">
        <v>5.2608908946510302E-3</v>
      </c>
      <c r="K54" s="5">
        <v>0.65982593782392374</v>
      </c>
      <c r="L54" s="4">
        <v>238685011.80000004</v>
      </c>
      <c r="O54" s="2" t="s">
        <v>148</v>
      </c>
      <c r="P54" s="6">
        <v>154587.20000000001</v>
      </c>
      <c r="Q54" s="6">
        <v>862426.1</v>
      </c>
      <c r="R54" s="6">
        <v>830915.9</v>
      </c>
      <c r="S54" s="6">
        <v>55142.1</v>
      </c>
      <c r="T54" s="6">
        <v>1903071.3</v>
      </c>
    </row>
    <row r="55" spans="1:20" x14ac:dyDescent="0.2">
      <c r="A55">
        <v>45</v>
      </c>
      <c r="B55" s="2" t="s">
        <v>135</v>
      </c>
      <c r="C55" s="6">
        <v>172754</v>
      </c>
      <c r="D55" s="6">
        <v>494567.4</v>
      </c>
      <c r="E55" s="6">
        <v>938171.5</v>
      </c>
      <c r="F55" s="6">
        <v>209420</v>
      </c>
      <c r="G55" s="6">
        <v>1814912.9</v>
      </c>
      <c r="I55" s="2" t="s">
        <v>135</v>
      </c>
      <c r="J55" s="7">
        <v>5.0171839332528922E-3</v>
      </c>
      <c r="K55" s="5">
        <v>0.66484312175717664</v>
      </c>
      <c r="L55" s="4">
        <v>240499924.70000005</v>
      </c>
      <c r="O55" s="2" t="s">
        <v>135</v>
      </c>
      <c r="P55" s="6">
        <v>172754</v>
      </c>
      <c r="Q55" s="6">
        <v>494567.4</v>
      </c>
      <c r="R55" s="6">
        <v>938171.5</v>
      </c>
      <c r="S55" s="6">
        <v>209420</v>
      </c>
      <c r="T55" s="6">
        <v>1814912.9</v>
      </c>
    </row>
    <row r="56" spans="1:20" x14ac:dyDescent="0.2">
      <c r="A56">
        <v>46</v>
      </c>
      <c r="B56" s="2" t="s">
        <v>188</v>
      </c>
      <c r="C56" s="6">
        <v>520054.5</v>
      </c>
      <c r="D56" s="6">
        <v>737637.1</v>
      </c>
      <c r="E56" s="6">
        <v>432740.3</v>
      </c>
      <c r="F56" s="6">
        <v>17228.099999999999</v>
      </c>
      <c r="G56" s="6">
        <v>1707660</v>
      </c>
      <c r="I56" s="2" t="s">
        <v>188</v>
      </c>
      <c r="J56" s="7">
        <v>4.720691728764854E-3</v>
      </c>
      <c r="K56" s="5">
        <v>0.66956381348594152</v>
      </c>
      <c r="L56" s="4">
        <v>242207584.70000005</v>
      </c>
      <c r="O56" s="2" t="s">
        <v>1</v>
      </c>
      <c r="P56" s="6">
        <v>99959560.799999997</v>
      </c>
      <c r="Q56" s="6">
        <v>98409275.900000006</v>
      </c>
      <c r="R56" s="6">
        <v>35397020.700000003</v>
      </c>
      <c r="S56" s="6">
        <v>6734067.2999999998</v>
      </c>
      <c r="T56" s="6">
        <v>240499924.69999999</v>
      </c>
    </row>
    <row r="57" spans="1:20" x14ac:dyDescent="0.2">
      <c r="A57">
        <v>47</v>
      </c>
      <c r="B57" s="2" t="s">
        <v>277</v>
      </c>
      <c r="C57" s="6"/>
      <c r="D57" s="6">
        <v>1149066.5</v>
      </c>
      <c r="E57" s="6">
        <v>371551.3</v>
      </c>
      <c r="F57" s="6">
        <v>175992.6</v>
      </c>
      <c r="G57" s="6">
        <v>1696610.4</v>
      </c>
      <c r="I57" s="2" t="s">
        <v>277</v>
      </c>
      <c r="J57" s="7">
        <v>4.6901459788344455E-3</v>
      </c>
      <c r="K57" s="5">
        <v>0.67425395946477595</v>
      </c>
      <c r="L57" s="4">
        <v>243904195.10000005</v>
      </c>
    </row>
    <row r="58" spans="1:20" x14ac:dyDescent="0.2">
      <c r="A58">
        <v>48</v>
      </c>
      <c r="B58" s="2" t="s">
        <v>144</v>
      </c>
      <c r="C58" s="6"/>
      <c r="D58" s="6">
        <v>864375.9</v>
      </c>
      <c r="E58" s="6">
        <v>534661.80000000005</v>
      </c>
      <c r="F58" s="6">
        <v>267070.5</v>
      </c>
      <c r="G58" s="6">
        <v>1666108.2</v>
      </c>
      <c r="I58" s="2" t="s">
        <v>144</v>
      </c>
      <c r="J58" s="7">
        <v>4.6058250465357848E-3</v>
      </c>
      <c r="K58" s="5">
        <v>0.67885978451131179</v>
      </c>
      <c r="L58" s="4">
        <v>245570303.30000004</v>
      </c>
    </row>
    <row r="59" spans="1:20" x14ac:dyDescent="0.2">
      <c r="A59">
        <v>49</v>
      </c>
      <c r="B59" s="2" t="s">
        <v>76</v>
      </c>
      <c r="C59" s="6">
        <v>344463.4</v>
      </c>
      <c r="D59" s="6">
        <v>1141940.8</v>
      </c>
      <c r="E59" s="6">
        <v>125048.6</v>
      </c>
      <c r="F59" s="6">
        <v>1760</v>
      </c>
      <c r="G59" s="6">
        <v>1613212.8</v>
      </c>
      <c r="I59" s="2" t="s">
        <v>76</v>
      </c>
      <c r="J59" s="7">
        <v>4.4595998745052233E-3</v>
      </c>
      <c r="K59" s="5">
        <v>0.68331938438581696</v>
      </c>
      <c r="L59" s="4">
        <v>247183516.10000005</v>
      </c>
    </row>
    <row r="60" spans="1:20" x14ac:dyDescent="0.2">
      <c r="A60">
        <v>50</v>
      </c>
      <c r="B60" s="2" t="s">
        <v>410</v>
      </c>
      <c r="C60" s="6">
        <v>458860.2</v>
      </c>
      <c r="D60" s="6">
        <v>339880.2</v>
      </c>
      <c r="E60" s="6">
        <v>741564.4</v>
      </c>
      <c r="F60" s="6">
        <v>48945.599999999999</v>
      </c>
      <c r="G60" s="6">
        <v>1589250.4</v>
      </c>
      <c r="I60" s="2" t="s">
        <v>410</v>
      </c>
      <c r="J60" s="7">
        <v>4.39335770482194E-3</v>
      </c>
      <c r="K60" s="5">
        <v>0.68771274209063893</v>
      </c>
      <c r="L60" s="4">
        <v>248772766.50000006</v>
      </c>
    </row>
    <row r="61" spans="1:20" x14ac:dyDescent="0.2">
      <c r="A61">
        <v>51</v>
      </c>
      <c r="B61" s="2" t="s">
        <v>388</v>
      </c>
      <c r="C61" s="6">
        <v>169879.5</v>
      </c>
      <c r="D61" s="6">
        <v>486174</v>
      </c>
      <c r="E61" s="6">
        <v>874997.6</v>
      </c>
      <c r="F61" s="6">
        <v>50285.5</v>
      </c>
      <c r="G61" s="6">
        <v>1581336.6</v>
      </c>
      <c r="I61" s="2" t="s">
        <v>388</v>
      </c>
      <c r="J61" s="7">
        <v>4.3714806272988392E-3</v>
      </c>
      <c r="K61" s="5">
        <v>0.69208422271793779</v>
      </c>
      <c r="L61" s="4">
        <v>250354103.10000005</v>
      </c>
    </row>
    <row r="62" spans="1:20" x14ac:dyDescent="0.2">
      <c r="A62">
        <v>52</v>
      </c>
      <c r="B62" s="2" t="s">
        <v>81</v>
      </c>
      <c r="C62" s="6">
        <v>910233.5</v>
      </c>
      <c r="D62" s="6">
        <v>504129.2</v>
      </c>
      <c r="E62" s="6">
        <v>85111.6</v>
      </c>
      <c r="F62" s="6">
        <v>1605.4</v>
      </c>
      <c r="G62" s="6">
        <v>1501079.7</v>
      </c>
      <c r="I62" s="2" t="s">
        <v>81</v>
      </c>
      <c r="J62" s="7">
        <v>4.149616741041441E-3</v>
      </c>
      <c r="K62" s="5">
        <v>0.69623383945897921</v>
      </c>
      <c r="L62" s="4">
        <v>251855182.80000004</v>
      </c>
    </row>
    <row r="63" spans="1:20" x14ac:dyDescent="0.2">
      <c r="A63">
        <v>53</v>
      </c>
      <c r="B63" s="2" t="s">
        <v>367</v>
      </c>
      <c r="C63" s="6"/>
      <c r="D63" s="6">
        <v>167896.5</v>
      </c>
      <c r="E63" s="6">
        <v>1159487.5</v>
      </c>
      <c r="F63" s="6">
        <v>112368.1</v>
      </c>
      <c r="G63" s="6">
        <v>1439752.1</v>
      </c>
      <c r="I63" s="2" t="s">
        <v>367</v>
      </c>
      <c r="J63" s="7">
        <v>3.980081415470192E-3</v>
      </c>
      <c r="K63" s="5">
        <v>0.70021392087444934</v>
      </c>
      <c r="L63" s="4">
        <v>253294934.90000004</v>
      </c>
    </row>
    <row r="64" spans="1:20" x14ac:dyDescent="0.2">
      <c r="A64">
        <v>54</v>
      </c>
      <c r="B64" s="2" t="s">
        <v>262</v>
      </c>
      <c r="C64" s="6">
        <v>374147.3</v>
      </c>
      <c r="D64" s="6">
        <v>578888.9</v>
      </c>
      <c r="E64" s="6">
        <v>323026.5</v>
      </c>
      <c r="F64" s="6">
        <v>160419.9</v>
      </c>
      <c r="G64" s="6">
        <v>1436482.6</v>
      </c>
      <c r="I64" s="2" t="s">
        <v>262</v>
      </c>
      <c r="J64" s="7">
        <v>3.9710431399310351E-3</v>
      </c>
      <c r="K64" s="5">
        <v>0.70418496401438035</v>
      </c>
      <c r="L64" s="4">
        <v>254731417.50000003</v>
      </c>
    </row>
    <row r="65" spans="1:12" x14ac:dyDescent="0.2">
      <c r="A65">
        <v>55</v>
      </c>
      <c r="B65" s="2" t="s">
        <v>235</v>
      </c>
      <c r="C65" s="6">
        <v>319080.8</v>
      </c>
      <c r="D65" s="6">
        <v>490769.6</v>
      </c>
      <c r="E65" s="6">
        <v>534306.30000000005</v>
      </c>
      <c r="F65" s="6">
        <v>73515.399999999994</v>
      </c>
      <c r="G65" s="6">
        <v>1417672.1</v>
      </c>
      <c r="I65" s="2" t="s">
        <v>235</v>
      </c>
      <c r="J65" s="7">
        <v>3.9190429924989174E-3</v>
      </c>
      <c r="K65" s="5">
        <v>0.70810400700687925</v>
      </c>
      <c r="L65" s="4">
        <v>256149089.60000002</v>
      </c>
    </row>
    <row r="66" spans="1:12" x14ac:dyDescent="0.2">
      <c r="A66">
        <v>56</v>
      </c>
      <c r="B66" s="2" t="s">
        <v>253</v>
      </c>
      <c r="C66" s="6">
        <v>460086.8</v>
      </c>
      <c r="D66" s="6">
        <v>484810.9</v>
      </c>
      <c r="E66" s="6">
        <v>339818.3</v>
      </c>
      <c r="F66" s="6">
        <v>130334.6</v>
      </c>
      <c r="G66" s="6">
        <v>1415050.6</v>
      </c>
      <c r="I66" s="2" t="s">
        <v>253</v>
      </c>
      <c r="J66" s="7">
        <v>3.911796061981743E-3</v>
      </c>
      <c r="K66" s="5">
        <v>0.71201580306886103</v>
      </c>
      <c r="L66" s="4">
        <v>257564140.20000002</v>
      </c>
    </row>
    <row r="67" spans="1:12" x14ac:dyDescent="0.2">
      <c r="A67">
        <v>57</v>
      </c>
      <c r="B67" s="2" t="s">
        <v>138</v>
      </c>
      <c r="C67" s="6"/>
      <c r="D67" s="6">
        <v>961389.8</v>
      </c>
      <c r="E67" s="6">
        <v>375410.4</v>
      </c>
      <c r="F67" s="6">
        <v>71821.399999999994</v>
      </c>
      <c r="G67" s="6">
        <v>1408621.6</v>
      </c>
      <c r="I67" s="2" t="s">
        <v>138</v>
      </c>
      <c r="J67" s="7">
        <v>3.8940235972497539E-3</v>
      </c>
      <c r="K67" s="5">
        <v>0.7159098266661108</v>
      </c>
      <c r="L67" s="4">
        <v>258972761.80000001</v>
      </c>
    </row>
    <row r="68" spans="1:12" x14ac:dyDescent="0.2">
      <c r="A68">
        <v>58</v>
      </c>
      <c r="B68" s="2" t="s">
        <v>185</v>
      </c>
      <c r="C68" s="6">
        <v>168789.9</v>
      </c>
      <c r="D68" s="6">
        <v>935458.2</v>
      </c>
      <c r="E68" s="6">
        <v>267535.8</v>
      </c>
      <c r="F68" s="6">
        <v>17143.3</v>
      </c>
      <c r="G68" s="6">
        <v>1388927.2</v>
      </c>
      <c r="I68" s="2" t="s">
        <v>185</v>
      </c>
      <c r="J68" s="7">
        <v>3.8395799778038527E-3</v>
      </c>
      <c r="K68" s="5">
        <v>0.71974940664391462</v>
      </c>
      <c r="L68" s="4">
        <v>260361689</v>
      </c>
    </row>
    <row r="69" spans="1:12" x14ac:dyDescent="0.2">
      <c r="A69">
        <v>59</v>
      </c>
      <c r="B69" s="2" t="s">
        <v>145</v>
      </c>
      <c r="C69" s="6"/>
      <c r="D69" s="6">
        <v>886900.6</v>
      </c>
      <c r="E69" s="6">
        <v>388828.3</v>
      </c>
      <c r="F69" s="6">
        <v>96811.5</v>
      </c>
      <c r="G69" s="6">
        <v>1372540.4</v>
      </c>
      <c r="I69" s="2" t="s">
        <v>145</v>
      </c>
      <c r="J69" s="7">
        <v>3.7942799583497904E-3</v>
      </c>
      <c r="K69" s="5">
        <v>0.72354368660226442</v>
      </c>
      <c r="L69" s="4">
        <v>261734229.40000001</v>
      </c>
    </row>
    <row r="70" spans="1:12" x14ac:dyDescent="0.2">
      <c r="A70">
        <v>60</v>
      </c>
      <c r="B70" s="2" t="s">
        <v>421</v>
      </c>
      <c r="C70" s="6">
        <v>438420.8</v>
      </c>
      <c r="D70" s="6">
        <v>497589.1</v>
      </c>
      <c r="E70" s="6">
        <v>385772.3</v>
      </c>
      <c r="F70" s="6">
        <v>38470.199999999997</v>
      </c>
      <c r="G70" s="6">
        <v>1360252.4</v>
      </c>
      <c r="I70" s="2" t="s">
        <v>421</v>
      </c>
      <c r="J70" s="7">
        <v>3.7603107490440371E-3</v>
      </c>
      <c r="K70" s="5">
        <v>0.72730399735130846</v>
      </c>
      <c r="L70" s="4">
        <v>263094481.80000001</v>
      </c>
    </row>
    <row r="71" spans="1:12" x14ac:dyDescent="0.2">
      <c r="A71">
        <v>61</v>
      </c>
      <c r="B71" s="2" t="s">
        <v>143</v>
      </c>
      <c r="C71" s="6">
        <v>5545</v>
      </c>
      <c r="D71" s="6">
        <v>619093.30000000005</v>
      </c>
      <c r="E71" s="6">
        <v>482061.8</v>
      </c>
      <c r="F71" s="6">
        <v>231788</v>
      </c>
      <c r="G71" s="6">
        <v>1338488.1000000001</v>
      </c>
      <c r="I71" s="2" t="s">
        <v>143</v>
      </c>
      <c r="J71" s="7">
        <v>3.7001450538867134E-3</v>
      </c>
      <c r="K71" s="5">
        <v>0.73100414240519518</v>
      </c>
      <c r="L71" s="4">
        <v>264432969.90000001</v>
      </c>
    </row>
    <row r="72" spans="1:12" x14ac:dyDescent="0.2">
      <c r="A72">
        <v>62</v>
      </c>
      <c r="B72" s="2" t="s">
        <v>161</v>
      </c>
      <c r="C72" s="6">
        <v>1003717.8</v>
      </c>
      <c r="D72" s="6">
        <v>82071.7</v>
      </c>
      <c r="E72" s="6">
        <v>215897.8</v>
      </c>
      <c r="F72" s="6">
        <v>22487.5</v>
      </c>
      <c r="G72" s="6">
        <v>1324174.8</v>
      </c>
      <c r="I72" s="2" t="s">
        <v>161</v>
      </c>
      <c r="J72" s="7">
        <v>3.6605770620608638E-3</v>
      </c>
      <c r="K72" s="5">
        <v>0.73466471946725598</v>
      </c>
      <c r="L72" s="4">
        <v>265757144.70000002</v>
      </c>
    </row>
    <row r="73" spans="1:12" x14ac:dyDescent="0.2">
      <c r="A73">
        <v>63</v>
      </c>
      <c r="B73" s="2" t="s">
        <v>449</v>
      </c>
      <c r="C73" s="6"/>
      <c r="D73" s="6">
        <v>930766.1</v>
      </c>
      <c r="E73" s="6">
        <v>258059.6</v>
      </c>
      <c r="F73" s="6">
        <v>125978.7</v>
      </c>
      <c r="G73" s="6">
        <v>1314804.3999999999</v>
      </c>
      <c r="I73" s="2" t="s">
        <v>449</v>
      </c>
      <c r="J73" s="7">
        <v>3.6346733284281624E-3</v>
      </c>
      <c r="K73" s="5">
        <v>0.73829939279568424</v>
      </c>
      <c r="L73" s="4">
        <v>267071949.10000002</v>
      </c>
    </row>
    <row r="74" spans="1:12" x14ac:dyDescent="0.2">
      <c r="A74">
        <v>64</v>
      </c>
      <c r="B74" s="2" t="s">
        <v>290</v>
      </c>
      <c r="C74" s="6"/>
      <c r="D74" s="6">
        <v>210410.8</v>
      </c>
      <c r="E74" s="6">
        <v>728713.4</v>
      </c>
      <c r="F74" s="6">
        <v>350782.7</v>
      </c>
      <c r="G74" s="6">
        <v>1289906.8999999999</v>
      </c>
      <c r="I74" s="2" t="s">
        <v>290</v>
      </c>
      <c r="J74" s="7">
        <v>3.5658461483589897E-3</v>
      </c>
      <c r="K74" s="5">
        <v>0.74186523894404321</v>
      </c>
      <c r="L74" s="4">
        <v>268361856.00000003</v>
      </c>
    </row>
    <row r="75" spans="1:12" x14ac:dyDescent="0.2">
      <c r="A75">
        <v>65</v>
      </c>
      <c r="B75" s="2" t="s">
        <v>130</v>
      </c>
      <c r="C75" s="6">
        <v>535262</v>
      </c>
      <c r="D75" s="6">
        <v>166073.29999999999</v>
      </c>
      <c r="E75" s="6">
        <v>345408.2</v>
      </c>
      <c r="F75" s="6">
        <v>194101.5</v>
      </c>
      <c r="G75" s="6">
        <v>1240845</v>
      </c>
      <c r="I75" s="2" t="s">
        <v>130</v>
      </c>
      <c r="J75" s="7">
        <v>3.4302183854978303E-3</v>
      </c>
      <c r="K75" s="5">
        <v>0.74529545732954094</v>
      </c>
      <c r="L75" s="4">
        <v>269602701</v>
      </c>
    </row>
    <row r="76" spans="1:12" x14ac:dyDescent="0.2">
      <c r="A76">
        <v>66</v>
      </c>
      <c r="B76" s="2" t="s">
        <v>129</v>
      </c>
      <c r="C76" s="6">
        <v>38451.5</v>
      </c>
      <c r="D76" s="6">
        <v>21882.9</v>
      </c>
      <c r="E76" s="6">
        <v>953880.8</v>
      </c>
      <c r="F76" s="6">
        <v>170518.5</v>
      </c>
      <c r="G76" s="6">
        <v>1184733.7</v>
      </c>
      <c r="I76" s="2" t="s">
        <v>129</v>
      </c>
      <c r="J76" s="7">
        <v>3.2751031109114117E-3</v>
      </c>
      <c r="K76" s="5">
        <v>0.74857056044045234</v>
      </c>
      <c r="L76" s="4">
        <v>270787434.69999999</v>
      </c>
    </row>
    <row r="77" spans="1:12" x14ac:dyDescent="0.2">
      <c r="A77">
        <v>67</v>
      </c>
      <c r="B77" s="2" t="s">
        <v>382</v>
      </c>
      <c r="C77" s="6">
        <v>736466.7</v>
      </c>
      <c r="D77" s="6">
        <v>203657.4</v>
      </c>
      <c r="E77" s="6">
        <v>169773.8</v>
      </c>
      <c r="F77" s="6">
        <v>21573.4</v>
      </c>
      <c r="G77" s="6">
        <v>1131471.3</v>
      </c>
      <c r="I77" s="2" t="s">
        <v>382</v>
      </c>
      <c r="J77" s="7">
        <v>3.1278633962526594E-3</v>
      </c>
      <c r="K77" s="5">
        <v>0.75169842383670504</v>
      </c>
      <c r="L77" s="4">
        <v>271918906</v>
      </c>
    </row>
    <row r="78" spans="1:12" x14ac:dyDescent="0.2">
      <c r="A78">
        <v>68</v>
      </c>
      <c r="B78" s="2" t="s">
        <v>205</v>
      </c>
      <c r="C78" s="6">
        <v>162560.20000000001</v>
      </c>
      <c r="D78" s="6">
        <v>851930.9</v>
      </c>
      <c r="E78" s="6">
        <v>75646.7</v>
      </c>
      <c r="F78" s="6">
        <v>32354.6</v>
      </c>
      <c r="G78" s="6">
        <v>1122492.3999999999</v>
      </c>
      <c r="I78" s="2" t="s">
        <v>205</v>
      </c>
      <c r="J78" s="7">
        <v>3.1030419335707393E-3</v>
      </c>
      <c r="K78" s="5">
        <v>0.75480146577027574</v>
      </c>
      <c r="L78" s="4">
        <v>273041398.39999998</v>
      </c>
    </row>
    <row r="79" spans="1:12" x14ac:dyDescent="0.2">
      <c r="A79">
        <v>69</v>
      </c>
      <c r="B79" s="2" t="s">
        <v>78</v>
      </c>
      <c r="C79" s="6">
        <v>1048914.8</v>
      </c>
      <c r="D79" s="6">
        <v>31191.599999999999</v>
      </c>
      <c r="E79" s="6">
        <v>31348.7</v>
      </c>
      <c r="F79" s="6">
        <v>4684</v>
      </c>
      <c r="G79" s="6">
        <v>1116139.1000000001</v>
      </c>
      <c r="I79" s="2" t="s">
        <v>78</v>
      </c>
      <c r="J79" s="7">
        <v>3.0854787355334484E-3</v>
      </c>
      <c r="K79" s="5">
        <v>0.75788694450580918</v>
      </c>
      <c r="L79" s="4">
        <v>274157537.5</v>
      </c>
    </row>
    <row r="80" spans="1:12" x14ac:dyDescent="0.2">
      <c r="A80">
        <v>70</v>
      </c>
      <c r="B80" s="2" t="s">
        <v>94</v>
      </c>
      <c r="C80" s="6">
        <v>308618</v>
      </c>
      <c r="D80" s="6">
        <v>312289.5</v>
      </c>
      <c r="E80" s="6">
        <v>460237.9</v>
      </c>
      <c r="F80" s="6">
        <v>18496.099999999999</v>
      </c>
      <c r="G80" s="6">
        <v>1099641.5</v>
      </c>
      <c r="I80" s="2" t="s">
        <v>94</v>
      </c>
      <c r="J80" s="7">
        <v>3.0398724181959972E-3</v>
      </c>
      <c r="K80" s="5">
        <v>0.76092681692400521</v>
      </c>
      <c r="L80" s="4">
        <v>275257179</v>
      </c>
    </row>
    <row r="81" spans="1:12" x14ac:dyDescent="0.2">
      <c r="A81">
        <v>71</v>
      </c>
      <c r="B81" s="2" t="s">
        <v>118</v>
      </c>
      <c r="C81" s="6">
        <v>437226.9</v>
      </c>
      <c r="D81" s="6">
        <v>559361.6</v>
      </c>
      <c r="E81" s="6">
        <v>81831.100000000006</v>
      </c>
      <c r="F81" s="6">
        <v>6284</v>
      </c>
      <c r="G81" s="6">
        <v>1084703.6000000001</v>
      </c>
      <c r="I81" s="2" t="s">
        <v>118</v>
      </c>
      <c r="J81" s="7">
        <v>2.9985777688072922E-3</v>
      </c>
      <c r="K81" s="5">
        <v>0.76392539469281262</v>
      </c>
      <c r="L81" s="4">
        <v>276341882.60000002</v>
      </c>
    </row>
    <row r="82" spans="1:12" x14ac:dyDescent="0.2">
      <c r="A82">
        <v>72</v>
      </c>
      <c r="B82" s="2" t="s">
        <v>264</v>
      </c>
      <c r="C82" s="6"/>
      <c r="D82" s="6">
        <v>376542.7</v>
      </c>
      <c r="E82" s="6">
        <v>421022.1</v>
      </c>
      <c r="F82" s="6">
        <v>278395.5</v>
      </c>
      <c r="G82" s="6">
        <v>1075960.3</v>
      </c>
      <c r="I82" s="2" t="s">
        <v>264</v>
      </c>
      <c r="J82" s="7">
        <v>2.9744076037907727E-3</v>
      </c>
      <c r="K82" s="5">
        <v>0.76689980229660337</v>
      </c>
      <c r="L82" s="4">
        <v>277417842.90000004</v>
      </c>
    </row>
    <row r="83" spans="1:12" x14ac:dyDescent="0.2">
      <c r="A83">
        <v>73</v>
      </c>
      <c r="B83" s="2" t="s">
        <v>374</v>
      </c>
      <c r="C83" s="6">
        <v>163097.5</v>
      </c>
      <c r="D83" s="6">
        <v>332970</v>
      </c>
      <c r="E83" s="6">
        <v>487791.3</v>
      </c>
      <c r="F83" s="6">
        <v>84316.7</v>
      </c>
      <c r="G83" s="6">
        <v>1068175.5</v>
      </c>
      <c r="I83" s="2" t="s">
        <v>374</v>
      </c>
      <c r="J83" s="7">
        <v>2.9528871366192697E-3</v>
      </c>
      <c r="K83" s="5">
        <v>0.7698526894332226</v>
      </c>
      <c r="L83" s="4">
        <v>278486018.40000004</v>
      </c>
    </row>
    <row r="84" spans="1:12" x14ac:dyDescent="0.2">
      <c r="A84">
        <v>74</v>
      </c>
      <c r="B84" s="2" t="s">
        <v>396</v>
      </c>
      <c r="C84" s="6"/>
      <c r="D84" s="6">
        <v>860.1</v>
      </c>
      <c r="E84" s="6">
        <v>505871</v>
      </c>
      <c r="F84" s="6">
        <v>545199.9</v>
      </c>
      <c r="G84" s="6">
        <v>1051931</v>
      </c>
      <c r="I84" s="2" t="s">
        <v>396</v>
      </c>
      <c r="J84" s="7">
        <v>2.9079804943204978E-3</v>
      </c>
      <c r="K84" s="5">
        <v>0.77276066992754311</v>
      </c>
      <c r="L84" s="4">
        <v>279537949.40000004</v>
      </c>
    </row>
    <row r="85" spans="1:12" x14ac:dyDescent="0.2">
      <c r="A85">
        <v>75</v>
      </c>
      <c r="B85" s="2" t="s">
        <v>137</v>
      </c>
      <c r="C85" s="6"/>
      <c r="D85" s="6">
        <v>22232.2</v>
      </c>
      <c r="E85" s="6">
        <v>828715.7</v>
      </c>
      <c r="F85" s="6">
        <v>200802.6</v>
      </c>
      <c r="G85" s="6">
        <v>1051750.5</v>
      </c>
      <c r="I85" s="2" t="s">
        <v>137</v>
      </c>
      <c r="J85" s="7">
        <v>2.9074815162703927E-3</v>
      </c>
      <c r="K85" s="5">
        <v>0.77566815144381351</v>
      </c>
      <c r="L85" s="4">
        <v>280589699.90000004</v>
      </c>
    </row>
    <row r="86" spans="1:12" x14ac:dyDescent="0.2">
      <c r="A86">
        <v>76</v>
      </c>
      <c r="B86" s="2" t="s">
        <v>340</v>
      </c>
      <c r="C86" s="6"/>
      <c r="D86" s="6">
        <v>326995.8</v>
      </c>
      <c r="E86" s="6">
        <v>544479.19999999995</v>
      </c>
      <c r="F86" s="6">
        <v>177536</v>
      </c>
      <c r="G86" s="6">
        <v>1049011</v>
      </c>
      <c r="I86" s="2" t="s">
        <v>340</v>
      </c>
      <c r="J86" s="7">
        <v>2.899908384036253E-3</v>
      </c>
      <c r="K86" s="5">
        <v>0.77856805982784982</v>
      </c>
      <c r="L86" s="4">
        <v>281638710.90000004</v>
      </c>
    </row>
    <row r="87" spans="1:12" x14ac:dyDescent="0.2">
      <c r="A87">
        <v>77</v>
      </c>
      <c r="B87" s="2" t="s">
        <v>431</v>
      </c>
      <c r="C87" s="6"/>
      <c r="D87" s="6">
        <v>166921.1</v>
      </c>
      <c r="E87" s="6">
        <v>839452.6</v>
      </c>
      <c r="F87" s="6">
        <v>37770.699999999997</v>
      </c>
      <c r="G87" s="6">
        <v>1044144.4</v>
      </c>
      <c r="I87" s="2" t="s">
        <v>431</v>
      </c>
      <c r="J87" s="7">
        <v>2.8864550511906004E-3</v>
      </c>
      <c r="K87" s="5">
        <v>0.78145451487904039</v>
      </c>
      <c r="L87" s="4">
        <v>282682855.30000001</v>
      </c>
    </row>
    <row r="88" spans="1:12" x14ac:dyDescent="0.2">
      <c r="A88">
        <v>78</v>
      </c>
      <c r="B88" s="2" t="s">
        <v>440</v>
      </c>
      <c r="C88" s="6"/>
      <c r="D88" s="6">
        <v>758457.2</v>
      </c>
      <c r="E88" s="6">
        <v>264713.2</v>
      </c>
      <c r="F88" s="6">
        <v>17073.599999999999</v>
      </c>
      <c r="G88" s="6">
        <v>1040244</v>
      </c>
      <c r="I88" s="2" t="s">
        <v>440</v>
      </c>
      <c r="J88" s="7">
        <v>2.8756727022342071E-3</v>
      </c>
      <c r="K88" s="5">
        <v>0.78433018758127448</v>
      </c>
      <c r="L88" s="4">
        <v>283723099.30000001</v>
      </c>
    </row>
    <row r="89" spans="1:12" x14ac:dyDescent="0.2">
      <c r="A89">
        <v>79</v>
      </c>
      <c r="B89" s="2" t="s">
        <v>101</v>
      </c>
      <c r="C89" s="6">
        <v>248516.2</v>
      </c>
      <c r="D89" s="6">
        <v>649330.9</v>
      </c>
      <c r="E89" s="6">
        <v>107611</v>
      </c>
      <c r="F89" s="6">
        <v>10478.700000000001</v>
      </c>
      <c r="G89" s="6">
        <v>1015936.8</v>
      </c>
      <c r="I89" s="2" t="s">
        <v>101</v>
      </c>
      <c r="J89" s="7">
        <v>2.8084773600762641E-3</v>
      </c>
      <c r="K89" s="5">
        <v>0.78713866494135087</v>
      </c>
      <c r="L89" s="4">
        <v>284739036.10000002</v>
      </c>
    </row>
    <row r="90" spans="1:12" x14ac:dyDescent="0.2">
      <c r="A90">
        <v>80</v>
      </c>
      <c r="B90" s="2" t="s">
        <v>341</v>
      </c>
      <c r="C90" s="6"/>
      <c r="D90" s="6">
        <v>422105.3</v>
      </c>
      <c r="E90" s="6">
        <v>443006.3</v>
      </c>
      <c r="F90" s="6">
        <v>136288.9</v>
      </c>
      <c r="G90" s="6">
        <v>1001400.5</v>
      </c>
      <c r="I90" s="2" t="s">
        <v>341</v>
      </c>
      <c r="J90" s="7">
        <v>2.7682929022937756E-3</v>
      </c>
      <c r="K90" s="5">
        <v>0.78990695784364462</v>
      </c>
      <c r="L90" s="4">
        <v>285740436.60000002</v>
      </c>
    </row>
    <row r="91" spans="1:12" x14ac:dyDescent="0.2">
      <c r="A91">
        <v>81</v>
      </c>
      <c r="B91" s="2" t="s">
        <v>128</v>
      </c>
      <c r="C91" s="6">
        <v>523016.6</v>
      </c>
      <c r="D91" s="6">
        <v>10694.2</v>
      </c>
      <c r="E91" s="6">
        <v>361960.8</v>
      </c>
      <c r="F91" s="6">
        <v>88482.3</v>
      </c>
      <c r="G91" s="6">
        <v>984153.9</v>
      </c>
      <c r="I91" s="2" t="s">
        <v>128</v>
      </c>
      <c r="J91" s="7">
        <v>2.7206160333799897E-3</v>
      </c>
      <c r="K91" s="5">
        <v>0.79262757387702454</v>
      </c>
      <c r="L91" s="4">
        <v>286724590.5</v>
      </c>
    </row>
    <row r="92" spans="1:12" x14ac:dyDescent="0.2">
      <c r="A92">
        <v>82</v>
      </c>
      <c r="B92" s="2" t="s">
        <v>278</v>
      </c>
      <c r="C92" s="6"/>
      <c r="D92" s="6">
        <v>709578.7</v>
      </c>
      <c r="E92" s="6">
        <v>104891.7</v>
      </c>
      <c r="F92" s="6">
        <v>166257.4</v>
      </c>
      <c r="G92" s="6">
        <v>980727.8</v>
      </c>
      <c r="I92" s="2" t="s">
        <v>278</v>
      </c>
      <c r="J92" s="7">
        <v>2.7111448494605201E-3</v>
      </c>
      <c r="K92" s="5">
        <v>0.79533871872648509</v>
      </c>
      <c r="L92" s="4">
        <v>287705318.30000001</v>
      </c>
    </row>
    <row r="93" spans="1:12" x14ac:dyDescent="0.2">
      <c r="A93">
        <v>83</v>
      </c>
      <c r="B93" s="2" t="s">
        <v>438</v>
      </c>
      <c r="C93" s="6"/>
      <c r="D93" s="6">
        <v>323599.2</v>
      </c>
      <c r="E93" s="6">
        <v>629605.4</v>
      </c>
      <c r="F93" s="6">
        <v>13381</v>
      </c>
      <c r="G93" s="6">
        <v>966585.6</v>
      </c>
      <c r="I93" s="2" t="s">
        <v>438</v>
      </c>
      <c r="J93" s="7">
        <v>2.6720498501242715E-3</v>
      </c>
      <c r="K93" s="5">
        <v>0.79801076857660946</v>
      </c>
      <c r="L93" s="4">
        <v>288671903.90000004</v>
      </c>
    </row>
    <row r="94" spans="1:12" x14ac:dyDescent="0.2">
      <c r="A94">
        <v>84</v>
      </c>
      <c r="B94" s="2" t="s">
        <v>404</v>
      </c>
      <c r="C94" s="6">
        <v>622686</v>
      </c>
      <c r="D94" s="6">
        <v>181586.4</v>
      </c>
      <c r="E94" s="6">
        <v>138089.1</v>
      </c>
      <c r="F94" s="6">
        <v>8871.7999999999993</v>
      </c>
      <c r="G94" s="6">
        <v>951233.3</v>
      </c>
      <c r="I94" s="2" t="s">
        <v>404</v>
      </c>
      <c r="J94" s="7">
        <v>2.6296096245363226E-3</v>
      </c>
      <c r="K94" s="5">
        <v>0.80064037820114575</v>
      </c>
      <c r="L94" s="4">
        <v>289623137.20000005</v>
      </c>
    </row>
    <row r="95" spans="1:12" x14ac:dyDescent="0.2">
      <c r="A95">
        <v>85</v>
      </c>
      <c r="B95" s="2" t="s">
        <v>397</v>
      </c>
      <c r="C95" s="6">
        <v>464218.7</v>
      </c>
      <c r="D95" s="6">
        <v>1248.0999999999999</v>
      </c>
      <c r="E95" s="6">
        <v>270953.5</v>
      </c>
      <c r="F95" s="6">
        <v>206392</v>
      </c>
      <c r="G95" s="6">
        <v>942812.3</v>
      </c>
      <c r="I95" s="2" t="s">
        <v>397</v>
      </c>
      <c r="J95" s="7">
        <v>2.6063304325145333E-3</v>
      </c>
      <c r="K95" s="5">
        <v>0.80324670863366032</v>
      </c>
      <c r="L95" s="4">
        <v>290565949.50000006</v>
      </c>
    </row>
    <row r="96" spans="1:12" x14ac:dyDescent="0.2">
      <c r="A96">
        <v>86</v>
      </c>
      <c r="B96" s="2" t="s">
        <v>443</v>
      </c>
      <c r="C96" s="6"/>
      <c r="D96" s="6">
        <v>580196.1</v>
      </c>
      <c r="E96" s="6">
        <v>298186.59999999998</v>
      </c>
      <c r="F96" s="6">
        <v>39321.5</v>
      </c>
      <c r="G96" s="6">
        <v>917704.2</v>
      </c>
      <c r="I96" s="2" t="s">
        <v>443</v>
      </c>
      <c r="J96" s="7">
        <v>2.5369210653132163E-3</v>
      </c>
      <c r="K96" s="5">
        <v>0.80578362969897355</v>
      </c>
      <c r="L96" s="4">
        <v>291483653.70000005</v>
      </c>
    </row>
    <row r="97" spans="1:12" x14ac:dyDescent="0.2">
      <c r="A97">
        <v>87</v>
      </c>
      <c r="B97" s="2" t="s">
        <v>450</v>
      </c>
      <c r="C97" s="6"/>
      <c r="D97" s="6">
        <v>481780.1</v>
      </c>
      <c r="E97" s="6">
        <v>309717.59999999998</v>
      </c>
      <c r="F97" s="6">
        <v>108248.6</v>
      </c>
      <c r="G97" s="6">
        <v>899746.3</v>
      </c>
      <c r="I97" s="2" t="s">
        <v>450</v>
      </c>
      <c r="J97" s="7">
        <v>2.4872778635072444E-3</v>
      </c>
      <c r="K97" s="5">
        <v>0.80827090756248077</v>
      </c>
      <c r="L97" s="4">
        <v>292383400.00000006</v>
      </c>
    </row>
    <row r="98" spans="1:12" x14ac:dyDescent="0.2">
      <c r="A98">
        <v>88</v>
      </c>
      <c r="B98" s="2" t="s">
        <v>102</v>
      </c>
      <c r="C98" s="6">
        <v>304370</v>
      </c>
      <c r="D98" s="6">
        <v>333539.7</v>
      </c>
      <c r="E98" s="6">
        <v>207794.7</v>
      </c>
      <c r="F98" s="6">
        <v>12317.1</v>
      </c>
      <c r="G98" s="6">
        <v>858021.5</v>
      </c>
      <c r="I98" s="2" t="s">
        <v>102</v>
      </c>
      <c r="J98" s="7">
        <v>2.3719329363880472E-3</v>
      </c>
      <c r="K98" s="5">
        <v>0.81064284049886881</v>
      </c>
      <c r="L98" s="4">
        <v>293241421.50000006</v>
      </c>
    </row>
    <row r="99" spans="1:12" x14ac:dyDescent="0.2">
      <c r="A99">
        <v>89</v>
      </c>
      <c r="B99" s="2" t="s">
        <v>271</v>
      </c>
      <c r="C99" s="6"/>
      <c r="D99" s="6">
        <v>245253</v>
      </c>
      <c r="E99" s="6">
        <v>328721.3</v>
      </c>
      <c r="F99" s="6">
        <v>271252.59999999998</v>
      </c>
      <c r="G99" s="6">
        <v>845226.9</v>
      </c>
      <c r="I99" s="2" t="s">
        <v>271</v>
      </c>
      <c r="J99" s="7">
        <v>2.3365632712364043E-3</v>
      </c>
      <c r="K99" s="5">
        <v>0.81297940377010525</v>
      </c>
      <c r="L99" s="4">
        <v>294086648.40000004</v>
      </c>
    </row>
    <row r="100" spans="1:12" x14ac:dyDescent="0.2">
      <c r="A100">
        <v>90</v>
      </c>
      <c r="B100" s="2" t="s">
        <v>393</v>
      </c>
      <c r="C100" s="6">
        <v>182508.5</v>
      </c>
      <c r="D100" s="6">
        <v>55181.3</v>
      </c>
      <c r="E100" s="6">
        <v>551700.80000000005</v>
      </c>
      <c r="F100" s="6">
        <v>54983.1</v>
      </c>
      <c r="G100" s="6">
        <v>844373.7</v>
      </c>
      <c r="I100" s="2" t="s">
        <v>393</v>
      </c>
      <c r="J100" s="7">
        <v>2.3342046669574596E-3</v>
      </c>
      <c r="K100" s="5">
        <v>0.81531360843706258</v>
      </c>
      <c r="L100" s="4">
        <v>294931022.10000002</v>
      </c>
    </row>
    <row r="101" spans="1:12" x14ac:dyDescent="0.2">
      <c r="A101">
        <v>91</v>
      </c>
      <c r="B101" s="2" t="s">
        <v>105</v>
      </c>
      <c r="C101" s="6"/>
      <c r="D101" s="6">
        <v>550118</v>
      </c>
      <c r="E101" s="6">
        <v>211088.8</v>
      </c>
      <c r="F101" s="6">
        <v>75164.100000000006</v>
      </c>
      <c r="G101" s="6">
        <v>836370.9</v>
      </c>
      <c r="I101" s="2" t="s">
        <v>105</v>
      </c>
      <c r="J101" s="7">
        <v>2.3120815559359688E-3</v>
      </c>
      <c r="K101" s="5">
        <v>0.81762568999299856</v>
      </c>
      <c r="L101" s="4">
        <v>295767393</v>
      </c>
    </row>
    <row r="102" spans="1:12" x14ac:dyDescent="0.2">
      <c r="A102">
        <v>92</v>
      </c>
      <c r="B102" s="2" t="s">
        <v>439</v>
      </c>
      <c r="C102" s="6"/>
      <c r="D102" s="6">
        <v>368879.1</v>
      </c>
      <c r="E102" s="6">
        <v>408298.6</v>
      </c>
      <c r="F102" s="6">
        <v>51304</v>
      </c>
      <c r="G102" s="6">
        <v>828481.7</v>
      </c>
      <c r="I102" s="2" t="s">
        <v>439</v>
      </c>
      <c r="J102" s="7">
        <v>2.2902724831775907E-3</v>
      </c>
      <c r="K102" s="5">
        <v>0.81991596247617604</v>
      </c>
      <c r="L102" s="4">
        <v>296595874.69999999</v>
      </c>
    </row>
    <row r="103" spans="1:12" x14ac:dyDescent="0.2">
      <c r="A103">
        <v>93</v>
      </c>
      <c r="B103" s="2" t="s">
        <v>197</v>
      </c>
      <c r="C103" s="6"/>
      <c r="D103" s="6">
        <v>452585.6</v>
      </c>
      <c r="E103" s="6">
        <v>352640.8</v>
      </c>
      <c r="F103" s="6">
        <v>12539.4</v>
      </c>
      <c r="G103" s="6">
        <v>817765.8</v>
      </c>
      <c r="I103" s="2" t="s">
        <v>197</v>
      </c>
      <c r="J103" s="7">
        <v>2.2606492206450777E-3</v>
      </c>
      <c r="K103" s="5">
        <v>0.82217661169682121</v>
      </c>
      <c r="L103" s="4">
        <v>297413640.5</v>
      </c>
    </row>
    <row r="104" spans="1:12" x14ac:dyDescent="0.2">
      <c r="A104">
        <v>94</v>
      </c>
      <c r="B104" s="2" t="s">
        <v>401</v>
      </c>
      <c r="C104" s="6">
        <v>637126.19999999995</v>
      </c>
      <c r="D104" s="6"/>
      <c r="E104" s="6">
        <v>81426.5</v>
      </c>
      <c r="F104" s="6">
        <v>74847.5</v>
      </c>
      <c r="G104" s="6">
        <v>793400.2</v>
      </c>
      <c r="I104" s="2" t="s">
        <v>401</v>
      </c>
      <c r="J104" s="7">
        <v>2.1932924362814497E-3</v>
      </c>
      <c r="K104" s="5">
        <v>0.82436990413310263</v>
      </c>
      <c r="L104" s="4">
        <v>298207040.69999999</v>
      </c>
    </row>
    <row r="105" spans="1:12" x14ac:dyDescent="0.2">
      <c r="A105">
        <v>95</v>
      </c>
      <c r="B105" s="2" t="s">
        <v>338</v>
      </c>
      <c r="C105" s="6"/>
      <c r="D105" s="6">
        <v>340929.3</v>
      </c>
      <c r="E105" s="6">
        <v>361424</v>
      </c>
      <c r="F105" s="6">
        <v>81837.100000000006</v>
      </c>
      <c r="G105" s="6">
        <v>784190.4</v>
      </c>
      <c r="I105" s="2" t="s">
        <v>338</v>
      </c>
      <c r="J105" s="7">
        <v>2.1678326687143822E-3</v>
      </c>
      <c r="K105" s="5">
        <v>0.82653773680181697</v>
      </c>
      <c r="L105" s="4">
        <v>298991231.09999996</v>
      </c>
    </row>
    <row r="106" spans="1:12" x14ac:dyDescent="0.2">
      <c r="A106">
        <v>96</v>
      </c>
      <c r="B106" s="2" t="s">
        <v>425</v>
      </c>
      <c r="C106" s="6"/>
      <c r="D106" s="6">
        <v>508762.1</v>
      </c>
      <c r="E106" s="6">
        <v>228637.3</v>
      </c>
      <c r="F106" s="6">
        <v>24468.7</v>
      </c>
      <c r="G106" s="6">
        <v>761868.1</v>
      </c>
      <c r="I106" s="2" t="s">
        <v>425</v>
      </c>
      <c r="J106" s="7">
        <v>2.1061244264547942E-3</v>
      </c>
      <c r="K106" s="5">
        <v>0.82864386122827183</v>
      </c>
      <c r="L106" s="4">
        <v>299753099.19999999</v>
      </c>
    </row>
    <row r="107" spans="1:12" x14ac:dyDescent="0.2">
      <c r="A107">
        <v>97</v>
      </c>
      <c r="B107" s="2" t="s">
        <v>134</v>
      </c>
      <c r="C107" s="6"/>
      <c r="D107" s="6">
        <v>287142.90000000002</v>
      </c>
      <c r="E107" s="6">
        <v>318944.8</v>
      </c>
      <c r="F107" s="6">
        <v>135243</v>
      </c>
      <c r="G107" s="6">
        <v>741330.7</v>
      </c>
      <c r="I107" s="2" t="s">
        <v>134</v>
      </c>
      <c r="J107" s="7">
        <v>2.0493503998275176E-3</v>
      </c>
      <c r="K107" s="5">
        <v>0.83069321162809928</v>
      </c>
      <c r="L107" s="4">
        <v>300494429.89999998</v>
      </c>
    </row>
    <row r="108" spans="1:12" x14ac:dyDescent="0.2">
      <c r="A108">
        <v>98</v>
      </c>
      <c r="B108" s="2" t="s">
        <v>444</v>
      </c>
      <c r="C108" s="6"/>
      <c r="D108" s="6">
        <v>342556.1</v>
      </c>
      <c r="E108" s="6">
        <v>343987.7</v>
      </c>
      <c r="F108" s="6">
        <v>33866.6</v>
      </c>
      <c r="G108" s="6">
        <v>720410.4</v>
      </c>
      <c r="I108" s="2" t="s">
        <v>444</v>
      </c>
      <c r="J108" s="7">
        <v>1.9915178762728997E-3</v>
      </c>
      <c r="K108" s="5">
        <v>0.83268472950437211</v>
      </c>
      <c r="L108" s="4">
        <v>301214840.29999995</v>
      </c>
    </row>
    <row r="109" spans="1:12" x14ac:dyDescent="0.2">
      <c r="A109">
        <v>99</v>
      </c>
      <c r="B109" s="2" t="s">
        <v>217</v>
      </c>
      <c r="C109" s="6"/>
      <c r="D109" s="6">
        <v>490503.5</v>
      </c>
      <c r="E109" s="6">
        <v>192777.2</v>
      </c>
      <c r="F109" s="6">
        <v>29702.7</v>
      </c>
      <c r="G109" s="6">
        <v>712983.4</v>
      </c>
      <c r="I109" s="2" t="s">
        <v>217</v>
      </c>
      <c r="J109" s="7">
        <v>1.9709865190533499E-3</v>
      </c>
      <c r="K109" s="5">
        <v>0.83465571602342536</v>
      </c>
      <c r="L109" s="4">
        <v>301927823.69999993</v>
      </c>
    </row>
    <row r="110" spans="1:12" x14ac:dyDescent="0.2">
      <c r="A110">
        <v>100</v>
      </c>
      <c r="B110" s="2" t="s">
        <v>305</v>
      </c>
      <c r="C110" s="6"/>
      <c r="D110" s="6">
        <v>32946.5</v>
      </c>
      <c r="E110" s="6">
        <v>398765.7</v>
      </c>
      <c r="F110" s="6">
        <v>273748.40000000002</v>
      </c>
      <c r="G110" s="6">
        <v>705460.6</v>
      </c>
      <c r="I110" s="2" t="s">
        <v>305</v>
      </c>
      <c r="J110" s="7">
        <v>1.9501903302703645E-3</v>
      </c>
      <c r="K110" s="5">
        <v>0.83660590635369581</v>
      </c>
      <c r="L110" s="4">
        <v>302633284.29999995</v>
      </c>
    </row>
    <row r="111" spans="1:12" x14ac:dyDescent="0.2">
      <c r="A111">
        <v>101</v>
      </c>
      <c r="B111" s="2" t="s">
        <v>349</v>
      </c>
      <c r="C111" s="6"/>
      <c r="D111" s="6">
        <v>285252.7</v>
      </c>
      <c r="E111" s="6">
        <v>349558</v>
      </c>
      <c r="F111" s="6">
        <v>70031.899999999994</v>
      </c>
      <c r="G111" s="6">
        <v>704842.6</v>
      </c>
      <c r="I111" s="2" t="s">
        <v>349</v>
      </c>
      <c r="J111" s="7">
        <v>1.9484819178882881E-3</v>
      </c>
      <c r="K111" s="5">
        <v>0.83855438827158413</v>
      </c>
      <c r="L111" s="4">
        <v>303338126.89999998</v>
      </c>
    </row>
    <row r="112" spans="1:12" x14ac:dyDescent="0.2">
      <c r="A112">
        <v>102</v>
      </c>
      <c r="B112" s="2" t="s">
        <v>283</v>
      </c>
      <c r="C112" s="6"/>
      <c r="D112" s="6">
        <v>828.2</v>
      </c>
      <c r="E112" s="6">
        <v>525723.1</v>
      </c>
      <c r="F112" s="6">
        <v>172623.7</v>
      </c>
      <c r="G112" s="6">
        <v>699175</v>
      </c>
      <c r="I112" s="2" t="s">
        <v>283</v>
      </c>
      <c r="J112" s="7">
        <v>1.9328142835571287E-3</v>
      </c>
      <c r="K112" s="5">
        <v>0.84048720255514131</v>
      </c>
      <c r="L112" s="4">
        <v>304037301.89999998</v>
      </c>
    </row>
    <row r="113" spans="1:12" x14ac:dyDescent="0.2">
      <c r="A113">
        <v>103</v>
      </c>
      <c r="B113" s="2" t="s">
        <v>64</v>
      </c>
      <c r="C113" s="6">
        <v>664809.19999999995</v>
      </c>
      <c r="D113" s="6">
        <v>6473</v>
      </c>
      <c r="E113" s="6">
        <v>10583.8</v>
      </c>
      <c r="F113" s="6">
        <v>9205.7000000000007</v>
      </c>
      <c r="G113" s="6">
        <v>691071.7</v>
      </c>
      <c r="I113" s="2" t="s">
        <v>64</v>
      </c>
      <c r="J113" s="7">
        <v>1.9104133481919504E-3</v>
      </c>
      <c r="K113" s="5">
        <v>0.84239761590333317</v>
      </c>
      <c r="L113" s="4">
        <v>304728373.59999996</v>
      </c>
    </row>
    <row r="114" spans="1:12" x14ac:dyDescent="0.2">
      <c r="A114">
        <v>104</v>
      </c>
      <c r="B114" s="2" t="s">
        <v>442</v>
      </c>
      <c r="C114" s="6"/>
      <c r="D114" s="6">
        <v>166306.70000000001</v>
      </c>
      <c r="E114" s="6">
        <v>472919.2</v>
      </c>
      <c r="F114" s="6">
        <v>40312.6</v>
      </c>
      <c r="G114" s="6">
        <v>679538.5</v>
      </c>
      <c r="I114" s="2" t="s">
        <v>442</v>
      </c>
      <c r="J114" s="7">
        <v>1.8785307241062481E-3</v>
      </c>
      <c r="K114" s="5">
        <v>0.84427614662743944</v>
      </c>
      <c r="L114" s="4">
        <v>305407912.09999996</v>
      </c>
    </row>
    <row r="115" spans="1:12" x14ac:dyDescent="0.2">
      <c r="A115">
        <v>105</v>
      </c>
      <c r="B115" s="2" t="s">
        <v>140</v>
      </c>
      <c r="C115" s="6"/>
      <c r="D115" s="6">
        <v>4814.8</v>
      </c>
      <c r="E115" s="6">
        <v>476403.3</v>
      </c>
      <c r="F115" s="6">
        <v>187478.39999999999</v>
      </c>
      <c r="G115" s="6">
        <v>668696.5</v>
      </c>
      <c r="I115" s="2" t="s">
        <v>140</v>
      </c>
      <c r="J115" s="7">
        <v>1.848558868043994E-3</v>
      </c>
      <c r="K115" s="5">
        <v>0.84612470549548346</v>
      </c>
      <c r="L115" s="4">
        <v>306076608.59999996</v>
      </c>
    </row>
    <row r="116" spans="1:12" x14ac:dyDescent="0.2">
      <c r="A116">
        <v>106</v>
      </c>
      <c r="B116" s="2" t="s">
        <v>480</v>
      </c>
      <c r="C116" s="6"/>
      <c r="D116" s="6">
        <v>411919</v>
      </c>
      <c r="E116" s="6">
        <v>155599.6</v>
      </c>
      <c r="F116" s="6">
        <v>97587.8</v>
      </c>
      <c r="G116" s="6">
        <v>665106.4</v>
      </c>
      <c r="I116" s="2" t="s">
        <v>480</v>
      </c>
      <c r="J116" s="7">
        <v>1.8386343190263685E-3</v>
      </c>
      <c r="K116" s="5">
        <v>0.84796333981450978</v>
      </c>
      <c r="L116" s="4">
        <v>306741714.99999994</v>
      </c>
    </row>
    <row r="117" spans="1:12" x14ac:dyDescent="0.2">
      <c r="A117">
        <v>107</v>
      </c>
      <c r="B117" s="2" t="s">
        <v>234</v>
      </c>
      <c r="C117" s="6"/>
      <c r="D117" s="6">
        <v>246325.4</v>
      </c>
      <c r="E117" s="6">
        <v>373060</v>
      </c>
      <c r="F117" s="6">
        <v>42177.5</v>
      </c>
      <c r="G117" s="6">
        <v>661562.9</v>
      </c>
      <c r="I117" s="2" t="s">
        <v>234</v>
      </c>
      <c r="J117" s="7">
        <v>1.828838592042731E-3</v>
      </c>
      <c r="K117" s="5">
        <v>0.84979217840655241</v>
      </c>
      <c r="L117" s="4">
        <v>307403277.89999992</v>
      </c>
    </row>
    <row r="118" spans="1:12" x14ac:dyDescent="0.2">
      <c r="A118">
        <v>108</v>
      </c>
      <c r="B118" s="2" t="s">
        <v>244</v>
      </c>
      <c r="C118" s="6">
        <v>254790.5</v>
      </c>
      <c r="D118" s="6">
        <v>136609.9</v>
      </c>
      <c r="E118" s="6">
        <v>216939.1</v>
      </c>
      <c r="F118" s="6">
        <v>51753.599999999999</v>
      </c>
      <c r="G118" s="6">
        <v>660093.1</v>
      </c>
      <c r="I118" s="2" t="s">
        <v>244</v>
      </c>
      <c r="J118" s="7">
        <v>1.8247754455715723E-3</v>
      </c>
      <c r="K118" s="5">
        <v>0.8516169538521241</v>
      </c>
      <c r="L118" s="4">
        <v>308063370.99999994</v>
      </c>
    </row>
    <row r="119" spans="1:12" x14ac:dyDescent="0.2">
      <c r="A119">
        <v>109</v>
      </c>
      <c r="B119" s="2" t="s">
        <v>469</v>
      </c>
      <c r="C119" s="6"/>
      <c r="D119" s="6">
        <v>217343.9</v>
      </c>
      <c r="E119" s="6">
        <v>283163.90000000002</v>
      </c>
      <c r="F119" s="6">
        <v>154285.5</v>
      </c>
      <c r="G119" s="6">
        <v>654793.30000000005</v>
      </c>
      <c r="I119" s="2" t="s">
        <v>469</v>
      </c>
      <c r="J119" s="7">
        <v>1.8101245654056684E-3</v>
      </c>
      <c r="K119" s="5">
        <v>0.85342707841752974</v>
      </c>
      <c r="L119" s="4">
        <v>308718164.29999995</v>
      </c>
    </row>
    <row r="120" spans="1:12" x14ac:dyDescent="0.2">
      <c r="A120">
        <v>110</v>
      </c>
      <c r="B120" s="2" t="s">
        <v>136</v>
      </c>
      <c r="C120" s="6"/>
      <c r="D120" s="6">
        <v>328.3</v>
      </c>
      <c r="E120" s="6">
        <v>527907.19999999995</v>
      </c>
      <c r="F120" s="6">
        <v>125154.6</v>
      </c>
      <c r="G120" s="6">
        <v>653390.1</v>
      </c>
      <c r="I120" s="2" t="s">
        <v>136</v>
      </c>
      <c r="J120" s="7">
        <v>1.8062455293951024E-3</v>
      </c>
      <c r="K120" s="5">
        <v>0.85523332394692497</v>
      </c>
      <c r="L120" s="4">
        <v>309371554.39999998</v>
      </c>
    </row>
    <row r="121" spans="1:12" x14ac:dyDescent="0.2">
      <c r="A121">
        <v>111</v>
      </c>
      <c r="B121" s="2" t="s">
        <v>141</v>
      </c>
      <c r="C121" s="6"/>
      <c r="D121" s="6">
        <v>39707.9</v>
      </c>
      <c r="E121" s="6">
        <v>421350.7</v>
      </c>
      <c r="F121" s="6">
        <v>191306.9</v>
      </c>
      <c r="G121" s="6">
        <v>652365.5</v>
      </c>
      <c r="I121" s="2" t="s">
        <v>141</v>
      </c>
      <c r="J121" s="7">
        <v>1.8034131033001582E-3</v>
      </c>
      <c r="K121" s="5">
        <v>0.85703673705022509</v>
      </c>
      <c r="L121" s="4">
        <v>310023919.89999998</v>
      </c>
    </row>
    <row r="122" spans="1:12" x14ac:dyDescent="0.2">
      <c r="A122">
        <v>112</v>
      </c>
      <c r="B122" s="2" t="s">
        <v>126</v>
      </c>
      <c r="C122" s="6">
        <v>418080</v>
      </c>
      <c r="D122" s="6">
        <v>176</v>
      </c>
      <c r="E122" s="6">
        <v>195514.7</v>
      </c>
      <c r="F122" s="6">
        <v>37084.800000000003</v>
      </c>
      <c r="G122" s="6">
        <v>650855.5</v>
      </c>
      <c r="I122" s="2" t="s">
        <v>126</v>
      </c>
      <c r="J122" s="7">
        <v>1.7992388270915247E-3</v>
      </c>
      <c r="K122" s="5">
        <v>0.85883597587731664</v>
      </c>
      <c r="L122" s="4">
        <v>310674775.39999998</v>
      </c>
    </row>
    <row r="123" spans="1:12" x14ac:dyDescent="0.2">
      <c r="A123">
        <v>113</v>
      </c>
      <c r="B123" s="2" t="s">
        <v>407</v>
      </c>
      <c r="C123" s="6">
        <v>6651</v>
      </c>
      <c r="D123" s="6">
        <v>186808.7</v>
      </c>
      <c r="E123" s="6">
        <v>382950</v>
      </c>
      <c r="F123" s="6">
        <v>48716</v>
      </c>
      <c r="G123" s="6">
        <v>625125.69999999995</v>
      </c>
      <c r="I123" s="2" t="s">
        <v>407</v>
      </c>
      <c r="J123" s="7">
        <v>1.7281108191492096E-3</v>
      </c>
      <c r="K123" s="5">
        <v>0.86056408669646578</v>
      </c>
      <c r="L123" s="4">
        <v>311299901.09999996</v>
      </c>
    </row>
    <row r="124" spans="1:12" x14ac:dyDescent="0.2">
      <c r="A124">
        <v>114</v>
      </c>
      <c r="B124" s="2" t="s">
        <v>448</v>
      </c>
      <c r="C124" s="6"/>
      <c r="D124" s="6">
        <v>466432.3</v>
      </c>
      <c r="E124" s="6">
        <v>79355.600000000006</v>
      </c>
      <c r="F124" s="6">
        <v>71521.899999999994</v>
      </c>
      <c r="G124" s="6">
        <v>617309.80000000005</v>
      </c>
      <c r="I124" s="2" t="s">
        <v>448</v>
      </c>
      <c r="J124" s="7">
        <v>1.7065043784743369E-3</v>
      </c>
      <c r="K124" s="5">
        <v>0.8622705910749402</v>
      </c>
      <c r="L124" s="4">
        <v>311917210.89999998</v>
      </c>
    </row>
    <row r="125" spans="1:12" x14ac:dyDescent="0.2">
      <c r="A125">
        <v>115</v>
      </c>
      <c r="B125" s="2" t="s">
        <v>475</v>
      </c>
      <c r="C125" s="6"/>
      <c r="D125" s="6">
        <v>370303.8</v>
      </c>
      <c r="E125" s="6">
        <v>114271.4</v>
      </c>
      <c r="F125" s="6">
        <v>131395.4</v>
      </c>
      <c r="G125" s="6">
        <v>615970.6</v>
      </c>
      <c r="I125" s="2" t="s">
        <v>475</v>
      </c>
      <c r="J125" s="7">
        <v>1.702802265428905E-3</v>
      </c>
      <c r="K125" s="5">
        <v>0.86397339334036916</v>
      </c>
      <c r="L125" s="4">
        <v>312533181.5</v>
      </c>
    </row>
    <row r="126" spans="1:12" x14ac:dyDescent="0.2">
      <c r="A126">
        <v>116</v>
      </c>
      <c r="B126" s="2" t="s">
        <v>92</v>
      </c>
      <c r="C126" s="6">
        <v>366895.1</v>
      </c>
      <c r="D126" s="6">
        <v>136526.70000000001</v>
      </c>
      <c r="E126" s="6">
        <v>93062.3</v>
      </c>
      <c r="F126" s="6">
        <v>18722.2</v>
      </c>
      <c r="G126" s="6">
        <v>615206.30000000005</v>
      </c>
      <c r="I126" s="2" t="s">
        <v>92</v>
      </c>
      <c r="J126" s="7">
        <v>1.7006894182062175E-3</v>
      </c>
      <c r="K126" s="5">
        <v>0.86567408275857538</v>
      </c>
      <c r="L126" s="4">
        <v>313148387.80000001</v>
      </c>
    </row>
    <row r="127" spans="1:12" x14ac:dyDescent="0.2">
      <c r="A127">
        <v>117</v>
      </c>
      <c r="B127" s="2" t="s">
        <v>174</v>
      </c>
      <c r="C127" s="6">
        <v>145257</v>
      </c>
      <c r="D127" s="6">
        <v>230552.6</v>
      </c>
      <c r="E127" s="6">
        <v>182701.3</v>
      </c>
      <c r="F127" s="6">
        <v>51454.400000000001</v>
      </c>
      <c r="G127" s="6">
        <v>609965.30000000005</v>
      </c>
      <c r="I127" s="2" t="s">
        <v>174</v>
      </c>
      <c r="J127" s="7">
        <v>1.6862010860145304E-3</v>
      </c>
      <c r="K127" s="5">
        <v>0.86736028384458996</v>
      </c>
      <c r="L127" s="4">
        <v>313758353.10000002</v>
      </c>
    </row>
    <row r="128" spans="1:12" x14ac:dyDescent="0.2">
      <c r="A128">
        <v>118</v>
      </c>
      <c r="B128" s="2" t="s">
        <v>153</v>
      </c>
      <c r="C128" s="6"/>
      <c r="D128" s="6">
        <v>10534.6</v>
      </c>
      <c r="E128" s="6">
        <v>464450.8</v>
      </c>
      <c r="F128" s="6">
        <v>132899.79999999999</v>
      </c>
      <c r="G128" s="6">
        <v>607885.19999999995</v>
      </c>
      <c r="I128" s="2" t="s">
        <v>153</v>
      </c>
      <c r="J128" s="7">
        <v>1.6804508132055376E-3</v>
      </c>
      <c r="K128" s="5">
        <v>0.86904073465779541</v>
      </c>
      <c r="L128" s="4">
        <v>314366238.30000001</v>
      </c>
    </row>
    <row r="129" spans="1:12" x14ac:dyDescent="0.2">
      <c r="A129">
        <v>119</v>
      </c>
      <c r="B129" s="2" t="s">
        <v>379</v>
      </c>
      <c r="C129" s="6"/>
      <c r="D129" s="6">
        <v>93578.7</v>
      </c>
      <c r="E129" s="6">
        <v>458721.5</v>
      </c>
      <c r="F129" s="6">
        <v>44298.400000000001</v>
      </c>
      <c r="G129" s="6">
        <v>596598.6</v>
      </c>
      <c r="I129" s="2" t="s">
        <v>379</v>
      </c>
      <c r="J129" s="7">
        <v>1.6492498954198678E-3</v>
      </c>
      <c r="K129" s="5">
        <v>0.87068998455321533</v>
      </c>
      <c r="L129" s="4">
        <v>314962836.90000004</v>
      </c>
    </row>
    <row r="130" spans="1:12" x14ac:dyDescent="0.2">
      <c r="A130">
        <v>120</v>
      </c>
      <c r="B130" s="2" t="s">
        <v>361</v>
      </c>
      <c r="C130" s="6"/>
      <c r="D130" s="6">
        <v>176227.6</v>
      </c>
      <c r="E130" s="6">
        <v>327033.8</v>
      </c>
      <c r="F130" s="6">
        <v>93175.1</v>
      </c>
      <c r="G130" s="6">
        <v>596436.5</v>
      </c>
      <c r="I130" s="2" t="s">
        <v>361</v>
      </c>
      <c r="J130" s="7">
        <v>1.6488017827222389E-3</v>
      </c>
      <c r="K130" s="5">
        <v>0.87233878633593764</v>
      </c>
      <c r="L130" s="4">
        <v>315559273.40000004</v>
      </c>
    </row>
    <row r="131" spans="1:12" x14ac:dyDescent="0.2">
      <c r="A131">
        <v>121</v>
      </c>
      <c r="B131" s="2" t="s">
        <v>291</v>
      </c>
      <c r="C131" s="6">
        <v>237236.1</v>
      </c>
      <c r="D131" s="6">
        <v>28042.3</v>
      </c>
      <c r="E131" s="6">
        <v>196625.8</v>
      </c>
      <c r="F131" s="6">
        <v>121043.6</v>
      </c>
      <c r="G131" s="6">
        <v>582947.80000000005</v>
      </c>
      <c r="I131" s="2" t="s">
        <v>291</v>
      </c>
      <c r="J131" s="7">
        <v>1.6115133327252898E-3</v>
      </c>
      <c r="K131" s="5">
        <v>0.873950299668663</v>
      </c>
      <c r="L131" s="4">
        <v>316142221.20000005</v>
      </c>
    </row>
    <row r="132" spans="1:12" x14ac:dyDescent="0.2">
      <c r="A132">
        <v>122</v>
      </c>
      <c r="B132" s="2" t="s">
        <v>325</v>
      </c>
      <c r="C132" s="6"/>
      <c r="D132" s="6">
        <v>208989</v>
      </c>
      <c r="E132" s="6">
        <v>297403.2</v>
      </c>
      <c r="F132" s="6">
        <v>72084.7</v>
      </c>
      <c r="G132" s="6">
        <v>578476.9</v>
      </c>
      <c r="I132" s="2" t="s">
        <v>325</v>
      </c>
      <c r="J132" s="7">
        <v>1.5991538814000056E-3</v>
      </c>
      <c r="K132" s="5">
        <v>0.87554945355006286</v>
      </c>
      <c r="L132" s="4">
        <v>316720698.10000002</v>
      </c>
    </row>
    <row r="133" spans="1:12" x14ac:dyDescent="0.2">
      <c r="A133">
        <v>123</v>
      </c>
      <c r="B133" s="2" t="s">
        <v>342</v>
      </c>
      <c r="C133" s="6"/>
      <c r="D133" s="6">
        <v>330.3</v>
      </c>
      <c r="E133" s="6">
        <v>493665.6</v>
      </c>
      <c r="F133" s="6">
        <v>83135.8</v>
      </c>
      <c r="G133" s="6">
        <v>577131.69999999995</v>
      </c>
      <c r="I133" s="2" t="s">
        <v>342</v>
      </c>
      <c r="J133" s="7">
        <v>1.5954351818265923E-3</v>
      </c>
      <c r="K133" s="5">
        <v>0.87714488873188945</v>
      </c>
      <c r="L133" s="4">
        <v>317297829.80000001</v>
      </c>
    </row>
    <row r="134" spans="1:12" x14ac:dyDescent="0.2">
      <c r="A134">
        <v>124</v>
      </c>
      <c r="B134" s="2" t="s">
        <v>171</v>
      </c>
      <c r="C134" s="6">
        <v>162301.9</v>
      </c>
      <c r="D134" s="6">
        <v>100834.2</v>
      </c>
      <c r="E134" s="6">
        <v>265772.7</v>
      </c>
      <c r="F134" s="6">
        <v>41858.300000000003</v>
      </c>
      <c r="G134" s="6">
        <v>570767.1</v>
      </c>
      <c r="I134" s="2" t="s">
        <v>171</v>
      </c>
      <c r="J134" s="7">
        <v>1.577840745828269E-3</v>
      </c>
      <c r="K134" s="5">
        <v>0.87872272947771779</v>
      </c>
      <c r="L134" s="4">
        <v>317868596.90000004</v>
      </c>
    </row>
    <row r="135" spans="1:12" x14ac:dyDescent="0.2">
      <c r="A135">
        <v>125</v>
      </c>
      <c r="B135" s="2" t="s">
        <v>232</v>
      </c>
      <c r="C135" s="6"/>
      <c r="D135" s="6">
        <v>120134</v>
      </c>
      <c r="E135" s="6">
        <v>398526.6</v>
      </c>
      <c r="F135" s="6">
        <v>34334.6</v>
      </c>
      <c r="G135" s="6">
        <v>552995.19999999995</v>
      </c>
      <c r="I135" s="2" t="s">
        <v>232</v>
      </c>
      <c r="J135" s="7">
        <v>1.528711726389718E-3</v>
      </c>
      <c r="K135" s="5">
        <v>0.88025144120410748</v>
      </c>
      <c r="L135" s="4">
        <v>318421592.10000002</v>
      </c>
    </row>
    <row r="136" spans="1:12" x14ac:dyDescent="0.2">
      <c r="A136">
        <v>126</v>
      </c>
      <c r="B136" s="2" t="s">
        <v>98</v>
      </c>
      <c r="C136" s="6">
        <v>224147</v>
      </c>
      <c r="D136" s="6">
        <v>222267.3</v>
      </c>
      <c r="E136" s="6">
        <v>94936.5</v>
      </c>
      <c r="F136" s="6">
        <v>117.3</v>
      </c>
      <c r="G136" s="6">
        <v>541468.1</v>
      </c>
      <c r="I136" s="2" t="s">
        <v>98</v>
      </c>
      <c r="J136" s="7">
        <v>1.4968459652741298E-3</v>
      </c>
      <c r="K136" s="5">
        <v>0.88174828716938169</v>
      </c>
      <c r="L136" s="4">
        <v>318963060.20000005</v>
      </c>
    </row>
    <row r="137" spans="1:12" x14ac:dyDescent="0.2">
      <c r="A137">
        <v>127</v>
      </c>
      <c r="B137" s="2" t="s">
        <v>131</v>
      </c>
      <c r="C137" s="6"/>
      <c r="D137" s="6">
        <v>934.4</v>
      </c>
      <c r="E137" s="6">
        <v>328071.90000000002</v>
      </c>
      <c r="F137" s="6">
        <v>198155.1</v>
      </c>
      <c r="G137" s="6">
        <v>527161.4</v>
      </c>
      <c r="I137" s="2" t="s">
        <v>131</v>
      </c>
      <c r="J137" s="7">
        <v>1.45729621862906E-3</v>
      </c>
      <c r="K137" s="5">
        <v>0.8832055833880107</v>
      </c>
      <c r="L137" s="4">
        <v>319490221.60000002</v>
      </c>
    </row>
    <row r="138" spans="1:12" x14ac:dyDescent="0.2">
      <c r="A138">
        <v>128</v>
      </c>
      <c r="B138" s="2" t="s">
        <v>343</v>
      </c>
      <c r="C138" s="6"/>
      <c r="D138" s="6">
        <v>154.80000000000001</v>
      </c>
      <c r="E138" s="6">
        <v>480587.7</v>
      </c>
      <c r="F138" s="6">
        <v>37172.5</v>
      </c>
      <c r="G138" s="6">
        <v>517915</v>
      </c>
      <c r="I138" s="2" t="s">
        <v>343</v>
      </c>
      <c r="J138" s="7">
        <v>1.4317352732413063E-3</v>
      </c>
      <c r="K138" s="5">
        <v>0.88463731866125195</v>
      </c>
      <c r="L138" s="4">
        <v>320008136.60000002</v>
      </c>
    </row>
    <row r="139" spans="1:12" x14ac:dyDescent="0.2">
      <c r="A139">
        <v>129</v>
      </c>
      <c r="B139" s="2" t="s">
        <v>150</v>
      </c>
      <c r="C139" s="6">
        <v>208358</v>
      </c>
      <c r="D139" s="6">
        <v>57303.7</v>
      </c>
      <c r="E139" s="6">
        <v>199361.8</v>
      </c>
      <c r="F139" s="6">
        <v>44488.3</v>
      </c>
      <c r="G139" s="6">
        <v>509511.8</v>
      </c>
      <c r="I139" s="2" t="s">
        <v>150</v>
      </c>
      <c r="J139" s="7">
        <v>1.4085052879191948E-3</v>
      </c>
      <c r="K139" s="5">
        <v>0.8860458239491712</v>
      </c>
      <c r="L139" s="4">
        <v>320517648.40000004</v>
      </c>
    </row>
    <row r="140" spans="1:12" x14ac:dyDescent="0.2">
      <c r="A140">
        <v>130</v>
      </c>
      <c r="B140" s="2" t="s">
        <v>169</v>
      </c>
      <c r="C140" s="6"/>
      <c r="D140" s="6">
        <v>70491.8</v>
      </c>
      <c r="E140" s="6">
        <v>180213.4</v>
      </c>
      <c r="F140" s="6">
        <v>257401.1</v>
      </c>
      <c r="G140" s="6">
        <v>508106.3</v>
      </c>
      <c r="I140" s="2" t="s">
        <v>169</v>
      </c>
      <c r="J140" s="7">
        <v>1.4046198937395695E-3</v>
      </c>
      <c r="K140" s="5">
        <v>0.88745044384291083</v>
      </c>
      <c r="L140" s="4">
        <v>321025754.70000005</v>
      </c>
    </row>
    <row r="141" spans="1:12" x14ac:dyDescent="0.2">
      <c r="A141">
        <v>131</v>
      </c>
      <c r="B141" s="2" t="s">
        <v>202</v>
      </c>
      <c r="C141" s="6">
        <v>432601</v>
      </c>
      <c r="D141" s="6">
        <v>2319.1999999999998</v>
      </c>
      <c r="E141" s="6">
        <v>53947.199999999997</v>
      </c>
      <c r="F141" s="6">
        <v>17346.400000000001</v>
      </c>
      <c r="G141" s="6">
        <v>506213.8</v>
      </c>
      <c r="I141" s="2" t="s">
        <v>202</v>
      </c>
      <c r="J141" s="7">
        <v>1.3993882263721267E-3</v>
      </c>
      <c r="K141" s="5">
        <v>0.88884983206928292</v>
      </c>
      <c r="L141" s="4">
        <v>321531968.50000006</v>
      </c>
    </row>
    <row r="142" spans="1:12" x14ac:dyDescent="0.2">
      <c r="A142">
        <v>132</v>
      </c>
      <c r="B142" s="2" t="s">
        <v>324</v>
      </c>
      <c r="C142" s="6"/>
      <c r="D142" s="6">
        <v>29251.200000000001</v>
      </c>
      <c r="E142" s="6">
        <v>203850.3</v>
      </c>
      <c r="F142" s="6">
        <v>267252.59999999998</v>
      </c>
      <c r="G142" s="6">
        <v>500354.1</v>
      </c>
      <c r="I142" s="2" t="s">
        <v>324</v>
      </c>
      <c r="J142" s="7">
        <v>1.3831895467034318E-3</v>
      </c>
      <c r="K142" s="5">
        <v>0.8902330216159865</v>
      </c>
      <c r="L142" s="4">
        <v>322032322.60000008</v>
      </c>
    </row>
    <row r="143" spans="1:12" x14ac:dyDescent="0.2">
      <c r="A143">
        <v>133</v>
      </c>
      <c r="B143" s="2" t="s">
        <v>133</v>
      </c>
      <c r="C143" s="6"/>
      <c r="D143" s="6">
        <v>901</v>
      </c>
      <c r="E143" s="6">
        <v>390010.7</v>
      </c>
      <c r="F143" s="6">
        <v>94801.4</v>
      </c>
      <c r="G143" s="6">
        <v>485713.1</v>
      </c>
      <c r="I143" s="2" t="s">
        <v>133</v>
      </c>
      <c r="J143" s="7">
        <v>1.342715654007669E-3</v>
      </c>
      <c r="K143" s="5">
        <v>0.89157573726999417</v>
      </c>
      <c r="L143" s="4">
        <v>322518035.70000011</v>
      </c>
    </row>
    <row r="144" spans="1:12" x14ac:dyDescent="0.2">
      <c r="A144">
        <v>134</v>
      </c>
      <c r="B144" s="2" t="s">
        <v>345</v>
      </c>
      <c r="C144" s="6"/>
      <c r="D144" s="6">
        <v>164684.4</v>
      </c>
      <c r="E144" s="6">
        <v>277995.09999999998</v>
      </c>
      <c r="F144" s="6">
        <v>34465.199999999997</v>
      </c>
      <c r="G144" s="6">
        <v>477144.7</v>
      </c>
      <c r="I144" s="2" t="s">
        <v>345</v>
      </c>
      <c r="J144" s="7">
        <v>1.3190289862818052E-3</v>
      </c>
      <c r="K144" s="5">
        <v>0.89289476625627595</v>
      </c>
      <c r="L144" s="4">
        <v>322995180.4000001</v>
      </c>
    </row>
    <row r="145" spans="1:12" x14ac:dyDescent="0.2">
      <c r="A145">
        <v>135</v>
      </c>
      <c r="B145" s="2" t="s">
        <v>100</v>
      </c>
      <c r="C145" s="6"/>
      <c r="D145" s="6">
        <v>419750.9</v>
      </c>
      <c r="E145" s="6">
        <v>52822.9</v>
      </c>
      <c r="F145" s="6">
        <v>2271.3000000000002</v>
      </c>
      <c r="G145" s="6">
        <v>474845.1</v>
      </c>
      <c r="I145" s="2" t="s">
        <v>100</v>
      </c>
      <c r="J145" s="7">
        <v>1.3126719229908294E-3</v>
      </c>
      <c r="K145" s="5">
        <v>0.89420743817926684</v>
      </c>
      <c r="L145" s="4">
        <v>323470025.50000012</v>
      </c>
    </row>
    <row r="146" spans="1:12" x14ac:dyDescent="0.2">
      <c r="A146">
        <v>136</v>
      </c>
      <c r="B146" s="2" t="s">
        <v>139</v>
      </c>
      <c r="C146" s="6"/>
      <c r="D146" s="6">
        <v>9789.6</v>
      </c>
      <c r="E146" s="6">
        <v>367540.8</v>
      </c>
      <c r="F146" s="6">
        <v>97133.6</v>
      </c>
      <c r="G146" s="6">
        <v>474464</v>
      </c>
      <c r="I146" s="2" t="s">
        <v>139</v>
      </c>
      <c r="J146" s="7">
        <v>1.3116184020218822E-3</v>
      </c>
      <c r="K146" s="5">
        <v>0.89551905658128872</v>
      </c>
      <c r="L146" s="4">
        <v>323944489.50000012</v>
      </c>
    </row>
    <row r="147" spans="1:12" x14ac:dyDescent="0.2">
      <c r="A147">
        <v>137</v>
      </c>
      <c r="B147" s="2" t="s">
        <v>375</v>
      </c>
      <c r="C147" s="6"/>
      <c r="D147" s="6">
        <v>41941.300000000003</v>
      </c>
      <c r="E147" s="6">
        <v>389048.6</v>
      </c>
      <c r="F147" s="6">
        <v>41404.199999999997</v>
      </c>
      <c r="G147" s="6">
        <v>472394.1</v>
      </c>
      <c r="I147" s="2" t="s">
        <v>375</v>
      </c>
      <c r="J147" s="7">
        <v>1.3058963263104582E-3</v>
      </c>
      <c r="K147" s="5">
        <v>0.89682495290759923</v>
      </c>
      <c r="L147" s="4">
        <v>324416883.60000014</v>
      </c>
    </row>
    <row r="148" spans="1:12" x14ac:dyDescent="0.2">
      <c r="A148">
        <v>138</v>
      </c>
      <c r="B148" s="2" t="s">
        <v>156</v>
      </c>
      <c r="C148" s="6"/>
      <c r="D148" s="6">
        <v>46082.7</v>
      </c>
      <c r="E148" s="6">
        <v>290269.09999999998</v>
      </c>
      <c r="F148" s="6">
        <v>128389.2</v>
      </c>
      <c r="G148" s="6">
        <v>464741</v>
      </c>
      <c r="I148" s="2" t="s">
        <v>156</v>
      </c>
      <c r="J148" s="7">
        <v>1.2847399334281453E-3</v>
      </c>
      <c r="K148" s="5">
        <v>0.89810969284102737</v>
      </c>
      <c r="L148" s="4">
        <v>324881624.60000014</v>
      </c>
    </row>
    <row r="149" spans="1:12" x14ac:dyDescent="0.2">
      <c r="A149">
        <v>139</v>
      </c>
      <c r="B149" s="2" t="s">
        <v>460</v>
      </c>
      <c r="C149" s="6"/>
      <c r="D149" s="6">
        <v>145751.79999999999</v>
      </c>
      <c r="E149" s="6">
        <v>274148.40000000002</v>
      </c>
      <c r="F149" s="6">
        <v>37494.400000000001</v>
      </c>
      <c r="G149" s="6">
        <v>457394.6</v>
      </c>
      <c r="I149" s="2" t="s">
        <v>460</v>
      </c>
      <c r="J149" s="7">
        <v>1.2644313885678113E-3</v>
      </c>
      <c r="K149" s="5">
        <v>0.89937412422959528</v>
      </c>
      <c r="L149" s="4">
        <v>325339019.20000017</v>
      </c>
    </row>
    <row r="150" spans="1:12" x14ac:dyDescent="0.2">
      <c r="A150">
        <v>140</v>
      </c>
      <c r="B150" s="2" t="s">
        <v>269</v>
      </c>
      <c r="C150" s="6"/>
      <c r="D150" s="6">
        <v>278960.59999999998</v>
      </c>
      <c r="E150" s="6">
        <v>99643.9</v>
      </c>
      <c r="F150" s="6">
        <v>73699.7</v>
      </c>
      <c r="G150" s="6">
        <v>452304.2</v>
      </c>
      <c r="I150" s="2" t="s">
        <v>269</v>
      </c>
      <c r="J150" s="7">
        <v>1.2503593782284554E-3</v>
      </c>
      <c r="K150" s="5">
        <v>0.90062448360782366</v>
      </c>
      <c r="L150" s="4">
        <v>325791323.40000015</v>
      </c>
    </row>
    <row r="151" spans="1:12" x14ac:dyDescent="0.2">
      <c r="A151">
        <v>141</v>
      </c>
      <c r="B151" s="2" t="s">
        <v>252</v>
      </c>
      <c r="C151" s="6">
        <v>255452.2</v>
      </c>
      <c r="D151" s="6">
        <v>19893.8</v>
      </c>
      <c r="E151" s="6">
        <v>85639.6</v>
      </c>
      <c r="F151" s="6">
        <v>90717.2</v>
      </c>
      <c r="G151" s="6">
        <v>451702.8</v>
      </c>
      <c r="I151" s="2" t="s">
        <v>252</v>
      </c>
      <c r="J151" s="7">
        <v>1.2486968552404606E-3</v>
      </c>
      <c r="K151" s="5">
        <v>0.90187318046306419</v>
      </c>
      <c r="L151" s="4">
        <v>326243026.20000017</v>
      </c>
    </row>
    <row r="152" spans="1:12" x14ac:dyDescent="0.2">
      <c r="A152">
        <v>142</v>
      </c>
      <c r="B152" s="2" t="s">
        <v>477</v>
      </c>
      <c r="C152" s="6"/>
      <c r="D152" s="6">
        <v>163728.5</v>
      </c>
      <c r="E152" s="6">
        <v>159772.9</v>
      </c>
      <c r="F152" s="6">
        <v>127498.5</v>
      </c>
      <c r="G152" s="6">
        <v>450999.9</v>
      </c>
      <c r="I152" s="2" t="s">
        <v>477</v>
      </c>
      <c r="J152" s="7">
        <v>1.2467537434874484E-3</v>
      </c>
      <c r="K152" s="5">
        <v>0.90311993420655157</v>
      </c>
      <c r="L152" s="4">
        <v>326694026.10000014</v>
      </c>
    </row>
    <row r="153" spans="1:12" x14ac:dyDescent="0.2">
      <c r="A153">
        <v>143</v>
      </c>
      <c r="B153" s="2" t="s">
        <v>371</v>
      </c>
      <c r="C153" s="6"/>
      <c r="D153" s="6">
        <v>86898.5</v>
      </c>
      <c r="E153" s="6">
        <v>329549.5</v>
      </c>
      <c r="F153" s="6">
        <v>32810.6</v>
      </c>
      <c r="G153" s="6">
        <v>449258.6</v>
      </c>
      <c r="I153" s="2" t="s">
        <v>371</v>
      </c>
      <c r="J153" s="7">
        <v>1.2419400566251349E-3</v>
      </c>
      <c r="K153" s="5">
        <v>0.90436187426317682</v>
      </c>
      <c r="L153" s="4">
        <v>327143284.70000017</v>
      </c>
    </row>
    <row r="154" spans="1:12" x14ac:dyDescent="0.2">
      <c r="A154">
        <v>144</v>
      </c>
      <c r="B154" s="2" t="s">
        <v>142</v>
      </c>
      <c r="C154" s="6"/>
      <c r="D154" s="6">
        <v>2100.1999999999998</v>
      </c>
      <c r="E154" s="6">
        <v>356488.2</v>
      </c>
      <c r="F154" s="6">
        <v>89987.8</v>
      </c>
      <c r="G154" s="6">
        <v>448576.2</v>
      </c>
      <c r="I154" s="2" t="s">
        <v>142</v>
      </c>
      <c r="J154" s="7">
        <v>1.2400536155093922E-3</v>
      </c>
      <c r="K154" s="5">
        <v>0.9056019278786861</v>
      </c>
      <c r="L154" s="4">
        <v>327591860.90000015</v>
      </c>
    </row>
    <row r="155" spans="1:12" x14ac:dyDescent="0.2">
      <c r="A155">
        <v>145</v>
      </c>
      <c r="B155" s="2" t="s">
        <v>360</v>
      </c>
      <c r="C155" s="6"/>
      <c r="D155" s="6">
        <v>103866.5</v>
      </c>
      <c r="E155" s="6">
        <v>266843.40000000002</v>
      </c>
      <c r="F155" s="6">
        <v>76948.7</v>
      </c>
      <c r="G155" s="6">
        <v>447658.6</v>
      </c>
      <c r="I155" s="2" t="s">
        <v>360</v>
      </c>
      <c r="J155" s="7">
        <v>1.2375169824967816E-3</v>
      </c>
      <c r="K155" s="5">
        <v>0.90683944486118295</v>
      </c>
      <c r="L155" s="4">
        <v>328039519.50000018</v>
      </c>
    </row>
    <row r="156" spans="1:12" x14ac:dyDescent="0.2">
      <c r="A156">
        <v>146</v>
      </c>
      <c r="B156" s="2" t="s">
        <v>335</v>
      </c>
      <c r="C156" s="6"/>
      <c r="D156" s="6">
        <v>496.2</v>
      </c>
      <c r="E156" s="6">
        <v>300725.09999999998</v>
      </c>
      <c r="F156" s="6">
        <v>144002.79999999999</v>
      </c>
      <c r="G156" s="6">
        <v>445224.1</v>
      </c>
      <c r="I156" s="2" t="s">
        <v>335</v>
      </c>
      <c r="J156" s="7">
        <v>1.230786998768359E-3</v>
      </c>
      <c r="K156" s="5">
        <v>0.90807023185995139</v>
      </c>
      <c r="L156" s="4">
        <v>328484743.6000002</v>
      </c>
    </row>
    <row r="157" spans="1:12" x14ac:dyDescent="0.2">
      <c r="A157">
        <v>147</v>
      </c>
      <c r="B157" s="2" t="s">
        <v>116</v>
      </c>
      <c r="C157" s="6"/>
      <c r="D157" s="6">
        <v>390850.9</v>
      </c>
      <c r="E157" s="6">
        <v>44748.2</v>
      </c>
      <c r="F157" s="6">
        <v>3403.6</v>
      </c>
      <c r="G157" s="6">
        <v>439002.7</v>
      </c>
      <c r="I157" s="2" t="s">
        <v>116</v>
      </c>
      <c r="J157" s="7">
        <v>1.2135884279045235E-3</v>
      </c>
      <c r="K157" s="5">
        <v>0.90928382028785593</v>
      </c>
      <c r="L157" s="4">
        <v>328923746.30000019</v>
      </c>
    </row>
    <row r="158" spans="1:12" x14ac:dyDescent="0.2">
      <c r="A158">
        <v>148</v>
      </c>
      <c r="B158" s="2" t="s">
        <v>353</v>
      </c>
      <c r="C158" s="6"/>
      <c r="D158" s="6">
        <v>74504.800000000003</v>
      </c>
      <c r="E158" s="6">
        <v>270726.5</v>
      </c>
      <c r="F158" s="6">
        <v>86648.6</v>
      </c>
      <c r="G158" s="6">
        <v>431879.9</v>
      </c>
      <c r="I158" s="2" t="s">
        <v>353</v>
      </c>
      <c r="J158" s="7">
        <v>1.1938980076536267E-3</v>
      </c>
      <c r="K158" s="5">
        <v>0.9104777182955095</v>
      </c>
      <c r="L158" s="4">
        <v>329355626.20000017</v>
      </c>
    </row>
    <row r="159" spans="1:12" x14ac:dyDescent="0.2">
      <c r="A159">
        <v>149</v>
      </c>
      <c r="B159" s="2" t="s">
        <v>496</v>
      </c>
      <c r="C159" s="6"/>
      <c r="D159" s="6">
        <v>64202.3</v>
      </c>
      <c r="E159" s="6">
        <v>196349.3</v>
      </c>
      <c r="F159" s="6">
        <v>168226.4</v>
      </c>
      <c r="G159" s="6">
        <v>428778</v>
      </c>
      <c r="I159" s="2" t="s">
        <v>496</v>
      </c>
      <c r="J159" s="7">
        <v>1.1853230491294148E-3</v>
      </c>
      <c r="K159" s="5">
        <v>0.91166304134463894</v>
      </c>
      <c r="L159" s="4">
        <v>329784404.20000017</v>
      </c>
    </row>
    <row r="160" spans="1:12" x14ac:dyDescent="0.2">
      <c r="A160">
        <v>150</v>
      </c>
      <c r="B160" s="2" t="s">
        <v>173</v>
      </c>
      <c r="C160" s="6"/>
      <c r="D160" s="6">
        <v>5476.3</v>
      </c>
      <c r="E160" s="6">
        <v>353732.3</v>
      </c>
      <c r="F160" s="6">
        <v>68696.399999999994</v>
      </c>
      <c r="G160" s="6">
        <v>427905</v>
      </c>
      <c r="I160" s="2" t="s">
        <v>173</v>
      </c>
      <c r="J160" s="7">
        <v>1.182909709308132E-3</v>
      </c>
      <c r="K160" s="5">
        <v>0.91284595105394706</v>
      </c>
      <c r="L160" s="4">
        <v>330212309.20000017</v>
      </c>
    </row>
    <row r="161" spans="1:12" x14ac:dyDescent="0.2">
      <c r="A161">
        <v>151</v>
      </c>
      <c r="B161" s="2" t="s">
        <v>319</v>
      </c>
      <c r="C161" s="6"/>
      <c r="D161" s="6">
        <v>24518.7</v>
      </c>
      <c r="E161" s="6">
        <v>163157.70000000001</v>
      </c>
      <c r="F161" s="6">
        <v>239850.7</v>
      </c>
      <c r="G161" s="6">
        <v>427527.1</v>
      </c>
      <c r="I161" s="2" t="s">
        <v>319</v>
      </c>
      <c r="J161" s="7">
        <v>1.1818650344874416E-3</v>
      </c>
      <c r="K161" s="5">
        <v>0.91402781608843453</v>
      </c>
      <c r="L161" s="4">
        <v>330639836.30000019</v>
      </c>
    </row>
    <row r="162" spans="1:12" x14ac:dyDescent="0.2">
      <c r="A162">
        <v>152</v>
      </c>
      <c r="B162" s="2" t="s">
        <v>109</v>
      </c>
      <c r="C162" s="6"/>
      <c r="D162" s="6">
        <v>179291.9</v>
      </c>
      <c r="E162" s="6">
        <v>237771.2</v>
      </c>
      <c r="F162" s="6">
        <v>4756.5</v>
      </c>
      <c r="G162" s="6">
        <v>421819.6</v>
      </c>
      <c r="I162" s="2" t="s">
        <v>109</v>
      </c>
      <c r="J162" s="7">
        <v>1.1660870997452063E-3</v>
      </c>
      <c r="K162" s="5">
        <v>0.91519390318817984</v>
      </c>
      <c r="L162" s="4">
        <v>331061655.90000021</v>
      </c>
    </row>
    <row r="163" spans="1:12" x14ac:dyDescent="0.2">
      <c r="A163">
        <v>153</v>
      </c>
      <c r="B163" s="2" t="s">
        <v>199</v>
      </c>
      <c r="C163" s="6"/>
      <c r="D163" s="6">
        <v>298177</v>
      </c>
      <c r="E163" s="6">
        <v>119724.2</v>
      </c>
      <c r="F163" s="6">
        <v>367.1</v>
      </c>
      <c r="G163" s="6">
        <v>418268.3</v>
      </c>
      <c r="I163" s="2" t="s">
        <v>199</v>
      </c>
      <c r="J163" s="7">
        <v>1.1562698102751932E-3</v>
      </c>
      <c r="K163" s="5">
        <v>0.916350172998455</v>
      </c>
      <c r="L163" s="4">
        <v>331479924.20000023</v>
      </c>
    </row>
    <row r="164" spans="1:12" x14ac:dyDescent="0.2">
      <c r="A164">
        <v>154</v>
      </c>
      <c r="B164" s="2" t="s">
        <v>237</v>
      </c>
      <c r="C164" s="6"/>
      <c r="D164" s="6">
        <v>225809.1</v>
      </c>
      <c r="E164" s="6">
        <v>164554.20000000001</v>
      </c>
      <c r="F164" s="6">
        <v>24857.9</v>
      </c>
      <c r="G164" s="6">
        <v>415221.2</v>
      </c>
      <c r="I164" s="2" t="s">
        <v>237</v>
      </c>
      <c r="J164" s="7">
        <v>1.1478463420398774E-3</v>
      </c>
      <c r="K164" s="5">
        <v>0.91749801934049491</v>
      </c>
      <c r="L164" s="4">
        <v>331895145.40000021</v>
      </c>
    </row>
    <row r="165" spans="1:12" x14ac:dyDescent="0.2">
      <c r="A165">
        <v>155</v>
      </c>
      <c r="B165" s="2" t="s">
        <v>474</v>
      </c>
      <c r="C165" s="6"/>
      <c r="D165" s="6">
        <v>38310.800000000003</v>
      </c>
      <c r="E165" s="6">
        <v>223150.9</v>
      </c>
      <c r="F165" s="6">
        <v>148904.1</v>
      </c>
      <c r="G165" s="6">
        <v>410365.8</v>
      </c>
      <c r="I165" s="2" t="s">
        <v>474</v>
      </c>
      <c r="J165" s="7">
        <v>1.1344239707131232E-3</v>
      </c>
      <c r="K165" s="5">
        <v>0.91863244331120797</v>
      </c>
      <c r="L165" s="4">
        <v>332305511.20000023</v>
      </c>
    </row>
    <row r="166" spans="1:12" x14ac:dyDescent="0.2">
      <c r="A166">
        <v>156</v>
      </c>
      <c r="B166" s="2" t="s">
        <v>158</v>
      </c>
      <c r="C166" s="6"/>
      <c r="D166" s="6">
        <v>5951.8</v>
      </c>
      <c r="E166" s="6">
        <v>298583.7</v>
      </c>
      <c r="F166" s="6">
        <v>104494.5</v>
      </c>
      <c r="G166" s="6">
        <v>409030</v>
      </c>
      <c r="I166" s="2" t="s">
        <v>158</v>
      </c>
      <c r="J166" s="7">
        <v>1.1307312567002143E-3</v>
      </c>
      <c r="K166" s="5">
        <v>0.91976317456790824</v>
      </c>
      <c r="L166" s="4">
        <v>332714541.20000023</v>
      </c>
    </row>
    <row r="167" spans="1:12" x14ac:dyDescent="0.2">
      <c r="A167">
        <v>157</v>
      </c>
      <c r="B167" s="2" t="s">
        <v>162</v>
      </c>
      <c r="C167" s="6">
        <v>5116</v>
      </c>
      <c r="D167" s="6">
        <v>51813.599999999999</v>
      </c>
      <c r="E167" s="6">
        <v>288084.8</v>
      </c>
      <c r="F167" s="6">
        <v>63627.1</v>
      </c>
      <c r="G167" s="6">
        <v>408641.5</v>
      </c>
      <c r="I167" s="2" t="s">
        <v>162</v>
      </c>
      <c r="J167" s="7">
        <v>1.1296572790134235E-3</v>
      </c>
      <c r="K167" s="5">
        <v>0.92089283184692161</v>
      </c>
      <c r="L167" s="4">
        <v>333123182.70000023</v>
      </c>
    </row>
    <row r="168" spans="1:12" x14ac:dyDescent="0.2">
      <c r="A168">
        <v>158</v>
      </c>
      <c r="B168" s="2" t="s">
        <v>245</v>
      </c>
      <c r="C168" s="6"/>
      <c r="D168" s="6">
        <v>76788.2</v>
      </c>
      <c r="E168" s="6">
        <v>258277.6</v>
      </c>
      <c r="F168" s="6">
        <v>70392.800000000003</v>
      </c>
      <c r="G168" s="6">
        <v>405458.6</v>
      </c>
      <c r="I168" s="2" t="s">
        <v>245</v>
      </c>
      <c r="J168" s="7">
        <v>1.1208584023614638E-3</v>
      </c>
      <c r="K168" s="5">
        <v>0.92201369024928315</v>
      </c>
      <c r="L168" s="4">
        <v>333528641.30000025</v>
      </c>
    </row>
    <row r="169" spans="1:12" x14ac:dyDescent="0.2">
      <c r="A169">
        <v>159</v>
      </c>
      <c r="B169" s="2" t="s">
        <v>152</v>
      </c>
      <c r="C169" s="6"/>
      <c r="D169" s="6">
        <v>189823.6</v>
      </c>
      <c r="E169" s="6">
        <v>156526.1</v>
      </c>
      <c r="F169" s="6">
        <v>50652.4</v>
      </c>
      <c r="G169" s="6">
        <v>397002.1</v>
      </c>
      <c r="I169" s="2" t="s">
        <v>152</v>
      </c>
      <c r="J169" s="7">
        <v>1.0974810733824516E-3</v>
      </c>
      <c r="K169" s="5">
        <v>0.92311117132266574</v>
      </c>
      <c r="L169" s="4">
        <v>333925643.40000027</v>
      </c>
    </row>
    <row r="170" spans="1:12" x14ac:dyDescent="0.2">
      <c r="A170">
        <v>160</v>
      </c>
      <c r="B170" s="2" t="s">
        <v>123</v>
      </c>
      <c r="C170" s="6">
        <v>135042.5</v>
      </c>
      <c r="D170" s="6">
        <v>80507.3</v>
      </c>
      <c r="E170" s="6">
        <v>167343.4</v>
      </c>
      <c r="F170" s="6">
        <v>11736</v>
      </c>
      <c r="G170" s="6">
        <v>394629.2</v>
      </c>
      <c r="I170" s="2" t="s">
        <v>123</v>
      </c>
      <c r="J170" s="7">
        <v>1.0909213780079707E-3</v>
      </c>
      <c r="K170" s="5">
        <v>0.92420209270067366</v>
      </c>
      <c r="L170" s="4">
        <v>334320272.60000026</v>
      </c>
    </row>
    <row r="171" spans="1:12" x14ac:dyDescent="0.2">
      <c r="A171">
        <v>161</v>
      </c>
      <c r="B171" s="2" t="s">
        <v>454</v>
      </c>
      <c r="C171" s="6"/>
      <c r="D171" s="6">
        <v>142828.5</v>
      </c>
      <c r="E171" s="6">
        <v>180234.2</v>
      </c>
      <c r="F171" s="6">
        <v>66023.100000000006</v>
      </c>
      <c r="G171" s="6">
        <v>389085.8</v>
      </c>
      <c r="I171" s="2" t="s">
        <v>454</v>
      </c>
      <c r="J171" s="7">
        <v>1.0755970848060246E-3</v>
      </c>
      <c r="K171" s="5">
        <v>0.92527768978547975</v>
      </c>
      <c r="L171" s="4">
        <v>334709358.40000027</v>
      </c>
    </row>
    <row r="172" spans="1:12" x14ac:dyDescent="0.2">
      <c r="A172">
        <v>162</v>
      </c>
      <c r="B172" s="2" t="s">
        <v>166</v>
      </c>
      <c r="C172" s="6">
        <v>170509</v>
      </c>
      <c r="D172" s="6">
        <v>185.4</v>
      </c>
      <c r="E172" s="6">
        <v>101182.3</v>
      </c>
      <c r="F172" s="6">
        <v>110970</v>
      </c>
      <c r="G172" s="6">
        <v>382846.7</v>
      </c>
      <c r="I172" s="2" t="s">
        <v>166</v>
      </c>
      <c r="J172" s="7">
        <v>1.0583495836846441E-3</v>
      </c>
      <c r="K172" s="5">
        <v>0.92633603936916431</v>
      </c>
      <c r="L172" s="4">
        <v>335092205.10000026</v>
      </c>
    </row>
    <row r="173" spans="1:12" x14ac:dyDescent="0.2">
      <c r="A173">
        <v>163</v>
      </c>
      <c r="B173" s="2" t="s">
        <v>221</v>
      </c>
      <c r="C173" s="6"/>
      <c r="D173" s="6">
        <v>323816.40000000002</v>
      </c>
      <c r="E173" s="6">
        <v>35396.1</v>
      </c>
      <c r="F173" s="6">
        <v>23278.9</v>
      </c>
      <c r="G173" s="6">
        <v>382491.4</v>
      </c>
      <c r="I173" s="2" t="s">
        <v>221</v>
      </c>
      <c r="J173" s="7">
        <v>1.0573673847860167E-3</v>
      </c>
      <c r="K173" s="5">
        <v>0.92739340675395021</v>
      </c>
      <c r="L173" s="4">
        <v>335474696.50000024</v>
      </c>
    </row>
    <row r="174" spans="1:12" x14ac:dyDescent="0.2">
      <c r="A174">
        <v>164</v>
      </c>
      <c r="B174" s="2" t="s">
        <v>372</v>
      </c>
      <c r="C174" s="6"/>
      <c r="D174" s="6">
        <v>109098.4</v>
      </c>
      <c r="E174" s="6">
        <v>245529.3</v>
      </c>
      <c r="F174" s="6">
        <v>22325.599999999999</v>
      </c>
      <c r="G174" s="6">
        <v>376953.3</v>
      </c>
      <c r="I174" s="2" t="s">
        <v>372</v>
      </c>
      <c r="J174" s="7">
        <v>1.0420577430171208E-3</v>
      </c>
      <c r="K174" s="5">
        <v>0.92843546449696746</v>
      </c>
      <c r="L174" s="4">
        <v>335851649.80000025</v>
      </c>
    </row>
    <row r="175" spans="1:12" x14ac:dyDescent="0.2">
      <c r="A175">
        <v>165</v>
      </c>
      <c r="B175" s="2" t="s">
        <v>176</v>
      </c>
      <c r="C175" s="6">
        <v>108862.2</v>
      </c>
      <c r="D175" s="6">
        <v>1544.1</v>
      </c>
      <c r="E175" s="6">
        <v>159859.70000000001</v>
      </c>
      <c r="F175" s="6">
        <v>101481.7</v>
      </c>
      <c r="G175" s="6">
        <v>371747.7</v>
      </c>
      <c r="I175" s="2" t="s">
        <v>176</v>
      </c>
      <c r="J175" s="7">
        <v>1.0276672713405235E-3</v>
      </c>
      <c r="K175" s="5">
        <v>0.92946313176830786</v>
      </c>
      <c r="L175" s="4">
        <v>336223397.50000024</v>
      </c>
    </row>
    <row r="176" spans="1:12" x14ac:dyDescent="0.2">
      <c r="A176">
        <v>166</v>
      </c>
      <c r="B176" s="2" t="s">
        <v>243</v>
      </c>
      <c r="C176" s="6"/>
      <c r="D176" s="6">
        <v>2029.6</v>
      </c>
      <c r="E176" s="6">
        <v>316170.09999999998</v>
      </c>
      <c r="F176" s="6">
        <v>39254.699999999997</v>
      </c>
      <c r="G176" s="6">
        <v>357454.4</v>
      </c>
      <c r="I176" s="2" t="s">
        <v>243</v>
      </c>
      <c r="J176" s="7">
        <v>9.8815456794127841E-4</v>
      </c>
      <c r="K176" s="5">
        <v>0.93045128633624907</v>
      </c>
      <c r="L176" s="4">
        <v>336580851.90000021</v>
      </c>
    </row>
    <row r="177" spans="1:12" x14ac:dyDescent="0.2">
      <c r="A177">
        <v>167</v>
      </c>
      <c r="B177" s="2" t="s">
        <v>352</v>
      </c>
      <c r="C177" s="6"/>
      <c r="D177" s="6">
        <v>153936.6</v>
      </c>
      <c r="E177" s="6">
        <v>124755.4</v>
      </c>
      <c r="F177" s="6">
        <v>76924.100000000006</v>
      </c>
      <c r="G177" s="6">
        <v>355616.1</v>
      </c>
      <c r="I177" s="2" t="s">
        <v>352</v>
      </c>
      <c r="J177" s="7">
        <v>9.8307273220993351E-4</v>
      </c>
      <c r="K177" s="5">
        <v>0.93143435906845917</v>
      </c>
      <c r="L177" s="4">
        <v>336936468.00000024</v>
      </c>
    </row>
    <row r="178" spans="1:12" x14ac:dyDescent="0.2">
      <c r="A178">
        <v>168</v>
      </c>
      <c r="B178" s="2" t="s">
        <v>86</v>
      </c>
      <c r="C178" s="6">
        <v>30599.1</v>
      </c>
      <c r="D178" s="6">
        <v>287264.40000000002</v>
      </c>
      <c r="E178" s="6">
        <v>30906.1</v>
      </c>
      <c r="F178" s="6">
        <v>6674.8</v>
      </c>
      <c r="G178" s="6">
        <v>355444.4</v>
      </c>
      <c r="I178" s="2" t="s">
        <v>86</v>
      </c>
      <c r="J178" s="7">
        <v>9.8259808106753474E-4</v>
      </c>
      <c r="K178" s="5">
        <v>0.93241695714952655</v>
      </c>
      <c r="L178" s="4">
        <v>337291912.40000021</v>
      </c>
    </row>
    <row r="179" spans="1:12" x14ac:dyDescent="0.2">
      <c r="A179">
        <v>169</v>
      </c>
      <c r="B179" s="2" t="s">
        <v>312</v>
      </c>
      <c r="C179" s="6"/>
      <c r="D179" s="6">
        <v>132448.5</v>
      </c>
      <c r="E179" s="6">
        <v>140168.1</v>
      </c>
      <c r="F179" s="6">
        <v>78849.3</v>
      </c>
      <c r="G179" s="6">
        <v>351465.9</v>
      </c>
      <c r="I179" s="2" t="s">
        <v>312</v>
      </c>
      <c r="J179" s="7">
        <v>9.7159983080525117E-4</v>
      </c>
      <c r="K179" s="5">
        <v>0.93338855698033174</v>
      </c>
      <c r="L179" s="4">
        <v>337643378.30000019</v>
      </c>
    </row>
    <row r="180" spans="1:12" x14ac:dyDescent="0.2">
      <c r="A180">
        <v>170</v>
      </c>
      <c r="B180" s="2" t="s">
        <v>281</v>
      </c>
      <c r="C180" s="6"/>
      <c r="D180" s="6">
        <v>209916.2</v>
      </c>
      <c r="E180" s="6">
        <v>110759.8</v>
      </c>
      <c r="F180" s="6">
        <v>26229</v>
      </c>
      <c r="G180" s="6">
        <v>346905</v>
      </c>
      <c r="I180" s="2" t="s">
        <v>281</v>
      </c>
      <c r="J180" s="7">
        <v>9.5899158156024708E-4</v>
      </c>
      <c r="K180" s="5">
        <v>0.93434754856189206</v>
      </c>
      <c r="L180" s="4">
        <v>337990283.30000019</v>
      </c>
    </row>
    <row r="181" spans="1:12" x14ac:dyDescent="0.2">
      <c r="A181">
        <v>171</v>
      </c>
      <c r="B181" s="2" t="s">
        <v>426</v>
      </c>
      <c r="C181" s="6"/>
      <c r="D181" s="6">
        <v>149896.5</v>
      </c>
      <c r="E181" s="6">
        <v>168157.4</v>
      </c>
      <c r="F181" s="6">
        <v>26943.599999999999</v>
      </c>
      <c r="G181" s="6">
        <v>344997.5</v>
      </c>
      <c r="I181" s="2" t="s">
        <v>426</v>
      </c>
      <c r="J181" s="7">
        <v>9.5371844787285089E-4</v>
      </c>
      <c r="K181" s="5">
        <v>0.9353012670097649</v>
      </c>
      <c r="L181" s="4">
        <v>338335280.80000019</v>
      </c>
    </row>
    <row r="182" spans="1:12" x14ac:dyDescent="0.2">
      <c r="A182">
        <v>172</v>
      </c>
      <c r="B182" s="2" t="s">
        <v>406</v>
      </c>
      <c r="C182" s="6"/>
      <c r="D182" s="6">
        <v>215796.6</v>
      </c>
      <c r="E182" s="6">
        <v>109156.8</v>
      </c>
      <c r="F182" s="6">
        <v>16975.2</v>
      </c>
      <c r="G182" s="6">
        <v>341928.6</v>
      </c>
      <c r="I182" s="2" t="s">
        <v>406</v>
      </c>
      <c r="J182" s="7">
        <v>9.4523471525253622E-4</v>
      </c>
      <c r="K182" s="5">
        <v>0.93624650172501744</v>
      </c>
      <c r="L182" s="4">
        <v>338677209.40000021</v>
      </c>
    </row>
    <row r="183" spans="1:12" x14ac:dyDescent="0.2">
      <c r="A183">
        <v>173</v>
      </c>
      <c r="B183" s="2" t="s">
        <v>446</v>
      </c>
      <c r="C183" s="6"/>
      <c r="D183" s="6">
        <v>249.9</v>
      </c>
      <c r="E183" s="6">
        <v>204773.5</v>
      </c>
      <c r="F183" s="6">
        <v>131926.29999999999</v>
      </c>
      <c r="G183" s="6">
        <v>336949.7</v>
      </c>
      <c r="I183" s="2" t="s">
        <v>446</v>
      </c>
      <c r="J183" s="7">
        <v>9.3147093789149992E-4</v>
      </c>
      <c r="K183" s="5">
        <v>0.93717797266290892</v>
      </c>
      <c r="L183" s="4">
        <v>339014159.1000002</v>
      </c>
    </row>
    <row r="184" spans="1:12" x14ac:dyDescent="0.2">
      <c r="A184">
        <v>174</v>
      </c>
      <c r="B184" s="2" t="s">
        <v>317</v>
      </c>
      <c r="C184" s="6"/>
      <c r="D184" s="6">
        <v>1629.5</v>
      </c>
      <c r="E184" s="6">
        <v>165828.20000000001</v>
      </c>
      <c r="F184" s="6">
        <v>167112.29999999999</v>
      </c>
      <c r="G184" s="6">
        <v>334570</v>
      </c>
      <c r="I184" s="2" t="s">
        <v>317</v>
      </c>
      <c r="J184" s="7">
        <v>9.2489244445197346E-4</v>
      </c>
      <c r="K184" s="5">
        <v>0.93810286510736096</v>
      </c>
      <c r="L184" s="4">
        <v>339348729.1000002</v>
      </c>
    </row>
    <row r="185" spans="1:12" x14ac:dyDescent="0.2">
      <c r="A185">
        <v>175</v>
      </c>
      <c r="B185" s="2" t="s">
        <v>365</v>
      </c>
      <c r="C185" s="6"/>
      <c r="D185" s="6">
        <v>185197.5</v>
      </c>
      <c r="E185" s="6">
        <v>138099.29999999999</v>
      </c>
      <c r="F185" s="6">
        <v>3360.2</v>
      </c>
      <c r="G185" s="6">
        <v>326657</v>
      </c>
      <c r="I185" s="2" t="s">
        <v>365</v>
      </c>
      <c r="J185" s="7">
        <v>9.0301757846593628E-4</v>
      </c>
      <c r="K185" s="5">
        <v>0.93900588268582685</v>
      </c>
      <c r="L185" s="4">
        <v>339675386.1000002</v>
      </c>
    </row>
    <row r="186" spans="1:12" x14ac:dyDescent="0.2">
      <c r="A186">
        <v>176</v>
      </c>
      <c r="B186" s="2" t="s">
        <v>285</v>
      </c>
      <c r="C186" s="6"/>
      <c r="D186" s="6">
        <v>41511.4</v>
      </c>
      <c r="E186" s="6">
        <v>112955.4</v>
      </c>
      <c r="F186" s="6">
        <v>170981.5</v>
      </c>
      <c r="G186" s="6">
        <v>325448.3</v>
      </c>
      <c r="I186" s="2" t="s">
        <v>285</v>
      </c>
      <c r="J186" s="7">
        <v>8.9967622240409836E-4</v>
      </c>
      <c r="K186" s="5">
        <v>0.93990555890823102</v>
      </c>
      <c r="L186" s="4">
        <v>340000834.40000021</v>
      </c>
    </row>
    <row r="187" spans="1:12" x14ac:dyDescent="0.2">
      <c r="A187">
        <v>177</v>
      </c>
      <c r="B187" s="2" t="s">
        <v>303</v>
      </c>
      <c r="C187" s="6"/>
      <c r="D187" s="6">
        <v>58337</v>
      </c>
      <c r="E187" s="6">
        <v>213966.8</v>
      </c>
      <c r="F187" s="6">
        <v>49890.6</v>
      </c>
      <c r="G187" s="6">
        <v>322194.40000000002</v>
      </c>
      <c r="I187" s="2" t="s">
        <v>303</v>
      </c>
      <c r="J187" s="7">
        <v>8.9068107183769307E-4</v>
      </c>
      <c r="K187" s="5">
        <v>0.94079623998006856</v>
      </c>
      <c r="L187" s="4">
        <v>340323028.80000019</v>
      </c>
    </row>
    <row r="188" spans="1:12" x14ac:dyDescent="0.2">
      <c r="A188">
        <v>178</v>
      </c>
      <c r="B188" s="2" t="s">
        <v>125</v>
      </c>
      <c r="C188" s="6"/>
      <c r="D188" s="6">
        <v>377</v>
      </c>
      <c r="E188" s="6">
        <v>234964.6</v>
      </c>
      <c r="F188" s="6">
        <v>81734.2</v>
      </c>
      <c r="G188" s="6">
        <v>317075.8</v>
      </c>
      <c r="I188" s="2" t="s">
        <v>125</v>
      </c>
      <c r="J188" s="7">
        <v>8.7653110481682476E-4</v>
      </c>
      <c r="K188" s="5">
        <v>0.94167277108488545</v>
      </c>
      <c r="L188" s="4">
        <v>340640104.6000002</v>
      </c>
    </row>
    <row r="189" spans="1:12" x14ac:dyDescent="0.2">
      <c r="A189">
        <v>179</v>
      </c>
      <c r="B189" s="2" t="s">
        <v>400</v>
      </c>
      <c r="C189" s="6"/>
      <c r="D189" s="6">
        <v>11710.4</v>
      </c>
      <c r="E189" s="6">
        <v>277033</v>
      </c>
      <c r="F189" s="6">
        <v>27304.6</v>
      </c>
      <c r="G189" s="6">
        <v>316048</v>
      </c>
      <c r="I189" s="2" t="s">
        <v>400</v>
      </c>
      <c r="J189" s="7">
        <v>8.7368983257362384E-4</v>
      </c>
      <c r="K189" s="5">
        <v>0.94254646091745908</v>
      </c>
      <c r="L189" s="4">
        <v>340956152.6000002</v>
      </c>
    </row>
    <row r="190" spans="1:12" x14ac:dyDescent="0.2">
      <c r="A190">
        <v>180</v>
      </c>
      <c r="B190" s="2" t="s">
        <v>471</v>
      </c>
      <c r="C190" s="6"/>
      <c r="D190" s="6">
        <v>20819.900000000001</v>
      </c>
      <c r="E190" s="6">
        <v>158531.79999999999</v>
      </c>
      <c r="F190" s="6">
        <v>133330.1</v>
      </c>
      <c r="G190" s="6">
        <v>312681.8</v>
      </c>
      <c r="I190" s="2" t="s">
        <v>471</v>
      </c>
      <c r="J190" s="7">
        <v>8.6438423749183452E-4</v>
      </c>
      <c r="K190" s="5">
        <v>0.94341084515495099</v>
      </c>
      <c r="L190" s="4">
        <v>341268834.40000021</v>
      </c>
    </row>
    <row r="191" spans="1:12" x14ac:dyDescent="0.2">
      <c r="A191">
        <v>181</v>
      </c>
      <c r="B191" s="2" t="s">
        <v>91</v>
      </c>
      <c r="C191" s="6">
        <v>59892</v>
      </c>
      <c r="D191" s="6">
        <v>85275.7</v>
      </c>
      <c r="E191" s="6">
        <v>141977.1</v>
      </c>
      <c r="F191" s="6">
        <v>24908.6</v>
      </c>
      <c r="G191" s="6">
        <v>312053.40000000002</v>
      </c>
      <c r="I191" s="2" t="s">
        <v>91</v>
      </c>
      <c r="J191" s="7">
        <v>8.6264707512792387E-4</v>
      </c>
      <c r="K191" s="5">
        <v>0.94427349223007884</v>
      </c>
      <c r="L191" s="4">
        <v>341580887.80000019</v>
      </c>
    </row>
    <row r="192" spans="1:12" x14ac:dyDescent="0.2">
      <c r="A192">
        <v>182</v>
      </c>
      <c r="B192" s="2" t="s">
        <v>358</v>
      </c>
      <c r="C192" s="6"/>
      <c r="D192" s="6">
        <v>184701.3</v>
      </c>
      <c r="E192" s="6">
        <v>110559</v>
      </c>
      <c r="F192" s="6">
        <v>9419.2000000000007</v>
      </c>
      <c r="G192" s="6">
        <v>304679.5</v>
      </c>
      <c r="I192" s="2" t="s">
        <v>358</v>
      </c>
      <c r="J192" s="7">
        <v>8.4226250868100865E-4</v>
      </c>
      <c r="K192" s="5">
        <v>0.94511575473875986</v>
      </c>
      <c r="L192" s="4">
        <v>341885567.30000019</v>
      </c>
    </row>
    <row r="193" spans="1:12" x14ac:dyDescent="0.2">
      <c r="A193">
        <v>183</v>
      </c>
      <c r="B193" s="2" t="s">
        <v>106</v>
      </c>
      <c r="C193" s="6"/>
      <c r="D193" s="6">
        <v>15175.4</v>
      </c>
      <c r="E193" s="6">
        <v>261855.3</v>
      </c>
      <c r="F193" s="6">
        <v>23198</v>
      </c>
      <c r="G193" s="6">
        <v>300228.7</v>
      </c>
      <c r="I193" s="2" t="s">
        <v>106</v>
      </c>
      <c r="J193" s="7">
        <v>8.2995862222446195E-4</v>
      </c>
      <c r="K193" s="5">
        <v>0.94594571336098421</v>
      </c>
      <c r="L193" s="4">
        <v>342185796.00000018</v>
      </c>
    </row>
    <row r="194" spans="1:12" x14ac:dyDescent="0.2">
      <c r="A194">
        <v>184</v>
      </c>
      <c r="B194" s="2" t="s">
        <v>437</v>
      </c>
      <c r="C194" s="6"/>
      <c r="D194" s="6">
        <v>136808.1</v>
      </c>
      <c r="E194" s="6">
        <v>135324.20000000001</v>
      </c>
      <c r="F194" s="6">
        <v>26212.9</v>
      </c>
      <c r="G194" s="6">
        <v>298345.2</v>
      </c>
      <c r="I194" s="2" t="s">
        <v>437</v>
      </c>
      <c r="J194" s="7">
        <v>8.2475183464899107E-4</v>
      </c>
      <c r="K194" s="5">
        <v>0.94677046519563324</v>
      </c>
      <c r="L194" s="4">
        <v>342484141.20000017</v>
      </c>
    </row>
    <row r="195" spans="1:12" x14ac:dyDescent="0.2">
      <c r="A195">
        <v>185</v>
      </c>
      <c r="B195" s="2" t="s">
        <v>441</v>
      </c>
      <c r="C195" s="6"/>
      <c r="D195" s="6">
        <v>153932.29999999999</v>
      </c>
      <c r="E195" s="6">
        <v>115633</v>
      </c>
      <c r="F195" s="6">
        <v>24494.2</v>
      </c>
      <c r="G195" s="6">
        <v>294059.5</v>
      </c>
      <c r="I195" s="2" t="s">
        <v>441</v>
      </c>
      <c r="J195" s="7">
        <v>8.1290435415406375E-4</v>
      </c>
      <c r="K195" s="5">
        <v>0.94758336954978728</v>
      </c>
      <c r="L195" s="4">
        <v>342778200.70000017</v>
      </c>
    </row>
    <row r="196" spans="1:12" x14ac:dyDescent="0.2">
      <c r="A196">
        <v>186</v>
      </c>
      <c r="B196" s="2" t="s">
        <v>236</v>
      </c>
      <c r="C196" s="6"/>
      <c r="D196" s="6">
        <v>68518</v>
      </c>
      <c r="E196" s="6">
        <v>166732.9</v>
      </c>
      <c r="F196" s="6">
        <v>52344.7</v>
      </c>
      <c r="G196" s="6">
        <v>287595.59999999998</v>
      </c>
      <c r="I196" s="2" t="s">
        <v>236</v>
      </c>
      <c r="J196" s="7">
        <v>7.950354111176494E-4</v>
      </c>
      <c r="K196" s="5">
        <v>0.94837840496090497</v>
      </c>
      <c r="L196" s="4">
        <v>343065796.30000019</v>
      </c>
    </row>
    <row r="197" spans="1:12" x14ac:dyDescent="0.2">
      <c r="A197">
        <v>187</v>
      </c>
      <c r="B197" s="2" t="s">
        <v>373</v>
      </c>
      <c r="C197" s="6"/>
      <c r="D197" s="6">
        <v>277.8</v>
      </c>
      <c r="E197" s="6">
        <v>229340.7</v>
      </c>
      <c r="F197" s="6">
        <v>56211.6</v>
      </c>
      <c r="G197" s="6">
        <v>285830.09999999998</v>
      </c>
      <c r="I197" s="2" t="s">
        <v>373</v>
      </c>
      <c r="J197" s="7">
        <v>7.901548252591446E-4</v>
      </c>
      <c r="K197" s="5">
        <v>0.94916855978616421</v>
      </c>
      <c r="L197" s="4">
        <v>343351626.40000021</v>
      </c>
    </row>
    <row r="198" spans="1:12" x14ac:dyDescent="0.2">
      <c r="A198">
        <v>188</v>
      </c>
      <c r="B198" s="2" t="s">
        <v>458</v>
      </c>
      <c r="C198" s="6"/>
      <c r="D198" s="6">
        <v>148081.79999999999</v>
      </c>
      <c r="E198" s="6">
        <v>101456.5</v>
      </c>
      <c r="F198" s="6">
        <v>34788.699999999997</v>
      </c>
      <c r="G198" s="6">
        <v>284327</v>
      </c>
      <c r="I198" s="2" t="s">
        <v>458</v>
      </c>
      <c r="J198" s="7">
        <v>7.8599962355768976E-4</v>
      </c>
      <c r="K198" s="5">
        <v>0.94995455940972184</v>
      </c>
      <c r="L198" s="4">
        <v>343635953.40000021</v>
      </c>
    </row>
    <row r="199" spans="1:12" x14ac:dyDescent="0.2">
      <c r="A199">
        <v>189</v>
      </c>
      <c r="B199" s="2" t="s">
        <v>159</v>
      </c>
      <c r="C199" s="6"/>
      <c r="D199" s="6">
        <v>5212.2</v>
      </c>
      <c r="E199" s="6">
        <v>167909.9</v>
      </c>
      <c r="F199" s="6">
        <v>106059.8</v>
      </c>
      <c r="G199" s="6">
        <v>279181.90000000002</v>
      </c>
      <c r="I199" s="2" t="s">
        <v>159</v>
      </c>
      <c r="J199" s="7">
        <v>7.7177639937157081E-4</v>
      </c>
      <c r="K199" s="5">
        <v>0.95072633580909338</v>
      </c>
      <c r="L199" s="4">
        <v>343915135.30000019</v>
      </c>
    </row>
    <row r="200" spans="1:12" x14ac:dyDescent="0.2">
      <c r="A200">
        <v>190</v>
      </c>
      <c r="B200" s="2" t="s">
        <v>369</v>
      </c>
      <c r="C200" s="6"/>
      <c r="D200" s="6">
        <v>1102.3</v>
      </c>
      <c r="E200" s="6">
        <v>246184.8</v>
      </c>
      <c r="F200" s="6">
        <v>29200.3</v>
      </c>
      <c r="G200" s="6">
        <v>276487.40000000002</v>
      </c>
      <c r="I200" s="2" t="s">
        <v>369</v>
      </c>
      <c r="J200" s="7">
        <v>7.643276660972908E-4</v>
      </c>
      <c r="K200" s="5">
        <v>0.95149066347519062</v>
      </c>
      <c r="L200" s="4">
        <v>344191622.70000017</v>
      </c>
    </row>
    <row r="201" spans="1:12" x14ac:dyDescent="0.2">
      <c r="A201">
        <v>191</v>
      </c>
      <c r="B201" s="2" t="s">
        <v>489</v>
      </c>
      <c r="C201" s="6"/>
      <c r="D201" s="6">
        <v>25637.7</v>
      </c>
      <c r="E201" s="6">
        <v>178119.8</v>
      </c>
      <c r="F201" s="6">
        <v>72600.800000000003</v>
      </c>
      <c r="G201" s="6">
        <v>276358.3</v>
      </c>
      <c r="I201" s="2" t="s">
        <v>489</v>
      </c>
      <c r="J201" s="7">
        <v>7.6397077930355928E-4</v>
      </c>
      <c r="K201" s="5">
        <v>0.95225463425449419</v>
      </c>
      <c r="L201" s="4">
        <v>344467981.00000018</v>
      </c>
    </row>
    <row r="202" spans="1:12" x14ac:dyDescent="0.2">
      <c r="A202">
        <v>192</v>
      </c>
      <c r="B202" s="2" t="s">
        <v>157</v>
      </c>
      <c r="C202" s="6"/>
      <c r="D202" s="6">
        <v>312.5</v>
      </c>
      <c r="E202" s="6">
        <v>243136.4</v>
      </c>
      <c r="F202" s="6">
        <v>31245.7</v>
      </c>
      <c r="G202" s="6">
        <v>274694.59999999998</v>
      </c>
      <c r="I202" s="2" t="s">
        <v>157</v>
      </c>
      <c r="J202" s="7">
        <v>7.5937161153647088E-4</v>
      </c>
      <c r="K202" s="5">
        <v>0.9530140058660308</v>
      </c>
      <c r="L202" s="4">
        <v>344742675.6000002</v>
      </c>
    </row>
    <row r="203" spans="1:12" x14ac:dyDescent="0.2">
      <c r="A203">
        <v>193</v>
      </c>
      <c r="B203" s="2" t="s">
        <v>66</v>
      </c>
      <c r="C203" s="6">
        <v>41773</v>
      </c>
      <c r="D203" s="6">
        <v>125969.60000000001</v>
      </c>
      <c r="E203" s="6">
        <v>98315.5</v>
      </c>
      <c r="F203" s="6">
        <v>7585.8</v>
      </c>
      <c r="G203" s="6">
        <v>273643.90000000002</v>
      </c>
      <c r="I203" s="2" t="s">
        <v>66</v>
      </c>
      <c r="J203" s="7">
        <v>7.5646703404480802E-4</v>
      </c>
      <c r="K203" s="5">
        <v>0.95377047290007544</v>
      </c>
      <c r="L203" s="4">
        <v>345016319.50000018</v>
      </c>
    </row>
    <row r="204" spans="1:12" x14ac:dyDescent="0.2">
      <c r="A204">
        <v>194</v>
      </c>
      <c r="B204" s="2" t="s">
        <v>508</v>
      </c>
      <c r="C204" s="6"/>
      <c r="D204" s="6">
        <v>1723.6</v>
      </c>
      <c r="E204" s="6">
        <v>230890.4</v>
      </c>
      <c r="F204" s="6">
        <v>40928</v>
      </c>
      <c r="G204" s="6">
        <v>273542</v>
      </c>
      <c r="I204" s="2" t="s">
        <v>508</v>
      </c>
      <c r="J204" s="7">
        <v>7.5618533951125845E-4</v>
      </c>
      <c r="K204" s="5">
        <v>0.95452665823958671</v>
      </c>
      <c r="L204" s="4">
        <v>345289861.50000018</v>
      </c>
    </row>
    <row r="205" spans="1:12" x14ac:dyDescent="0.2">
      <c r="A205">
        <v>195</v>
      </c>
      <c r="B205" s="2" t="s">
        <v>447</v>
      </c>
      <c r="C205" s="6"/>
      <c r="D205" s="6"/>
      <c r="E205" s="6">
        <v>236500.2</v>
      </c>
      <c r="F205" s="6">
        <v>34104.1</v>
      </c>
      <c r="G205" s="6">
        <v>270604.3</v>
      </c>
      <c r="I205" s="2" t="s">
        <v>447</v>
      </c>
      <c r="J205" s="7">
        <v>7.4806429896946876E-4</v>
      </c>
      <c r="K205" s="5">
        <v>0.95527472253855628</v>
      </c>
      <c r="L205" s="4">
        <v>345560465.80000019</v>
      </c>
    </row>
    <row r="206" spans="1:12" x14ac:dyDescent="0.2">
      <c r="A206">
        <v>196</v>
      </c>
      <c r="B206" s="2" t="s">
        <v>182</v>
      </c>
      <c r="C206" s="6"/>
      <c r="D206" s="6">
        <v>3594.8</v>
      </c>
      <c r="E206" s="6">
        <v>152134.6</v>
      </c>
      <c r="F206" s="6">
        <v>114787.9</v>
      </c>
      <c r="G206" s="6">
        <v>270517.3</v>
      </c>
      <c r="I206" s="2" t="s">
        <v>182</v>
      </c>
      <c r="J206" s="7">
        <v>7.4782379431373956E-4</v>
      </c>
      <c r="K206" s="5">
        <v>0.95602254633286998</v>
      </c>
      <c r="L206" s="4">
        <v>345830983.1000002</v>
      </c>
    </row>
    <row r="207" spans="1:12" x14ac:dyDescent="0.2">
      <c r="A207">
        <v>197</v>
      </c>
      <c r="B207" s="2" t="s">
        <v>518</v>
      </c>
      <c r="C207" s="6"/>
      <c r="D207" s="6"/>
      <c r="E207" s="6">
        <v>215099.3</v>
      </c>
      <c r="F207" s="6">
        <v>55057.4</v>
      </c>
      <c r="G207" s="6">
        <v>270156.7</v>
      </c>
      <c r="I207" s="2" t="s">
        <v>518</v>
      </c>
      <c r="J207" s="7">
        <v>7.4682694398206203E-4</v>
      </c>
      <c r="K207" s="5">
        <v>0.95676937327685208</v>
      </c>
      <c r="L207" s="4">
        <v>346101139.80000019</v>
      </c>
    </row>
    <row r="208" spans="1:12" x14ac:dyDescent="0.2">
      <c r="A208">
        <v>198</v>
      </c>
      <c r="B208" s="2" t="s">
        <v>246</v>
      </c>
      <c r="C208" s="6"/>
      <c r="D208" s="6">
        <v>53320.800000000003</v>
      </c>
      <c r="E208" s="6">
        <v>106060.5</v>
      </c>
      <c r="F208" s="6">
        <v>102955.6</v>
      </c>
      <c r="G208" s="6">
        <v>262336.90000000002</v>
      </c>
      <c r="I208" s="2" t="s">
        <v>246</v>
      </c>
      <c r="J208" s="7">
        <v>7.2520972206400135E-4</v>
      </c>
      <c r="K208" s="5">
        <v>0.95749458299891599</v>
      </c>
      <c r="L208" s="4">
        <v>346363476.70000017</v>
      </c>
    </row>
    <row r="209" spans="1:12" x14ac:dyDescent="0.2">
      <c r="A209">
        <v>199</v>
      </c>
      <c r="B209" s="2" t="s">
        <v>434</v>
      </c>
      <c r="C209" s="6"/>
      <c r="D209" s="6">
        <v>47005.5</v>
      </c>
      <c r="E209" s="6">
        <v>161825.29999999999</v>
      </c>
      <c r="F209" s="6">
        <v>53460.6</v>
      </c>
      <c r="G209" s="6">
        <v>262291.40000000002</v>
      </c>
      <c r="I209" s="2" t="s">
        <v>434</v>
      </c>
      <c r="J209" s="7">
        <v>7.2508394089347637E-4</v>
      </c>
      <c r="K209" s="5">
        <v>0.95821966693980942</v>
      </c>
      <c r="L209" s="4">
        <v>346625768.10000014</v>
      </c>
    </row>
    <row r="210" spans="1:12" x14ac:dyDescent="0.2">
      <c r="A210">
        <v>200</v>
      </c>
      <c r="B210" s="2" t="s">
        <v>326</v>
      </c>
      <c r="C210" s="6"/>
      <c r="D210" s="6">
        <v>71564</v>
      </c>
      <c r="E210" s="6">
        <v>140519.5</v>
      </c>
      <c r="F210" s="6">
        <v>49668.2</v>
      </c>
      <c r="G210" s="6">
        <v>261751.7</v>
      </c>
      <c r="I210" s="2" t="s">
        <v>326</v>
      </c>
      <c r="J210" s="7">
        <v>7.2359198270155619E-4</v>
      </c>
      <c r="K210" s="5">
        <v>0.95894325892251087</v>
      </c>
      <c r="L210" s="4">
        <v>346887519.80000013</v>
      </c>
    </row>
    <row r="211" spans="1:12" x14ac:dyDescent="0.2">
      <c r="A211">
        <v>201</v>
      </c>
      <c r="B211" s="2" t="s">
        <v>313</v>
      </c>
      <c r="C211" s="6"/>
      <c r="D211" s="6">
        <v>24279.9</v>
      </c>
      <c r="E211" s="6">
        <v>185637.1</v>
      </c>
      <c r="F211" s="6">
        <v>44353.5</v>
      </c>
      <c r="G211" s="6">
        <v>254270.5</v>
      </c>
      <c r="I211" s="2" t="s">
        <v>313</v>
      </c>
      <c r="J211" s="7">
        <v>7.0291079384590823E-4</v>
      </c>
      <c r="K211" s="5">
        <v>0.95964616971635686</v>
      </c>
      <c r="L211" s="4">
        <v>347141790.30000013</v>
      </c>
    </row>
    <row r="212" spans="1:12" x14ac:dyDescent="0.2">
      <c r="A212">
        <v>202</v>
      </c>
      <c r="B212" s="2" t="s">
        <v>168</v>
      </c>
      <c r="C212" s="6"/>
      <c r="D212" s="6">
        <v>2711.8</v>
      </c>
      <c r="E212" s="6">
        <v>197173.5</v>
      </c>
      <c r="F212" s="6">
        <v>53145.4</v>
      </c>
      <c r="G212" s="6">
        <v>253030.7</v>
      </c>
      <c r="I212" s="2" t="s">
        <v>168</v>
      </c>
      <c r="J212" s="7">
        <v>6.9948346428070057E-4</v>
      </c>
      <c r="K212" s="5">
        <v>0.96034565318063747</v>
      </c>
      <c r="L212" s="4">
        <v>347394821.00000012</v>
      </c>
    </row>
    <row r="213" spans="1:12" x14ac:dyDescent="0.2">
      <c r="A213">
        <v>203</v>
      </c>
      <c r="B213" s="2" t="s">
        <v>265</v>
      </c>
      <c r="C213" s="6"/>
      <c r="D213" s="6">
        <v>150682.79999999999</v>
      </c>
      <c r="E213" s="6">
        <v>19475.8</v>
      </c>
      <c r="F213" s="6">
        <v>79592</v>
      </c>
      <c r="G213" s="6">
        <v>249750.6</v>
      </c>
      <c r="I213" s="2" t="s">
        <v>265</v>
      </c>
      <c r="J213" s="7">
        <v>6.9041588587544331E-4</v>
      </c>
      <c r="K213" s="5">
        <v>0.96103606906651295</v>
      </c>
      <c r="L213" s="4">
        <v>347644571.60000014</v>
      </c>
    </row>
    <row r="214" spans="1:12" x14ac:dyDescent="0.2">
      <c r="A214">
        <v>204</v>
      </c>
      <c r="B214" s="2" t="s">
        <v>445</v>
      </c>
      <c r="C214" s="6"/>
      <c r="D214" s="6">
        <v>117747.2</v>
      </c>
      <c r="E214" s="6">
        <v>90870.3</v>
      </c>
      <c r="F214" s="6">
        <v>37435.699999999997</v>
      </c>
      <c r="G214" s="6">
        <v>246053.2</v>
      </c>
      <c r="I214" s="2" t="s">
        <v>445</v>
      </c>
      <c r="J214" s="7">
        <v>6.8019471444908492E-4</v>
      </c>
      <c r="K214" s="5">
        <v>0.96171626378096209</v>
      </c>
      <c r="L214" s="4">
        <v>347890624.80000013</v>
      </c>
    </row>
    <row r="215" spans="1:12" x14ac:dyDescent="0.2">
      <c r="A215">
        <v>205</v>
      </c>
      <c r="B215" s="2" t="s">
        <v>183</v>
      </c>
      <c r="C215" s="6">
        <v>136303.1</v>
      </c>
      <c r="D215" s="6">
        <v>49994.6</v>
      </c>
      <c r="E215" s="6">
        <v>35642.5</v>
      </c>
      <c r="F215" s="6">
        <v>18641.400000000001</v>
      </c>
      <c r="G215" s="6">
        <v>240581.6</v>
      </c>
      <c r="I215" s="2" t="s">
        <v>183</v>
      </c>
      <c r="J215" s="7">
        <v>6.6506890669864877E-4</v>
      </c>
      <c r="K215" s="5">
        <v>0.9623813326876608</v>
      </c>
      <c r="L215" s="4">
        <v>348131206.40000015</v>
      </c>
    </row>
    <row r="216" spans="1:12" x14ac:dyDescent="0.2">
      <c r="A216">
        <v>206</v>
      </c>
      <c r="B216" s="2" t="s">
        <v>279</v>
      </c>
      <c r="C216" s="6"/>
      <c r="D216" s="6">
        <v>90609.600000000006</v>
      </c>
      <c r="E216" s="6">
        <v>48594.1</v>
      </c>
      <c r="F216" s="6">
        <v>99392.9</v>
      </c>
      <c r="G216" s="6">
        <v>238596.6</v>
      </c>
      <c r="I216" s="2" t="s">
        <v>279</v>
      </c>
      <c r="J216" s="7">
        <v>6.595815303581605E-4</v>
      </c>
      <c r="K216" s="5">
        <v>0.96304091421801896</v>
      </c>
      <c r="L216" s="4">
        <v>348369803.00000018</v>
      </c>
    </row>
    <row r="217" spans="1:12" x14ac:dyDescent="0.2">
      <c r="A217">
        <v>207</v>
      </c>
      <c r="B217" s="2" t="s">
        <v>167</v>
      </c>
      <c r="C217" s="6"/>
      <c r="D217" s="6">
        <v>3849.2</v>
      </c>
      <c r="E217" s="6">
        <v>183470.7</v>
      </c>
      <c r="F217" s="6">
        <v>49556.5</v>
      </c>
      <c r="G217" s="6">
        <v>236876.4</v>
      </c>
      <c r="I217" s="2" t="s">
        <v>167</v>
      </c>
      <c r="J217" s="7">
        <v>6.5482617278591465E-4</v>
      </c>
      <c r="K217" s="5">
        <v>0.96369574039080486</v>
      </c>
      <c r="L217" s="4">
        <v>348606679.40000015</v>
      </c>
    </row>
    <row r="218" spans="1:12" x14ac:dyDescent="0.2">
      <c r="A218">
        <v>208</v>
      </c>
      <c r="B218" s="2" t="s">
        <v>149</v>
      </c>
      <c r="C218" s="6">
        <v>5545</v>
      </c>
      <c r="D218" s="6">
        <v>1425.9</v>
      </c>
      <c r="E218" s="6">
        <v>203533.1</v>
      </c>
      <c r="F218" s="6">
        <v>24854.2</v>
      </c>
      <c r="G218" s="6">
        <v>235358.2</v>
      </c>
      <c r="I218" s="2" t="s">
        <v>149</v>
      </c>
      <c r="J218" s="7">
        <v>6.5062922832237339E-4</v>
      </c>
      <c r="K218" s="5">
        <v>0.96434636961912723</v>
      </c>
      <c r="L218" s="4">
        <v>348842037.60000014</v>
      </c>
    </row>
    <row r="219" spans="1:12" x14ac:dyDescent="0.2">
      <c r="A219">
        <v>209</v>
      </c>
      <c r="B219" s="2" t="s">
        <v>218</v>
      </c>
      <c r="C219" s="6"/>
      <c r="D219" s="6">
        <v>2092.5</v>
      </c>
      <c r="E219" s="6">
        <v>209985.1</v>
      </c>
      <c r="F219" s="6">
        <v>17279.099999999999</v>
      </c>
      <c r="G219" s="6">
        <v>229356.7</v>
      </c>
      <c r="I219" s="2" t="s">
        <v>218</v>
      </c>
      <c r="J219" s="7">
        <v>6.3403855370905329E-4</v>
      </c>
      <c r="K219" s="5">
        <v>0.96498040817283626</v>
      </c>
      <c r="L219" s="4">
        <v>349071394.30000013</v>
      </c>
    </row>
    <row r="220" spans="1:12" x14ac:dyDescent="0.2">
      <c r="A220">
        <v>210</v>
      </c>
      <c r="B220" s="2" t="s">
        <v>154</v>
      </c>
      <c r="C220" s="6"/>
      <c r="D220" s="6">
        <v>1126</v>
      </c>
      <c r="E220" s="6">
        <v>192991.4</v>
      </c>
      <c r="F220" s="6">
        <v>35048.199999999997</v>
      </c>
      <c r="G220" s="6">
        <v>229165.6</v>
      </c>
      <c r="I220" s="2" t="s">
        <v>154</v>
      </c>
      <c r="J220" s="7">
        <v>6.335102727928481E-4</v>
      </c>
      <c r="K220" s="5">
        <v>0.96561391844562916</v>
      </c>
      <c r="L220" s="4">
        <v>349300559.90000015</v>
      </c>
    </row>
    <row r="221" spans="1:12" x14ac:dyDescent="0.2">
      <c r="A221">
        <v>211</v>
      </c>
      <c r="B221" s="2" t="s">
        <v>209</v>
      </c>
      <c r="C221" s="6"/>
      <c r="D221" s="6">
        <v>7769.3</v>
      </c>
      <c r="E221" s="6">
        <v>169651.3</v>
      </c>
      <c r="F221" s="6">
        <v>50266.7</v>
      </c>
      <c r="G221" s="6">
        <v>227687.3</v>
      </c>
      <c r="I221" s="2" t="s">
        <v>209</v>
      </c>
      <c r="J221" s="7">
        <v>6.2942362874038261E-4</v>
      </c>
      <c r="K221" s="5">
        <v>0.96624334207436957</v>
      </c>
      <c r="L221" s="4">
        <v>349528247.20000017</v>
      </c>
    </row>
    <row r="222" spans="1:12" x14ac:dyDescent="0.2">
      <c r="A222">
        <v>212</v>
      </c>
      <c r="B222" s="2" t="s">
        <v>170</v>
      </c>
      <c r="C222" s="6"/>
      <c r="D222" s="6">
        <v>639.6</v>
      </c>
      <c r="E222" s="6">
        <v>67704.600000000006</v>
      </c>
      <c r="F222" s="6">
        <v>157242.1</v>
      </c>
      <c r="G222" s="6">
        <v>225586.3</v>
      </c>
      <c r="I222" s="2" t="s">
        <v>170</v>
      </c>
      <c r="J222" s="7">
        <v>6.2361557952558876E-4</v>
      </c>
      <c r="K222" s="5">
        <v>0.96686695765389519</v>
      </c>
      <c r="L222" s="4">
        <v>349753833.50000018</v>
      </c>
    </row>
    <row r="223" spans="1:12" x14ac:dyDescent="0.2">
      <c r="A223">
        <v>213</v>
      </c>
      <c r="B223" s="2" t="s">
        <v>117</v>
      </c>
      <c r="C223" s="6"/>
      <c r="D223" s="6">
        <v>162473.29999999999</v>
      </c>
      <c r="E223" s="6">
        <v>53463.8</v>
      </c>
      <c r="F223" s="6">
        <v>8267</v>
      </c>
      <c r="G223" s="6">
        <v>224204.1</v>
      </c>
      <c r="I223" s="2" t="s">
        <v>117</v>
      </c>
      <c r="J223" s="7">
        <v>6.1979459636295762E-4</v>
      </c>
      <c r="K223" s="5">
        <v>0.96748675225025815</v>
      </c>
      <c r="L223" s="4">
        <v>349978037.6000002</v>
      </c>
    </row>
    <row r="224" spans="1:12" x14ac:dyDescent="0.2">
      <c r="A224">
        <v>214</v>
      </c>
      <c r="B224" s="2" t="s">
        <v>322</v>
      </c>
      <c r="C224" s="6"/>
      <c r="D224" s="6">
        <v>14446</v>
      </c>
      <c r="E224" s="6">
        <v>92961.600000000006</v>
      </c>
      <c r="F224" s="6">
        <v>116693.8</v>
      </c>
      <c r="G224" s="6">
        <v>224101.4</v>
      </c>
      <c r="I224" s="2" t="s">
        <v>322</v>
      </c>
      <c r="J224" s="7">
        <v>6.1951069029234388E-4</v>
      </c>
      <c r="K224" s="5">
        <v>0.96810626294055047</v>
      </c>
      <c r="L224" s="4">
        <v>350202139.00000018</v>
      </c>
    </row>
    <row r="225" spans="1:12" x14ac:dyDescent="0.2">
      <c r="A225">
        <v>215</v>
      </c>
      <c r="B225" s="2" t="s">
        <v>436</v>
      </c>
      <c r="C225" s="6"/>
      <c r="D225" s="6">
        <v>8058.5</v>
      </c>
      <c r="E225" s="6">
        <v>184660.1</v>
      </c>
      <c r="F225" s="6">
        <v>28225.3</v>
      </c>
      <c r="G225" s="6">
        <v>220943.9</v>
      </c>
      <c r="I225" s="2" t="s">
        <v>436</v>
      </c>
      <c r="J225" s="7">
        <v>6.1078202994217172E-4</v>
      </c>
      <c r="K225" s="5">
        <v>0.9687170449704926</v>
      </c>
      <c r="L225" s="4">
        <v>350423082.90000015</v>
      </c>
    </row>
    <row r="226" spans="1:12" x14ac:dyDescent="0.2">
      <c r="A226">
        <v>216</v>
      </c>
      <c r="B226" s="2" t="s">
        <v>451</v>
      </c>
      <c r="C226" s="6"/>
      <c r="D226" s="6">
        <v>118795.2</v>
      </c>
      <c r="E226" s="6">
        <v>51194.5</v>
      </c>
      <c r="F226" s="6">
        <v>46576.1</v>
      </c>
      <c r="G226" s="6">
        <v>216565.8</v>
      </c>
      <c r="I226" s="2" t="s">
        <v>451</v>
      </c>
      <c r="J226" s="7">
        <v>5.9867911691633194E-4</v>
      </c>
      <c r="K226" s="5">
        <v>0.96931572408740896</v>
      </c>
      <c r="L226" s="4">
        <v>350639648.70000017</v>
      </c>
    </row>
    <row r="227" spans="1:12" x14ac:dyDescent="0.2">
      <c r="A227">
        <v>217</v>
      </c>
      <c r="B227" s="2" t="s">
        <v>160</v>
      </c>
      <c r="C227" s="6"/>
      <c r="D227" s="6">
        <v>152411.70000000001</v>
      </c>
      <c r="E227" s="6">
        <v>54773.8</v>
      </c>
      <c r="F227" s="6">
        <v>9187.4</v>
      </c>
      <c r="G227" s="6">
        <v>216372.9</v>
      </c>
      <c r="I227" s="2" t="s">
        <v>160</v>
      </c>
      <c r="J227" s="7">
        <v>5.981458600417324E-4</v>
      </c>
      <c r="K227" s="5">
        <v>0.96991386994745055</v>
      </c>
      <c r="L227" s="4">
        <v>350856021.60000014</v>
      </c>
    </row>
    <row r="228" spans="1:12" x14ac:dyDescent="0.2">
      <c r="A228">
        <v>218</v>
      </c>
      <c r="B228" s="2" t="s">
        <v>155</v>
      </c>
      <c r="C228" s="6"/>
      <c r="D228" s="6"/>
      <c r="E228" s="6">
        <v>184138.7</v>
      </c>
      <c r="F228" s="6">
        <v>28892</v>
      </c>
      <c r="G228" s="6">
        <v>213030.7</v>
      </c>
      <c r="I228" s="2" t="s">
        <v>155</v>
      </c>
      <c r="J228" s="7">
        <v>5.889066110718685E-4</v>
      </c>
      <c r="K228" s="5">
        <v>0.97050277655852246</v>
      </c>
      <c r="L228" s="4">
        <v>351069052.30000013</v>
      </c>
    </row>
    <row r="229" spans="1:12" x14ac:dyDescent="0.2">
      <c r="A229">
        <v>219</v>
      </c>
      <c r="B229" s="2" t="s">
        <v>498</v>
      </c>
      <c r="C229" s="6"/>
      <c r="D229" s="6">
        <v>180.3</v>
      </c>
      <c r="E229" s="6">
        <v>82912.899999999994</v>
      </c>
      <c r="F229" s="6">
        <v>129598.9</v>
      </c>
      <c r="G229" s="6">
        <v>212692.1</v>
      </c>
      <c r="I229" s="2" t="s">
        <v>498</v>
      </c>
      <c r="J229" s="7">
        <v>5.8797057800945567E-4</v>
      </c>
      <c r="K229" s="5">
        <v>0.97109074713653198</v>
      </c>
      <c r="L229" s="4">
        <v>351281744.40000015</v>
      </c>
    </row>
    <row r="230" spans="1:12" x14ac:dyDescent="0.2">
      <c r="A230">
        <v>220</v>
      </c>
      <c r="B230" s="2" t="s">
        <v>293</v>
      </c>
      <c r="C230" s="6"/>
      <c r="D230" s="6"/>
      <c r="E230" s="6">
        <v>153951.70000000001</v>
      </c>
      <c r="F230" s="6">
        <v>52145.2</v>
      </c>
      <c r="G230" s="6">
        <v>206096.9</v>
      </c>
      <c r="I230" s="2" t="s">
        <v>293</v>
      </c>
      <c r="J230" s="7">
        <v>5.6973866645238349E-4</v>
      </c>
      <c r="K230" s="5">
        <v>0.97166048580298425</v>
      </c>
      <c r="L230" s="4">
        <v>351487841.30000013</v>
      </c>
    </row>
    <row r="231" spans="1:12" x14ac:dyDescent="0.2">
      <c r="A231">
        <v>221</v>
      </c>
      <c r="B231" s="2" t="s">
        <v>487</v>
      </c>
      <c r="C231" s="6"/>
      <c r="D231" s="6">
        <v>1167.7</v>
      </c>
      <c r="E231" s="6">
        <v>168381.5</v>
      </c>
      <c r="F231" s="6">
        <v>33306.9</v>
      </c>
      <c r="G231" s="6">
        <v>202856.1</v>
      </c>
      <c r="I231" s="2" t="s">
        <v>487</v>
      </c>
      <c r="J231" s="7">
        <v>5.607797298054039E-4</v>
      </c>
      <c r="K231" s="5">
        <v>0.97222126553278976</v>
      </c>
      <c r="L231" s="4">
        <v>351690697.40000015</v>
      </c>
    </row>
    <row r="232" spans="1:12" x14ac:dyDescent="0.2">
      <c r="A232">
        <v>222</v>
      </c>
      <c r="B232" s="2" t="s">
        <v>275</v>
      </c>
      <c r="C232" s="6"/>
      <c r="D232" s="6">
        <v>40818.6</v>
      </c>
      <c r="E232" s="6">
        <v>109456.4</v>
      </c>
      <c r="F232" s="6">
        <v>52359.1</v>
      </c>
      <c r="G232" s="6">
        <v>202634.1</v>
      </c>
      <c r="I232" s="2" t="s">
        <v>275</v>
      </c>
      <c r="J232" s="7">
        <v>5.6016602827009489E-4</v>
      </c>
      <c r="K232" s="5">
        <v>0.97278143156105989</v>
      </c>
      <c r="L232" s="4">
        <v>351893331.50000018</v>
      </c>
    </row>
    <row r="233" spans="1:12" x14ac:dyDescent="0.2">
      <c r="A233">
        <v>223</v>
      </c>
      <c r="B233" s="2" t="s">
        <v>207</v>
      </c>
      <c r="C233" s="6"/>
      <c r="D233" s="6">
        <v>87758.3</v>
      </c>
      <c r="E233" s="6">
        <v>79641.3</v>
      </c>
      <c r="F233" s="6">
        <v>32014.5</v>
      </c>
      <c r="G233" s="6">
        <v>199414.1</v>
      </c>
      <c r="I233" s="2" t="s">
        <v>207</v>
      </c>
      <c r="J233" s="7">
        <v>5.5126459158678389E-4</v>
      </c>
      <c r="K233" s="5">
        <v>0.97333269615264673</v>
      </c>
      <c r="L233" s="4">
        <v>352092745.6000002</v>
      </c>
    </row>
    <row r="234" spans="1:12" x14ac:dyDescent="0.2">
      <c r="A234">
        <v>224</v>
      </c>
      <c r="B234" s="2" t="s">
        <v>457</v>
      </c>
      <c r="C234" s="6"/>
      <c r="D234" s="6">
        <v>86955.6</v>
      </c>
      <c r="E234" s="6">
        <v>41704.199999999997</v>
      </c>
      <c r="F234" s="6">
        <v>69658.5</v>
      </c>
      <c r="G234" s="6">
        <v>198318.3</v>
      </c>
      <c r="I234" s="2" t="s">
        <v>457</v>
      </c>
      <c r="J234" s="7">
        <v>5.482353386931279E-4</v>
      </c>
      <c r="K234" s="5">
        <v>0.97388093149133992</v>
      </c>
      <c r="L234" s="4">
        <v>352291063.90000021</v>
      </c>
    </row>
    <row r="235" spans="1:12" x14ac:dyDescent="0.2">
      <c r="A235">
        <v>225</v>
      </c>
      <c r="B235" s="2" t="s">
        <v>196</v>
      </c>
      <c r="C235" s="6"/>
      <c r="D235" s="6">
        <v>122939.8</v>
      </c>
      <c r="E235" s="6">
        <v>72216.7</v>
      </c>
      <c r="F235" s="6">
        <v>2613</v>
      </c>
      <c r="G235" s="6">
        <v>197769.5</v>
      </c>
      <c r="I235" s="2" t="s">
        <v>196</v>
      </c>
      <c r="J235" s="7">
        <v>5.4671822426710279E-4</v>
      </c>
      <c r="K235" s="5">
        <v>0.97442764971560702</v>
      </c>
      <c r="L235" s="4">
        <v>352488833.40000021</v>
      </c>
    </row>
    <row r="236" spans="1:12" x14ac:dyDescent="0.2">
      <c r="A236">
        <v>226</v>
      </c>
      <c r="B236" s="2" t="s">
        <v>479</v>
      </c>
      <c r="C236" s="6"/>
      <c r="D236" s="6">
        <v>17705.7</v>
      </c>
      <c r="E236" s="6">
        <v>66728.399999999994</v>
      </c>
      <c r="F236" s="6">
        <v>103495.4</v>
      </c>
      <c r="G236" s="6">
        <v>187929.5</v>
      </c>
      <c r="I236" s="2" t="s">
        <v>479</v>
      </c>
      <c r="J236" s="7">
        <v>5.1951631837773014E-4</v>
      </c>
      <c r="K236" s="5">
        <v>0.97494716603398479</v>
      </c>
      <c r="L236" s="4">
        <v>352676762.90000021</v>
      </c>
    </row>
    <row r="237" spans="1:12" x14ac:dyDescent="0.2">
      <c r="A237">
        <v>227</v>
      </c>
      <c r="B237" s="2" t="s">
        <v>377</v>
      </c>
      <c r="C237" s="6"/>
      <c r="D237" s="6">
        <v>879.7</v>
      </c>
      <c r="E237" s="6">
        <v>163175.5</v>
      </c>
      <c r="F237" s="6">
        <v>18015.7</v>
      </c>
      <c r="G237" s="6">
        <v>182070.9</v>
      </c>
      <c r="I237" s="2" t="s">
        <v>377</v>
      </c>
      <c r="J237" s="7">
        <v>5.0332067957249845E-4</v>
      </c>
      <c r="K237" s="5">
        <v>0.97545048671355716</v>
      </c>
      <c r="L237" s="4">
        <v>352858833.80000019</v>
      </c>
    </row>
    <row r="238" spans="1:12" x14ac:dyDescent="0.2">
      <c r="A238">
        <v>228</v>
      </c>
      <c r="B238" s="2" t="s">
        <v>220</v>
      </c>
      <c r="C238" s="6"/>
      <c r="D238" s="6">
        <v>165038.29999999999</v>
      </c>
      <c r="E238" s="6">
        <v>3194.1</v>
      </c>
      <c r="F238" s="6">
        <v>5166.1000000000004</v>
      </c>
      <c r="G238" s="6">
        <v>173398.5</v>
      </c>
      <c r="I238" s="2" t="s">
        <v>220</v>
      </c>
      <c r="J238" s="7">
        <v>4.7934651202829163E-4</v>
      </c>
      <c r="K238" s="5">
        <v>0.97592983322558546</v>
      </c>
      <c r="L238" s="4">
        <v>353032232.30000019</v>
      </c>
    </row>
    <row r="239" spans="1:12" x14ac:dyDescent="0.2">
      <c r="A239">
        <v>229</v>
      </c>
      <c r="B239" s="2" t="s">
        <v>433</v>
      </c>
      <c r="C239" s="6"/>
      <c r="D239" s="6"/>
      <c r="E239" s="6">
        <v>164811.70000000001</v>
      </c>
      <c r="F239" s="6">
        <v>6837.7</v>
      </c>
      <c r="G239" s="6">
        <v>171649.4</v>
      </c>
      <c r="I239" s="2" t="s">
        <v>433</v>
      </c>
      <c r="J239" s="7">
        <v>4.7451126267960241E-4</v>
      </c>
      <c r="K239" s="5">
        <v>0.97640434448826496</v>
      </c>
      <c r="L239" s="4">
        <v>353203881.70000017</v>
      </c>
    </row>
    <row r="240" spans="1:12" x14ac:dyDescent="0.2">
      <c r="A240">
        <v>230</v>
      </c>
      <c r="B240" s="2" t="s">
        <v>381</v>
      </c>
      <c r="C240" s="6"/>
      <c r="D240" s="6"/>
      <c r="E240" s="6">
        <v>127508.5</v>
      </c>
      <c r="F240" s="6">
        <v>43880</v>
      </c>
      <c r="G240" s="6">
        <v>171388.5</v>
      </c>
      <c r="I240" s="2" t="s">
        <v>381</v>
      </c>
      <c r="J240" s="7">
        <v>4.737900251545478E-4</v>
      </c>
      <c r="K240" s="5">
        <v>0.97687813451341954</v>
      </c>
      <c r="L240" s="4">
        <v>353375270.20000017</v>
      </c>
    </row>
    <row r="241" spans="1:12" x14ac:dyDescent="0.2">
      <c r="A241">
        <v>231</v>
      </c>
      <c r="B241" s="2" t="s">
        <v>115</v>
      </c>
      <c r="C241" s="6"/>
      <c r="D241" s="6">
        <v>81219.8</v>
      </c>
      <c r="E241" s="6">
        <v>75861.3</v>
      </c>
      <c r="F241" s="6">
        <v>11240.7</v>
      </c>
      <c r="G241" s="6">
        <v>168321.8</v>
      </c>
      <c r="I241" s="2" t="s">
        <v>115</v>
      </c>
      <c r="J241" s="7">
        <v>4.6531237426115967E-4</v>
      </c>
      <c r="K241" s="5">
        <v>0.97734344688768071</v>
      </c>
      <c r="L241" s="4">
        <v>353543592.00000018</v>
      </c>
    </row>
    <row r="242" spans="1:12" x14ac:dyDescent="0.2">
      <c r="A242">
        <v>232</v>
      </c>
      <c r="B242" s="2" t="s">
        <v>422</v>
      </c>
      <c r="C242" s="6"/>
      <c r="D242" s="6">
        <v>444.9</v>
      </c>
      <c r="E242" s="6">
        <v>155284.5</v>
      </c>
      <c r="F242" s="6">
        <v>10070.700000000001</v>
      </c>
      <c r="G242" s="6">
        <v>165800.1</v>
      </c>
      <c r="I242" s="2" t="s">
        <v>422</v>
      </c>
      <c r="J242" s="7">
        <v>4.5834133299274191E-4</v>
      </c>
      <c r="K242" s="5">
        <v>0.97780178822067354</v>
      </c>
      <c r="L242" s="4">
        <v>353709392.1000002</v>
      </c>
    </row>
    <row r="243" spans="1:12" x14ac:dyDescent="0.2">
      <c r="A243">
        <v>233</v>
      </c>
      <c r="B243" s="2" t="s">
        <v>355</v>
      </c>
      <c r="C243" s="6"/>
      <c r="D243" s="6">
        <v>2239.3000000000002</v>
      </c>
      <c r="E243" s="6">
        <v>105289.60000000001</v>
      </c>
      <c r="F243" s="6">
        <v>53366.5</v>
      </c>
      <c r="G243" s="6">
        <v>160895.4</v>
      </c>
      <c r="I243" s="2" t="s">
        <v>355</v>
      </c>
      <c r="J243" s="7">
        <v>4.4478267569440788E-4</v>
      </c>
      <c r="K243" s="5">
        <v>0.97824657089636791</v>
      </c>
      <c r="L243" s="4">
        <v>353870287.50000018</v>
      </c>
    </row>
    <row r="244" spans="1:12" x14ac:dyDescent="0.2">
      <c r="A244">
        <v>234</v>
      </c>
      <c r="B244" s="2" t="s">
        <v>214</v>
      </c>
      <c r="C244" s="6"/>
      <c r="D244" s="6">
        <v>744.1</v>
      </c>
      <c r="E244" s="6">
        <v>73443.100000000006</v>
      </c>
      <c r="F244" s="6">
        <v>85412.1</v>
      </c>
      <c r="G244" s="6">
        <v>159599.29999999999</v>
      </c>
      <c r="I244" s="2" t="s">
        <v>214</v>
      </c>
      <c r="J244" s="7">
        <v>4.411997092083087E-4</v>
      </c>
      <c r="K244" s="5">
        <v>0.97868777060557621</v>
      </c>
      <c r="L244" s="4">
        <v>354029886.80000019</v>
      </c>
    </row>
    <row r="245" spans="1:12" x14ac:dyDescent="0.2">
      <c r="A245">
        <v>235</v>
      </c>
      <c r="B245" s="2" t="s">
        <v>241</v>
      </c>
      <c r="C245" s="6"/>
      <c r="D245" s="6">
        <v>12201.6</v>
      </c>
      <c r="E245" s="6">
        <v>58270.5</v>
      </c>
      <c r="F245" s="6">
        <v>84950.9</v>
      </c>
      <c r="G245" s="6">
        <v>155423</v>
      </c>
      <c r="I245" s="2" t="s">
        <v>241</v>
      </c>
      <c r="J245" s="7">
        <v>4.2965465640690758E-4</v>
      </c>
      <c r="K245" s="5">
        <v>0.9791174252619832</v>
      </c>
      <c r="L245" s="4">
        <v>354185309.80000019</v>
      </c>
    </row>
    <row r="246" spans="1:12" x14ac:dyDescent="0.2">
      <c r="A246">
        <v>236</v>
      </c>
      <c r="B246" s="2" t="s">
        <v>213</v>
      </c>
      <c r="C246" s="6"/>
      <c r="D246" s="6">
        <v>1064.7</v>
      </c>
      <c r="E246" s="6">
        <v>60856</v>
      </c>
      <c r="F246" s="6">
        <v>91081</v>
      </c>
      <c r="G246" s="6">
        <v>153001.70000000001</v>
      </c>
      <c r="I246" s="2" t="s">
        <v>213</v>
      </c>
      <c r="J246" s="7">
        <v>4.2296116304004399E-4</v>
      </c>
      <c r="K246" s="5">
        <v>0.97954038642502317</v>
      </c>
      <c r="L246" s="4">
        <v>354338311.50000018</v>
      </c>
    </row>
    <row r="247" spans="1:12" x14ac:dyDescent="0.2">
      <c r="A247">
        <v>237</v>
      </c>
      <c r="B247" s="2" t="s">
        <v>411</v>
      </c>
      <c r="C247" s="6"/>
      <c r="D247" s="6"/>
      <c r="E247" s="6">
        <v>93359.6</v>
      </c>
      <c r="F247" s="6">
        <v>58536.3</v>
      </c>
      <c r="G247" s="6">
        <v>151895.9</v>
      </c>
      <c r="I247" s="2" t="s">
        <v>411</v>
      </c>
      <c r="J247" s="7">
        <v>4.199042659330858E-4</v>
      </c>
      <c r="K247" s="5">
        <v>0.97996029069095614</v>
      </c>
      <c r="L247" s="4">
        <v>354490207.40000015</v>
      </c>
    </row>
    <row r="248" spans="1:12" x14ac:dyDescent="0.2">
      <c r="A248">
        <v>238</v>
      </c>
      <c r="B248" s="2" t="s">
        <v>107</v>
      </c>
      <c r="C248" s="6"/>
      <c r="D248" s="6">
        <v>88770.3</v>
      </c>
      <c r="E248" s="6">
        <v>37404.6</v>
      </c>
      <c r="F248" s="6">
        <v>24593.9</v>
      </c>
      <c r="G248" s="6">
        <v>150768.79999999999</v>
      </c>
      <c r="I248" s="2" t="s">
        <v>107</v>
      </c>
      <c r="J248" s="7">
        <v>4.1678848665179392E-4</v>
      </c>
      <c r="K248" s="5">
        <v>0.98037707917760797</v>
      </c>
      <c r="L248" s="4">
        <v>354640976.20000017</v>
      </c>
    </row>
    <row r="249" spans="1:12" x14ac:dyDescent="0.2">
      <c r="A249">
        <v>239</v>
      </c>
      <c r="B249" s="2" t="s">
        <v>493</v>
      </c>
      <c r="C249" s="6"/>
      <c r="D249" s="6">
        <v>7560</v>
      </c>
      <c r="E249" s="6">
        <v>43922.8</v>
      </c>
      <c r="F249" s="6">
        <v>97688.4</v>
      </c>
      <c r="G249" s="6">
        <v>149171.20000000001</v>
      </c>
      <c r="I249" s="2" t="s">
        <v>493</v>
      </c>
      <c r="J249" s="7">
        <v>4.1237204713463321E-4</v>
      </c>
      <c r="K249" s="5">
        <v>0.98078945122474259</v>
      </c>
      <c r="L249" s="4">
        <v>354790147.40000015</v>
      </c>
    </row>
    <row r="250" spans="1:12" x14ac:dyDescent="0.2">
      <c r="A250">
        <v>240</v>
      </c>
      <c r="B250" s="2" t="s">
        <v>198</v>
      </c>
      <c r="C250" s="6"/>
      <c r="D250" s="6"/>
      <c r="E250" s="6">
        <v>126018.4</v>
      </c>
      <c r="F250" s="6">
        <v>22411</v>
      </c>
      <c r="G250" s="6">
        <v>148429.4</v>
      </c>
      <c r="I250" s="2" t="s">
        <v>198</v>
      </c>
      <c r="J250" s="7">
        <v>4.1032139939187537E-4</v>
      </c>
      <c r="K250" s="5">
        <v>0.98119977262413438</v>
      </c>
      <c r="L250" s="4">
        <v>354938576.80000013</v>
      </c>
    </row>
    <row r="251" spans="1:12" x14ac:dyDescent="0.2">
      <c r="A251">
        <v>241</v>
      </c>
      <c r="B251" s="2" t="s">
        <v>315</v>
      </c>
      <c r="C251" s="6"/>
      <c r="D251" s="6"/>
      <c r="E251" s="6">
        <v>132071.4</v>
      </c>
      <c r="F251" s="6">
        <v>12541.9</v>
      </c>
      <c r="G251" s="6">
        <v>144613.29999999999</v>
      </c>
      <c r="I251" s="2" t="s">
        <v>315</v>
      </c>
      <c r="J251" s="7">
        <v>3.9977209115361976E-4</v>
      </c>
      <c r="K251" s="5">
        <v>0.9815995447152881</v>
      </c>
      <c r="L251" s="4">
        <v>355083190.10000014</v>
      </c>
    </row>
    <row r="252" spans="1:12" x14ac:dyDescent="0.2">
      <c r="A252">
        <v>242</v>
      </c>
      <c r="B252" s="2" t="s">
        <v>502</v>
      </c>
      <c r="C252" s="6"/>
      <c r="D252" s="6">
        <v>736.4</v>
      </c>
      <c r="E252" s="6">
        <v>55432.7</v>
      </c>
      <c r="F252" s="6">
        <v>83396.899999999994</v>
      </c>
      <c r="G252" s="6">
        <v>139566</v>
      </c>
      <c r="I252" s="2" t="s">
        <v>502</v>
      </c>
      <c r="J252" s="7">
        <v>3.8581922737359638E-4</v>
      </c>
      <c r="K252" s="5">
        <v>0.98198536394266167</v>
      </c>
      <c r="L252" s="4">
        <v>355222756.10000014</v>
      </c>
    </row>
    <row r="253" spans="1:12" x14ac:dyDescent="0.2">
      <c r="A253">
        <v>243</v>
      </c>
      <c r="B253" s="2" t="s">
        <v>386</v>
      </c>
      <c r="C253" s="6"/>
      <c r="D253" s="6"/>
      <c r="E253" s="6">
        <v>96986.2</v>
      </c>
      <c r="F253" s="6">
        <v>41837</v>
      </c>
      <c r="G253" s="6">
        <v>138823.20000000001</v>
      </c>
      <c r="I253" s="2" t="s">
        <v>386</v>
      </c>
      <c r="J253" s="7">
        <v>3.837658152095084E-4</v>
      </c>
      <c r="K253" s="5">
        <v>0.98236912975787116</v>
      </c>
      <c r="L253" s="4">
        <v>355361579.30000013</v>
      </c>
    </row>
    <row r="254" spans="1:12" x14ac:dyDescent="0.2">
      <c r="A254">
        <v>244</v>
      </c>
      <c r="B254" s="2" t="s">
        <v>395</v>
      </c>
      <c r="C254" s="6"/>
      <c r="D254" s="6">
        <v>4933.1000000000004</v>
      </c>
      <c r="E254" s="6">
        <v>110039.1</v>
      </c>
      <c r="F254" s="6">
        <v>23399.7</v>
      </c>
      <c r="G254" s="6">
        <v>138371.9</v>
      </c>
      <c r="I254" s="2" t="s">
        <v>395</v>
      </c>
      <c r="J254" s="7">
        <v>3.8251823186317968E-4</v>
      </c>
      <c r="K254" s="5">
        <v>0.98275164798973424</v>
      </c>
      <c r="L254" s="4">
        <v>355499951.20000011</v>
      </c>
    </row>
    <row r="255" spans="1:12" x14ac:dyDescent="0.2">
      <c r="A255">
        <v>245</v>
      </c>
      <c r="B255" s="2" t="s">
        <v>203</v>
      </c>
      <c r="C255" s="6"/>
      <c r="D255" s="6">
        <v>14034.2</v>
      </c>
      <c r="E255" s="6">
        <v>101805.6</v>
      </c>
      <c r="F255" s="6">
        <v>22025.7</v>
      </c>
      <c r="G255" s="6">
        <v>137865.5</v>
      </c>
      <c r="I255" s="2" t="s">
        <v>203</v>
      </c>
      <c r="J255" s="7">
        <v>3.811183289015559E-4</v>
      </c>
      <c r="K255" s="5">
        <v>0.98313276631863578</v>
      </c>
      <c r="L255" s="4">
        <v>355637816.70000011</v>
      </c>
    </row>
    <row r="256" spans="1:12" x14ac:dyDescent="0.2">
      <c r="A256">
        <v>246</v>
      </c>
      <c r="B256" s="2" t="s">
        <v>208</v>
      </c>
      <c r="C256" s="6"/>
      <c r="D256" s="6">
        <v>1356.8</v>
      </c>
      <c r="E256" s="6">
        <v>83604.600000000006</v>
      </c>
      <c r="F256" s="6">
        <v>52224.2</v>
      </c>
      <c r="G256" s="6">
        <v>137185.60000000001</v>
      </c>
      <c r="I256" s="2" t="s">
        <v>208</v>
      </c>
      <c r="J256" s="7">
        <v>3.7923879883913878E-4</v>
      </c>
      <c r="K256" s="5">
        <v>0.98351200511747505</v>
      </c>
      <c r="L256" s="4">
        <v>355775002.30000013</v>
      </c>
    </row>
    <row r="257" spans="1:12" x14ac:dyDescent="0.2">
      <c r="A257">
        <v>247</v>
      </c>
      <c r="B257" s="2" t="s">
        <v>455</v>
      </c>
      <c r="C257" s="6"/>
      <c r="D257" s="6">
        <v>52379.1</v>
      </c>
      <c r="E257" s="6">
        <v>70744.3</v>
      </c>
      <c r="F257" s="6">
        <v>4513</v>
      </c>
      <c r="G257" s="6">
        <v>127636.4</v>
      </c>
      <c r="I257" s="2" t="s">
        <v>455</v>
      </c>
      <c r="J257" s="7">
        <v>3.5284078667259424E-4</v>
      </c>
      <c r="K257" s="5">
        <v>0.98386484590414758</v>
      </c>
      <c r="L257" s="4">
        <v>355902638.70000011</v>
      </c>
    </row>
    <row r="258" spans="1:12" x14ac:dyDescent="0.2">
      <c r="A258">
        <v>248</v>
      </c>
      <c r="B258" s="2" t="s">
        <v>68</v>
      </c>
      <c r="C258" s="6">
        <v>6300.8</v>
      </c>
      <c r="D258" s="6">
        <v>6435.3</v>
      </c>
      <c r="E258" s="6">
        <v>96917</v>
      </c>
      <c r="F258" s="6">
        <v>16662.900000000001</v>
      </c>
      <c r="G258" s="6">
        <v>126316</v>
      </c>
      <c r="I258" s="2" t="s">
        <v>68</v>
      </c>
      <c r="J258" s="7">
        <v>3.4919064474817074E-4</v>
      </c>
      <c r="K258" s="5">
        <v>0.98421403654889572</v>
      </c>
      <c r="L258" s="4">
        <v>356028954.70000011</v>
      </c>
    </row>
    <row r="259" spans="1:12" x14ac:dyDescent="0.2">
      <c r="A259">
        <v>249</v>
      </c>
      <c r="B259" s="2" t="s">
        <v>316</v>
      </c>
      <c r="C259" s="6"/>
      <c r="D259" s="6">
        <v>23051.7</v>
      </c>
      <c r="E259" s="6">
        <v>72731.7</v>
      </c>
      <c r="F259" s="6">
        <v>27262.400000000001</v>
      </c>
      <c r="G259" s="6">
        <v>123045.8</v>
      </c>
      <c r="I259" s="2" t="s">
        <v>316</v>
      </c>
      <c r="J259" s="7">
        <v>3.4015043411408268E-4</v>
      </c>
      <c r="K259" s="5">
        <v>0.98455418698300978</v>
      </c>
      <c r="L259" s="4">
        <v>356152000.50000012</v>
      </c>
    </row>
    <row r="260" spans="1:12" x14ac:dyDescent="0.2">
      <c r="A260">
        <v>250</v>
      </c>
      <c r="B260" s="2" t="s">
        <v>346</v>
      </c>
      <c r="C260" s="6"/>
      <c r="D260" s="6"/>
      <c r="E260" s="6">
        <v>59366.1</v>
      </c>
      <c r="F260" s="6">
        <v>63163.8</v>
      </c>
      <c r="G260" s="6">
        <v>122529.9</v>
      </c>
      <c r="I260" s="2" t="s">
        <v>346</v>
      </c>
      <c r="J260" s="7">
        <v>3.3872426914982172E-4</v>
      </c>
      <c r="K260" s="5">
        <v>0.98489291125215961</v>
      </c>
      <c r="L260" s="4">
        <v>356274530.4000001</v>
      </c>
    </row>
    <row r="261" spans="1:12" x14ac:dyDescent="0.2">
      <c r="A261">
        <v>251</v>
      </c>
      <c r="B261" s="2" t="s">
        <v>500</v>
      </c>
      <c r="C261" s="6"/>
      <c r="D261" s="6">
        <v>25370.3</v>
      </c>
      <c r="E261" s="6">
        <v>41218.699999999997</v>
      </c>
      <c r="F261" s="6">
        <v>55108.2</v>
      </c>
      <c r="G261" s="6">
        <v>121697.2</v>
      </c>
      <c r="I261" s="2" t="s">
        <v>500</v>
      </c>
      <c r="J261" s="7">
        <v>3.3642233550814688E-4</v>
      </c>
      <c r="K261" s="5">
        <v>0.98522933358766773</v>
      </c>
      <c r="L261" s="4">
        <v>356396227.60000008</v>
      </c>
    </row>
    <row r="262" spans="1:12" x14ac:dyDescent="0.2">
      <c r="A262">
        <v>252</v>
      </c>
      <c r="B262" s="2" t="s">
        <v>210</v>
      </c>
      <c r="C262" s="6"/>
      <c r="D262" s="6">
        <v>1477.6</v>
      </c>
      <c r="E262" s="6">
        <v>73661</v>
      </c>
      <c r="F262" s="6">
        <v>42920.1</v>
      </c>
      <c r="G262" s="6">
        <v>118058.7</v>
      </c>
      <c r="I262" s="2" t="s">
        <v>210</v>
      </c>
      <c r="J262" s="7">
        <v>3.2636398849813852E-4</v>
      </c>
      <c r="K262" s="5">
        <v>0.98555569757616579</v>
      </c>
      <c r="L262" s="4">
        <v>356514286.30000007</v>
      </c>
    </row>
    <row r="263" spans="1:12" x14ac:dyDescent="0.2">
      <c r="A263">
        <v>253</v>
      </c>
      <c r="B263" s="2" t="s">
        <v>225</v>
      </c>
      <c r="C263" s="6"/>
      <c r="D263" s="6">
        <v>7339.7</v>
      </c>
      <c r="E263" s="6">
        <v>81873.899999999994</v>
      </c>
      <c r="F263" s="6">
        <v>28743.7</v>
      </c>
      <c r="G263" s="6">
        <v>117957.3</v>
      </c>
      <c r="I263" s="2" t="s">
        <v>225</v>
      </c>
      <c r="J263" s="7">
        <v>3.2608367617525415E-4</v>
      </c>
      <c r="K263" s="5">
        <v>0.98588178125234105</v>
      </c>
      <c r="L263" s="4">
        <v>356632243.60000008</v>
      </c>
    </row>
    <row r="264" spans="1:12" x14ac:dyDescent="0.2">
      <c r="A264">
        <v>254</v>
      </c>
      <c r="B264" s="2" t="s">
        <v>453</v>
      </c>
      <c r="C264" s="6"/>
      <c r="D264" s="6"/>
      <c r="E264" s="6">
        <v>80393.2</v>
      </c>
      <c r="F264" s="6">
        <v>36954.400000000001</v>
      </c>
      <c r="G264" s="6">
        <v>117347.6</v>
      </c>
      <c r="I264" s="2" t="s">
        <v>453</v>
      </c>
      <c r="J264" s="7">
        <v>3.2439820849021852E-4</v>
      </c>
      <c r="K264" s="5">
        <v>0.98620617946083133</v>
      </c>
      <c r="L264" s="4">
        <v>356749591.20000011</v>
      </c>
    </row>
    <row r="265" spans="1:12" x14ac:dyDescent="0.2">
      <c r="A265">
        <v>255</v>
      </c>
      <c r="B265" s="2" t="s">
        <v>228</v>
      </c>
      <c r="C265" s="6"/>
      <c r="D265" s="6">
        <v>1150.9000000000001</v>
      </c>
      <c r="E265" s="6">
        <v>81192.7</v>
      </c>
      <c r="F265" s="6">
        <v>34412.400000000001</v>
      </c>
      <c r="G265" s="6">
        <v>116756</v>
      </c>
      <c r="I265" s="2" t="s">
        <v>228</v>
      </c>
      <c r="J265" s="7">
        <v>3.2276277683125989E-4</v>
      </c>
      <c r="K265" s="5">
        <v>0.98652894223766263</v>
      </c>
      <c r="L265" s="4">
        <v>356866347.20000011</v>
      </c>
    </row>
    <row r="266" spans="1:12" x14ac:dyDescent="0.2">
      <c r="A266">
        <v>256</v>
      </c>
      <c r="B266" s="2" t="s">
        <v>429</v>
      </c>
      <c r="C266" s="6"/>
      <c r="D266" s="6"/>
      <c r="E266" s="6">
        <v>75105.2</v>
      </c>
      <c r="F266" s="6">
        <v>39731.9</v>
      </c>
      <c r="G266" s="6">
        <v>114837.1</v>
      </c>
      <c r="I266" s="2" t="s">
        <v>429</v>
      </c>
      <c r="J266" s="7">
        <v>3.1745812874069921E-4</v>
      </c>
      <c r="K266" s="5">
        <v>0.98684640036640336</v>
      </c>
      <c r="L266" s="4">
        <v>356981184.30000013</v>
      </c>
    </row>
    <row r="267" spans="1:12" x14ac:dyDescent="0.2">
      <c r="A267">
        <v>257</v>
      </c>
      <c r="B267" s="2" t="s">
        <v>282</v>
      </c>
      <c r="C267" s="6"/>
      <c r="D267" s="6"/>
      <c r="E267" s="6">
        <v>72624.800000000003</v>
      </c>
      <c r="F267" s="6">
        <v>38748.400000000001</v>
      </c>
      <c r="G267" s="6">
        <v>111373.2</v>
      </c>
      <c r="I267" s="2" t="s">
        <v>282</v>
      </c>
      <c r="J267" s="7">
        <v>3.0788244969494734E-4</v>
      </c>
      <c r="K267" s="5">
        <v>0.98715428281609829</v>
      </c>
      <c r="L267" s="4">
        <v>357092557.50000012</v>
      </c>
    </row>
    <row r="268" spans="1:12" x14ac:dyDescent="0.2">
      <c r="A268">
        <v>258</v>
      </c>
      <c r="B268" s="2" t="s">
        <v>124</v>
      </c>
      <c r="C268" s="6"/>
      <c r="D268" s="6">
        <v>2038</v>
      </c>
      <c r="E268" s="6">
        <v>81772.399999999994</v>
      </c>
      <c r="F268" s="6">
        <v>25823.7</v>
      </c>
      <c r="G268" s="6">
        <v>109634.1</v>
      </c>
      <c r="I268" s="2" t="s">
        <v>124</v>
      </c>
      <c r="J268" s="7">
        <v>3.0307484455956038E-4</v>
      </c>
      <c r="K268" s="5">
        <v>0.9874573576606579</v>
      </c>
      <c r="L268" s="4">
        <v>357202191.60000014</v>
      </c>
    </row>
    <row r="269" spans="1:12" x14ac:dyDescent="0.2">
      <c r="A269">
        <v>259</v>
      </c>
      <c r="B269" s="2" t="s">
        <v>456</v>
      </c>
      <c r="C269" s="6"/>
      <c r="D269" s="6">
        <v>5666.5</v>
      </c>
      <c r="E269" s="6">
        <v>63885.8</v>
      </c>
      <c r="F269" s="6">
        <v>37633.5</v>
      </c>
      <c r="G269" s="6">
        <v>107185.8</v>
      </c>
      <c r="I269" s="2" t="s">
        <v>456</v>
      </c>
      <c r="J269" s="7">
        <v>2.9630671181678079E-4</v>
      </c>
      <c r="K269" s="5">
        <v>0.9877536643724748</v>
      </c>
      <c r="L269" s="4">
        <v>357309377.40000015</v>
      </c>
    </row>
    <row r="270" spans="1:12" x14ac:dyDescent="0.2">
      <c r="A270">
        <v>260</v>
      </c>
      <c r="B270" s="2" t="s">
        <v>223</v>
      </c>
      <c r="C270" s="6"/>
      <c r="D270" s="6">
        <v>1479.7</v>
      </c>
      <c r="E270" s="6">
        <v>97480.6</v>
      </c>
      <c r="F270" s="6">
        <v>7069.7</v>
      </c>
      <c r="G270" s="6">
        <v>106030</v>
      </c>
      <c r="I270" s="2" t="s">
        <v>223</v>
      </c>
      <c r="J270" s="7">
        <v>2.9311159364331157E-4</v>
      </c>
      <c r="K270" s="5">
        <v>0.98804677596611812</v>
      </c>
      <c r="L270" s="4">
        <v>357415407.40000015</v>
      </c>
    </row>
    <row r="271" spans="1:12" x14ac:dyDescent="0.2">
      <c r="A271">
        <v>261</v>
      </c>
      <c r="B271" s="2" t="s">
        <v>180</v>
      </c>
      <c r="C271" s="6"/>
      <c r="D271" s="6">
        <v>3458.7</v>
      </c>
      <c r="E271" s="6">
        <v>71507.3</v>
      </c>
      <c r="F271" s="6">
        <v>30328.9</v>
      </c>
      <c r="G271" s="6">
        <v>105294.9</v>
      </c>
      <c r="I271" s="2" t="s">
        <v>180</v>
      </c>
      <c r="J271" s="7">
        <v>2.9107946752346625E-4</v>
      </c>
      <c r="K271" s="5">
        <v>0.9883378554336415</v>
      </c>
      <c r="L271" s="4">
        <v>357520702.30000013</v>
      </c>
    </row>
    <row r="272" spans="1:12" x14ac:dyDescent="0.2">
      <c r="A272">
        <v>262</v>
      </c>
      <c r="B272" s="2" t="s">
        <v>127</v>
      </c>
      <c r="C272" s="6"/>
      <c r="D272" s="6">
        <v>1128.5999999999999</v>
      </c>
      <c r="E272" s="6">
        <v>95917.6</v>
      </c>
      <c r="F272" s="6">
        <v>7561.7</v>
      </c>
      <c r="G272" s="6">
        <v>104607.9</v>
      </c>
      <c r="I272" s="2" t="s">
        <v>127</v>
      </c>
      <c r="J272" s="7">
        <v>2.8918031006960453E-4</v>
      </c>
      <c r="K272" s="5">
        <v>0.98862703574371102</v>
      </c>
      <c r="L272" s="4">
        <v>357625310.20000011</v>
      </c>
    </row>
    <row r="273" spans="1:12" x14ac:dyDescent="0.2">
      <c r="A273">
        <v>263</v>
      </c>
      <c r="B273" s="2" t="s">
        <v>321</v>
      </c>
      <c r="C273" s="6"/>
      <c r="D273" s="6">
        <v>5714.3</v>
      </c>
      <c r="E273" s="6">
        <v>19250.8</v>
      </c>
      <c r="F273" s="6">
        <v>79187.7</v>
      </c>
      <c r="G273" s="6">
        <v>104152.8</v>
      </c>
      <c r="I273" s="2" t="s">
        <v>321</v>
      </c>
      <c r="J273" s="7">
        <v>2.8792222192222108E-4</v>
      </c>
      <c r="K273" s="5">
        <v>0.98891495796563322</v>
      </c>
      <c r="L273" s="4">
        <v>357729463.00000012</v>
      </c>
    </row>
    <row r="274" spans="1:12" x14ac:dyDescent="0.2">
      <c r="A274">
        <v>264</v>
      </c>
      <c r="B274" s="2" t="s">
        <v>301</v>
      </c>
      <c r="C274" s="6"/>
      <c r="D274" s="6"/>
      <c r="E274" s="6">
        <v>58338.400000000001</v>
      </c>
      <c r="F274" s="6">
        <v>44711.6</v>
      </c>
      <c r="G274" s="6">
        <v>103050</v>
      </c>
      <c r="I274" s="2" t="s">
        <v>301</v>
      </c>
      <c r="J274" s="7">
        <v>2.8487361807925357E-4</v>
      </c>
      <c r="K274" s="5">
        <v>0.9891998315837125</v>
      </c>
      <c r="L274" s="4">
        <v>357832513.00000012</v>
      </c>
    </row>
    <row r="275" spans="1:12" x14ac:dyDescent="0.2">
      <c r="A275">
        <v>265</v>
      </c>
      <c r="B275" s="2" t="s">
        <v>472</v>
      </c>
      <c r="C275" s="6"/>
      <c r="D275" s="6"/>
      <c r="E275" s="6">
        <v>78860.399999999994</v>
      </c>
      <c r="F275" s="6">
        <v>23074.799999999999</v>
      </c>
      <c r="G275" s="6">
        <v>101935.2</v>
      </c>
      <c r="I275" s="2" t="s">
        <v>472</v>
      </c>
      <c r="J275" s="7">
        <v>2.8179184118032341E-4</v>
      </c>
      <c r="K275" s="5">
        <v>0.98948162342489276</v>
      </c>
      <c r="L275" s="4">
        <v>357934448.20000011</v>
      </c>
    </row>
    <row r="276" spans="1:12" x14ac:dyDescent="0.2">
      <c r="A276">
        <v>266</v>
      </c>
      <c r="B276" s="2" t="s">
        <v>424</v>
      </c>
      <c r="C276" s="6"/>
      <c r="D276" s="6"/>
      <c r="E276" s="6">
        <v>88490.6</v>
      </c>
      <c r="F276" s="6">
        <v>12504</v>
      </c>
      <c r="G276" s="6">
        <v>100994.6</v>
      </c>
      <c r="I276" s="2" t="s">
        <v>424</v>
      </c>
      <c r="J276" s="7">
        <v>2.7919162647711777E-4</v>
      </c>
      <c r="K276" s="5">
        <v>0.98976081505137004</v>
      </c>
      <c r="L276" s="4">
        <v>358035442.80000013</v>
      </c>
    </row>
    <row r="277" spans="1:12" x14ac:dyDescent="0.2">
      <c r="A277">
        <v>267</v>
      </c>
      <c r="B277" s="2" t="s">
        <v>464</v>
      </c>
      <c r="C277" s="6"/>
      <c r="D277" s="6"/>
      <c r="E277" s="6">
        <v>51538.400000000001</v>
      </c>
      <c r="F277" s="6">
        <v>48934</v>
      </c>
      <c r="G277" s="6">
        <v>100472.4</v>
      </c>
      <c r="I277" s="2" t="s">
        <v>464</v>
      </c>
      <c r="J277" s="7">
        <v>2.7774804565847643E-4</v>
      </c>
      <c r="K277" s="5">
        <v>0.99003856309702842</v>
      </c>
      <c r="L277" s="4">
        <v>358135915.20000011</v>
      </c>
    </row>
    <row r="278" spans="1:12" x14ac:dyDescent="0.2">
      <c r="A278">
        <v>268</v>
      </c>
      <c r="B278" s="2" t="s">
        <v>280</v>
      </c>
      <c r="C278" s="6"/>
      <c r="D278" s="6">
        <v>26360.1</v>
      </c>
      <c r="E278" s="6">
        <v>39469.599999999999</v>
      </c>
      <c r="F278" s="6">
        <v>33571.5</v>
      </c>
      <c r="G278" s="6">
        <v>99401.2</v>
      </c>
      <c r="I278" s="2" t="s">
        <v>280</v>
      </c>
      <c r="J278" s="7">
        <v>2.7478679752954393E-4</v>
      </c>
      <c r="K278" s="5">
        <v>0.99031334989455788</v>
      </c>
      <c r="L278" s="4">
        <v>358235316.4000001</v>
      </c>
    </row>
    <row r="279" spans="1:12" x14ac:dyDescent="0.2">
      <c r="A279">
        <v>269</v>
      </c>
      <c r="B279" s="2" t="s">
        <v>310</v>
      </c>
      <c r="C279" s="6"/>
      <c r="D279" s="6">
        <v>130</v>
      </c>
      <c r="E279" s="6">
        <v>39872.1</v>
      </c>
      <c r="F279" s="6">
        <v>56834</v>
      </c>
      <c r="G279" s="6">
        <v>96836.1</v>
      </c>
      <c r="I279" s="2" t="s">
        <v>310</v>
      </c>
      <c r="J279" s="7">
        <v>2.6769578037539454E-4</v>
      </c>
      <c r="K279" s="5">
        <v>0.99058104567493332</v>
      </c>
      <c r="L279" s="4">
        <v>358332152.50000012</v>
      </c>
    </row>
    <row r="280" spans="1:12" x14ac:dyDescent="0.2">
      <c r="A280">
        <v>270</v>
      </c>
      <c r="B280" s="2" t="s">
        <v>513</v>
      </c>
      <c r="C280" s="6"/>
      <c r="D280" s="6"/>
      <c r="E280" s="6">
        <v>57122.400000000001</v>
      </c>
      <c r="F280" s="6">
        <v>36849</v>
      </c>
      <c r="G280" s="6">
        <v>93971.4</v>
      </c>
      <c r="I280" s="2" t="s">
        <v>513</v>
      </c>
      <c r="J280" s="7">
        <v>2.59776542590711E-4</v>
      </c>
      <c r="K280" s="5">
        <v>0.99084082221752401</v>
      </c>
      <c r="L280" s="4">
        <v>358426123.9000001</v>
      </c>
    </row>
    <row r="281" spans="1:12" x14ac:dyDescent="0.2">
      <c r="A281">
        <v>271</v>
      </c>
      <c r="B281" s="2" t="s">
        <v>251</v>
      </c>
      <c r="C281" s="6"/>
      <c r="D281" s="6">
        <v>24415.4</v>
      </c>
      <c r="E281" s="6">
        <v>46639.8</v>
      </c>
      <c r="F281" s="6">
        <v>22696.7</v>
      </c>
      <c r="G281" s="6">
        <v>93751.9</v>
      </c>
      <c r="I281" s="2" t="s">
        <v>251</v>
      </c>
      <c r="J281" s="7">
        <v>2.5916975210872752E-4</v>
      </c>
      <c r="K281" s="5">
        <v>0.99109999196963272</v>
      </c>
      <c r="L281" s="4">
        <v>358519875.80000007</v>
      </c>
    </row>
    <row r="282" spans="1:12" x14ac:dyDescent="0.2">
      <c r="A282">
        <v>272</v>
      </c>
      <c r="B282" s="2" t="s">
        <v>488</v>
      </c>
      <c r="C282" s="6"/>
      <c r="D282" s="6"/>
      <c r="E282" s="6">
        <v>14338.3</v>
      </c>
      <c r="F282" s="6">
        <v>76324.5</v>
      </c>
      <c r="G282" s="6">
        <v>90662.8</v>
      </c>
      <c r="I282" s="2" t="s">
        <v>488</v>
      </c>
      <c r="J282" s="7">
        <v>2.5063017817754249E-4</v>
      </c>
      <c r="K282" s="5">
        <v>0.99135062214781022</v>
      </c>
      <c r="L282" s="4">
        <v>358610538.60000008</v>
      </c>
    </row>
    <row r="283" spans="1:12" x14ac:dyDescent="0.2">
      <c r="A283">
        <v>273</v>
      </c>
      <c r="B283" s="2" t="s">
        <v>461</v>
      </c>
      <c r="C283" s="6"/>
      <c r="D283" s="6">
        <v>976.6</v>
      </c>
      <c r="E283" s="6">
        <v>52168.5</v>
      </c>
      <c r="F283" s="6">
        <v>37469.599999999999</v>
      </c>
      <c r="G283" s="6">
        <v>90614.7</v>
      </c>
      <c r="I283" s="2" t="s">
        <v>461</v>
      </c>
      <c r="J283" s="7">
        <v>2.5049720951155884E-4</v>
      </c>
      <c r="K283" s="5">
        <v>0.99160111935732176</v>
      </c>
      <c r="L283" s="4">
        <v>358701153.30000007</v>
      </c>
    </row>
    <row r="284" spans="1:12" x14ac:dyDescent="0.2">
      <c r="A284">
        <v>274</v>
      </c>
      <c r="B284" s="2" t="s">
        <v>288</v>
      </c>
      <c r="C284" s="6"/>
      <c r="D284" s="6"/>
      <c r="E284" s="6">
        <v>18431.099999999999</v>
      </c>
      <c r="F284" s="6">
        <v>70535</v>
      </c>
      <c r="G284" s="6">
        <v>88966.1</v>
      </c>
      <c r="I284" s="2" t="s">
        <v>288</v>
      </c>
      <c r="J284" s="7">
        <v>2.4593978450655686E-4</v>
      </c>
      <c r="K284" s="5">
        <v>0.99184705914182836</v>
      </c>
      <c r="L284" s="4">
        <v>358790119.4000001</v>
      </c>
    </row>
    <row r="285" spans="1:12" x14ac:dyDescent="0.2">
      <c r="A285">
        <v>275</v>
      </c>
      <c r="B285" s="2" t="s">
        <v>230</v>
      </c>
      <c r="C285" s="6"/>
      <c r="D285" s="6">
        <v>786.8</v>
      </c>
      <c r="E285" s="6">
        <v>21055.7</v>
      </c>
      <c r="F285" s="6">
        <v>65759.5</v>
      </c>
      <c r="G285" s="6">
        <v>87602</v>
      </c>
      <c r="I285" s="2" t="s">
        <v>230</v>
      </c>
      <c r="J285" s="7">
        <v>2.4216883737000265E-4</v>
      </c>
      <c r="K285" s="5">
        <v>0.99208922797919841</v>
      </c>
      <c r="L285" s="4">
        <v>358877721.4000001</v>
      </c>
    </row>
    <row r="286" spans="1:12" x14ac:dyDescent="0.2">
      <c r="A286">
        <v>276</v>
      </c>
      <c r="B286" s="2" t="s">
        <v>298</v>
      </c>
      <c r="C286" s="6"/>
      <c r="D286" s="6">
        <v>5375</v>
      </c>
      <c r="E286" s="6">
        <v>20967</v>
      </c>
      <c r="F286" s="6">
        <v>61207.4</v>
      </c>
      <c r="G286" s="6">
        <v>87549.4</v>
      </c>
      <c r="I286" s="2" t="s">
        <v>298</v>
      </c>
      <c r="J286" s="7">
        <v>2.4202342880803301E-4</v>
      </c>
      <c r="K286" s="5">
        <v>0.99233125140800638</v>
      </c>
      <c r="L286" s="4">
        <v>358965270.80000007</v>
      </c>
    </row>
    <row r="287" spans="1:12" x14ac:dyDescent="0.2">
      <c r="A287">
        <v>277</v>
      </c>
      <c r="B287" s="2" t="s">
        <v>408</v>
      </c>
      <c r="C287" s="6"/>
      <c r="D287" s="6">
        <v>378.2</v>
      </c>
      <c r="E287" s="6">
        <v>80719.5</v>
      </c>
      <c r="F287" s="6">
        <v>6350.4</v>
      </c>
      <c r="G287" s="6">
        <v>87448.1</v>
      </c>
      <c r="I287" s="2" t="s">
        <v>408</v>
      </c>
      <c r="J287" s="7">
        <v>2.4174339292728166E-4</v>
      </c>
      <c r="K287" s="5">
        <v>0.99257299480093375</v>
      </c>
      <c r="L287" s="4">
        <v>359052718.9000001</v>
      </c>
    </row>
    <row r="288" spans="1:12" x14ac:dyDescent="0.2">
      <c r="A288">
        <v>278</v>
      </c>
      <c r="B288" s="2" t="s">
        <v>224</v>
      </c>
      <c r="C288" s="6"/>
      <c r="D288" s="6">
        <v>3093.5</v>
      </c>
      <c r="E288" s="6">
        <v>68727.899999999994</v>
      </c>
      <c r="F288" s="6">
        <v>13614.4</v>
      </c>
      <c r="G288" s="6">
        <v>85435.8</v>
      </c>
      <c r="I288" s="2" t="s">
        <v>224</v>
      </c>
      <c r="J288" s="7">
        <v>2.3618054788447835E-4</v>
      </c>
      <c r="K288" s="5">
        <v>0.99280917534881818</v>
      </c>
      <c r="L288" s="4">
        <v>359138154.70000011</v>
      </c>
    </row>
    <row r="289" spans="1:12" x14ac:dyDescent="0.2">
      <c r="A289">
        <v>279</v>
      </c>
      <c r="B289" s="2" t="s">
        <v>85</v>
      </c>
      <c r="C289" s="6"/>
      <c r="D289" s="6">
        <v>77.8</v>
      </c>
      <c r="E289" s="6">
        <v>82548.3</v>
      </c>
      <c r="F289" s="6">
        <v>1013.3</v>
      </c>
      <c r="G289" s="6">
        <v>83639.399999999994</v>
      </c>
      <c r="I289" s="2" t="s">
        <v>85</v>
      </c>
      <c r="J289" s="7">
        <v>2.3121454140686968E-4</v>
      </c>
      <c r="K289" s="5">
        <v>0.99304038989022503</v>
      </c>
      <c r="L289" s="4">
        <v>359221794.10000008</v>
      </c>
    </row>
    <row r="290" spans="1:12" x14ac:dyDescent="0.2">
      <c r="A290">
        <v>280</v>
      </c>
      <c r="B290" s="2" t="s">
        <v>229</v>
      </c>
      <c r="C290" s="6"/>
      <c r="D290" s="6">
        <v>22638.400000000001</v>
      </c>
      <c r="E290" s="6">
        <v>23798.9</v>
      </c>
      <c r="F290" s="6">
        <v>34282.400000000001</v>
      </c>
      <c r="G290" s="6">
        <v>80719.7</v>
      </c>
      <c r="I290" s="2" t="s">
        <v>229</v>
      </c>
      <c r="J290" s="7">
        <v>2.23143260449024E-4</v>
      </c>
      <c r="K290" s="5">
        <v>0.99326353315067406</v>
      </c>
      <c r="L290" s="4">
        <v>359302513.80000007</v>
      </c>
    </row>
    <row r="291" spans="1:12" x14ac:dyDescent="0.2">
      <c r="A291">
        <v>281</v>
      </c>
      <c r="B291" s="2" t="s">
        <v>470</v>
      </c>
      <c r="C291" s="6"/>
      <c r="D291" s="6"/>
      <c r="E291" s="6">
        <v>36784.400000000001</v>
      </c>
      <c r="F291" s="6">
        <v>42116.1</v>
      </c>
      <c r="G291" s="6">
        <v>78900.5</v>
      </c>
      <c r="I291" s="2" t="s">
        <v>470</v>
      </c>
      <c r="J291" s="7">
        <v>2.1811422516508633E-4</v>
      </c>
      <c r="K291" s="5">
        <v>0.99348164737583911</v>
      </c>
      <c r="L291" s="4">
        <v>359381414.30000007</v>
      </c>
    </row>
    <row r="292" spans="1:12" x14ac:dyDescent="0.2">
      <c r="A292">
        <v>282</v>
      </c>
      <c r="B292" s="2" t="s">
        <v>347</v>
      </c>
      <c r="C292" s="6"/>
      <c r="D292" s="6">
        <v>27816.9</v>
      </c>
      <c r="E292" s="6">
        <v>40348.300000000003</v>
      </c>
      <c r="F292" s="6">
        <v>8997.5</v>
      </c>
      <c r="G292" s="6">
        <v>77162.7</v>
      </c>
      <c r="I292" s="2" t="s">
        <v>347</v>
      </c>
      <c r="J292" s="7">
        <v>2.1331021377742862E-4</v>
      </c>
      <c r="K292" s="5">
        <v>0.99369495758961646</v>
      </c>
      <c r="L292" s="4">
        <v>359458577.00000006</v>
      </c>
    </row>
    <row r="293" spans="1:12" x14ac:dyDescent="0.2">
      <c r="A293">
        <v>283</v>
      </c>
      <c r="B293" s="2" t="s">
        <v>308</v>
      </c>
      <c r="C293" s="6"/>
      <c r="D293" s="6">
        <v>508</v>
      </c>
      <c r="E293" s="6">
        <v>52433.4</v>
      </c>
      <c r="F293" s="6">
        <v>23739.7</v>
      </c>
      <c r="G293" s="6">
        <v>76681.100000000006</v>
      </c>
      <c r="I293" s="2" t="s">
        <v>308</v>
      </c>
      <c r="J293" s="7">
        <v>2.1197886846479431E-4</v>
      </c>
      <c r="K293" s="5">
        <v>0.99390693645808137</v>
      </c>
      <c r="L293" s="4">
        <v>359535258.10000008</v>
      </c>
    </row>
    <row r="294" spans="1:12" x14ac:dyDescent="0.2">
      <c r="A294">
        <v>284</v>
      </c>
      <c r="B294" s="2" t="s">
        <v>97</v>
      </c>
      <c r="C294" s="6"/>
      <c r="D294" s="6"/>
      <c r="E294" s="6">
        <v>69280</v>
      </c>
      <c r="F294" s="6">
        <v>6612.8</v>
      </c>
      <c r="G294" s="6">
        <v>75892.800000000003</v>
      </c>
      <c r="I294" s="2" t="s">
        <v>97</v>
      </c>
      <c r="J294" s="7">
        <v>2.0979967513018124E-4</v>
      </c>
      <c r="K294" s="5">
        <v>0.99411673613321161</v>
      </c>
      <c r="L294" s="4">
        <v>359611150.9000001</v>
      </c>
    </row>
    <row r="295" spans="1:12" x14ac:dyDescent="0.2">
      <c r="A295">
        <v>285</v>
      </c>
      <c r="B295" s="2" t="s">
        <v>200</v>
      </c>
      <c r="C295" s="6"/>
      <c r="D295" s="6">
        <v>803.2</v>
      </c>
      <c r="E295" s="6">
        <v>64947.7</v>
      </c>
      <c r="F295" s="6">
        <v>6424.5</v>
      </c>
      <c r="G295" s="6">
        <v>72175.399999999994</v>
      </c>
      <c r="I295" s="2" t="s">
        <v>200</v>
      </c>
      <c r="J295" s="7">
        <v>1.995232152772184E-4</v>
      </c>
      <c r="K295" s="5">
        <v>0.99431625934848877</v>
      </c>
      <c r="L295" s="4">
        <v>359683326.30000007</v>
      </c>
    </row>
    <row r="296" spans="1:12" x14ac:dyDescent="0.2">
      <c r="A296">
        <v>286</v>
      </c>
      <c r="B296" s="2" t="s">
        <v>520</v>
      </c>
      <c r="C296" s="6"/>
      <c r="D296" s="6"/>
      <c r="E296" s="6">
        <v>61044.7</v>
      </c>
      <c r="F296" s="6">
        <v>10473.1</v>
      </c>
      <c r="G296" s="6">
        <v>71517.8</v>
      </c>
      <c r="I296" s="2" t="s">
        <v>520</v>
      </c>
      <c r="J296" s="7">
        <v>1.9770533181046523E-4</v>
      </c>
      <c r="K296" s="5">
        <v>0.99451396468029918</v>
      </c>
      <c r="L296" s="4">
        <v>359754844.10000008</v>
      </c>
    </row>
    <row r="297" spans="1:12" x14ac:dyDescent="0.2">
      <c r="A297">
        <v>287</v>
      </c>
      <c r="B297" s="2" t="s">
        <v>212</v>
      </c>
      <c r="C297" s="6"/>
      <c r="D297" s="6">
        <v>2035.4</v>
      </c>
      <c r="E297" s="6">
        <v>24570.7</v>
      </c>
      <c r="F297" s="6">
        <v>43434.8</v>
      </c>
      <c r="G297" s="6">
        <v>70040.899999999994</v>
      </c>
      <c r="I297" s="2" t="s">
        <v>212</v>
      </c>
      <c r="J297" s="7">
        <v>1.936225579478621E-4</v>
      </c>
      <c r="K297" s="5">
        <v>0.99470758723824704</v>
      </c>
      <c r="L297" s="4">
        <v>359824885.00000006</v>
      </c>
    </row>
    <row r="298" spans="1:12" x14ac:dyDescent="0.2">
      <c r="A298">
        <v>288</v>
      </c>
      <c r="B298" s="2" t="s">
        <v>268</v>
      </c>
      <c r="C298" s="6"/>
      <c r="D298" s="6">
        <v>9529.4</v>
      </c>
      <c r="E298" s="6">
        <v>28157.5</v>
      </c>
      <c r="F298" s="6">
        <v>28053.200000000001</v>
      </c>
      <c r="G298" s="6">
        <v>65740.100000000006</v>
      </c>
      <c r="I298" s="2" t="s">
        <v>268</v>
      </c>
      <c r="J298" s="7">
        <v>1.8173333469084853E-4</v>
      </c>
      <c r="K298" s="5">
        <v>0.994889320572938</v>
      </c>
      <c r="L298" s="4">
        <v>359890625.10000008</v>
      </c>
    </row>
    <row r="299" spans="1:12" x14ac:dyDescent="0.2">
      <c r="A299">
        <v>289</v>
      </c>
      <c r="B299" s="2" t="s">
        <v>332</v>
      </c>
      <c r="C299" s="6"/>
      <c r="D299" s="6"/>
      <c r="E299" s="6">
        <v>23813.7</v>
      </c>
      <c r="F299" s="6">
        <v>40940.9</v>
      </c>
      <c r="G299" s="6">
        <v>64754.6</v>
      </c>
      <c r="I299" s="2" t="s">
        <v>332</v>
      </c>
      <c r="J299" s="7">
        <v>1.7900899746991589E-4</v>
      </c>
      <c r="K299" s="5">
        <v>0.99506832957040792</v>
      </c>
      <c r="L299" s="4">
        <v>359955379.70000011</v>
      </c>
    </row>
    <row r="300" spans="1:12" x14ac:dyDescent="0.2">
      <c r="A300">
        <v>290</v>
      </c>
      <c r="B300" s="2" t="s">
        <v>387</v>
      </c>
      <c r="C300" s="6"/>
      <c r="D300" s="6"/>
      <c r="E300" s="6">
        <v>18410.8</v>
      </c>
      <c r="F300" s="6">
        <v>46123.1</v>
      </c>
      <c r="G300" s="6">
        <v>64533.9</v>
      </c>
      <c r="I300" s="2" t="s">
        <v>387</v>
      </c>
      <c r="J300" s="7">
        <v>1.7839888968233618E-4</v>
      </c>
      <c r="K300" s="5">
        <v>0.99524672846009021</v>
      </c>
      <c r="L300" s="4">
        <v>360019913.60000008</v>
      </c>
    </row>
    <row r="301" spans="1:12" x14ac:dyDescent="0.2">
      <c r="A301">
        <v>291</v>
      </c>
      <c r="B301" s="2" t="s">
        <v>108</v>
      </c>
      <c r="C301" s="6"/>
      <c r="D301" s="6">
        <v>48398.7</v>
      </c>
      <c r="E301" s="6">
        <v>9396.1</v>
      </c>
      <c r="F301" s="6">
        <v>4410.3999999999996</v>
      </c>
      <c r="G301" s="6">
        <v>62205.2</v>
      </c>
      <c r="I301" s="2" t="s">
        <v>108</v>
      </c>
      <c r="J301" s="7">
        <v>1.7196138173065098E-4</v>
      </c>
      <c r="K301" s="5">
        <v>0.9954186898418208</v>
      </c>
      <c r="L301" s="4">
        <v>360082118.80000007</v>
      </c>
    </row>
    <row r="302" spans="1:12" x14ac:dyDescent="0.2">
      <c r="A302">
        <v>292</v>
      </c>
      <c r="B302" s="2" t="s">
        <v>190</v>
      </c>
      <c r="C302" s="6"/>
      <c r="D302" s="6">
        <v>485.3</v>
      </c>
      <c r="E302" s="6">
        <v>37534.6</v>
      </c>
      <c r="F302" s="6">
        <v>23575.8</v>
      </c>
      <c r="G302" s="6">
        <v>61595.7</v>
      </c>
      <c r="I302" s="2" t="s">
        <v>190</v>
      </c>
      <c r="J302" s="7">
        <v>1.7027646692988139E-4</v>
      </c>
      <c r="K302" s="5">
        <v>0.99558896630875071</v>
      </c>
      <c r="L302" s="4">
        <v>360143714.50000006</v>
      </c>
    </row>
    <row r="303" spans="1:12" x14ac:dyDescent="0.2">
      <c r="A303">
        <v>293</v>
      </c>
      <c r="B303" s="2" t="s">
        <v>483</v>
      </c>
      <c r="C303" s="6"/>
      <c r="D303" s="6"/>
      <c r="E303" s="6">
        <v>19425.400000000001</v>
      </c>
      <c r="F303" s="6">
        <v>41582</v>
      </c>
      <c r="G303" s="6">
        <v>61007.4</v>
      </c>
      <c r="I303" s="2" t="s">
        <v>483</v>
      </c>
      <c r="J303" s="7">
        <v>1.6865015786131252E-4</v>
      </c>
      <c r="K303" s="5">
        <v>0.99575761646661187</v>
      </c>
      <c r="L303" s="4">
        <v>360204721.90000004</v>
      </c>
    </row>
    <row r="304" spans="1:12" x14ac:dyDescent="0.2">
      <c r="A304">
        <v>294</v>
      </c>
      <c r="B304" s="2" t="s">
        <v>465</v>
      </c>
      <c r="C304" s="6"/>
      <c r="D304" s="6"/>
      <c r="E304" s="6">
        <v>36399</v>
      </c>
      <c r="F304" s="6">
        <v>22671.599999999999</v>
      </c>
      <c r="G304" s="6">
        <v>59070.6</v>
      </c>
      <c r="I304" s="2" t="s">
        <v>465</v>
      </c>
      <c r="J304" s="7">
        <v>1.6329602662894086E-4</v>
      </c>
      <c r="K304" s="5">
        <v>0.99592091249324088</v>
      </c>
      <c r="L304" s="4">
        <v>360263792.50000006</v>
      </c>
    </row>
    <row r="305" spans="1:12" x14ac:dyDescent="0.2">
      <c r="A305">
        <v>295</v>
      </c>
      <c r="B305" s="2" t="s">
        <v>514</v>
      </c>
      <c r="C305" s="6"/>
      <c r="D305" s="6"/>
      <c r="E305" s="6">
        <v>53633</v>
      </c>
      <c r="F305" s="6">
        <v>4216.8999999999996</v>
      </c>
      <c r="G305" s="6">
        <v>57849.9</v>
      </c>
      <c r="I305" s="2" t="s">
        <v>514</v>
      </c>
      <c r="J305" s="7">
        <v>1.5992149751114035E-4</v>
      </c>
      <c r="K305" s="5">
        <v>0.99608083399075198</v>
      </c>
      <c r="L305" s="4">
        <v>360321642.40000004</v>
      </c>
    </row>
    <row r="306" spans="1:12" x14ac:dyDescent="0.2">
      <c r="A306">
        <v>296</v>
      </c>
      <c r="B306" s="2" t="s">
        <v>348</v>
      </c>
      <c r="C306" s="6"/>
      <c r="D306" s="6"/>
      <c r="E306" s="6">
        <v>48432.800000000003</v>
      </c>
      <c r="F306" s="6">
        <v>5946</v>
      </c>
      <c r="G306" s="6">
        <v>54378.8</v>
      </c>
      <c r="I306" s="2" t="s">
        <v>348</v>
      </c>
      <c r="J306" s="7">
        <v>1.5032591463181092E-4</v>
      </c>
      <c r="K306" s="5">
        <v>0.9962311599053838</v>
      </c>
      <c r="L306" s="4">
        <v>360376021.20000005</v>
      </c>
    </row>
    <row r="307" spans="1:12" x14ac:dyDescent="0.2">
      <c r="A307">
        <v>297</v>
      </c>
      <c r="B307" s="2" t="s">
        <v>222</v>
      </c>
      <c r="C307" s="6"/>
      <c r="D307" s="6">
        <v>3070.4</v>
      </c>
      <c r="E307" s="6">
        <v>38910.1</v>
      </c>
      <c r="F307" s="6">
        <v>10879</v>
      </c>
      <c r="G307" s="6">
        <v>52859.5</v>
      </c>
      <c r="I307" s="2" t="s">
        <v>222</v>
      </c>
      <c r="J307" s="7">
        <v>1.4612592930480643E-4</v>
      </c>
      <c r="K307" s="5">
        <v>0.99637728583468865</v>
      </c>
      <c r="L307" s="4">
        <v>360428880.70000005</v>
      </c>
    </row>
    <row r="308" spans="1:12" x14ac:dyDescent="0.2">
      <c r="A308">
        <v>298</v>
      </c>
      <c r="B308" s="2" t="s">
        <v>505</v>
      </c>
      <c r="C308" s="6"/>
      <c r="D308" s="6"/>
      <c r="E308" s="6">
        <v>18575.3</v>
      </c>
      <c r="F308" s="6">
        <v>34276</v>
      </c>
      <c r="G308" s="6">
        <v>52851.3</v>
      </c>
      <c r="I308" s="2" t="s">
        <v>505</v>
      </c>
      <c r="J308" s="7">
        <v>1.4610326104989865E-4</v>
      </c>
      <c r="K308" s="5">
        <v>0.99652338909573857</v>
      </c>
      <c r="L308" s="4">
        <v>360481732.00000006</v>
      </c>
    </row>
    <row r="309" spans="1:12" x14ac:dyDescent="0.2">
      <c r="A309">
        <v>299</v>
      </c>
      <c r="B309" s="2" t="s">
        <v>463</v>
      </c>
      <c r="C309" s="6"/>
      <c r="D309" s="6"/>
      <c r="E309" s="6">
        <v>42901.9</v>
      </c>
      <c r="F309" s="6">
        <v>9134.7999999999993</v>
      </c>
      <c r="G309" s="6">
        <v>52036.7</v>
      </c>
      <c r="I309" s="2" t="s">
        <v>463</v>
      </c>
      <c r="J309" s="7">
        <v>1.4385136343430076E-4</v>
      </c>
      <c r="K309" s="5">
        <v>0.99666724045917288</v>
      </c>
      <c r="L309" s="4">
        <v>360533768.70000005</v>
      </c>
    </row>
    <row r="310" spans="1:12" x14ac:dyDescent="0.2">
      <c r="A310">
        <v>300</v>
      </c>
      <c r="B310" s="2" t="s">
        <v>468</v>
      </c>
      <c r="C310" s="6"/>
      <c r="D310" s="6"/>
      <c r="E310" s="6">
        <v>3105.5</v>
      </c>
      <c r="F310" s="6">
        <v>48703.5</v>
      </c>
      <c r="G310" s="6">
        <v>51809</v>
      </c>
      <c r="I310" s="2" t="s">
        <v>468</v>
      </c>
      <c r="J310" s="7">
        <v>1.4322190469740951E-4</v>
      </c>
      <c r="K310" s="5">
        <v>0.99681046236387028</v>
      </c>
      <c r="L310" s="4">
        <v>360585577.70000005</v>
      </c>
    </row>
    <row r="311" spans="1:12" x14ac:dyDescent="0.2">
      <c r="A311">
        <v>301</v>
      </c>
      <c r="B311" s="2" t="s">
        <v>484</v>
      </c>
      <c r="C311" s="6"/>
      <c r="D311" s="6">
        <v>1148.5</v>
      </c>
      <c r="E311" s="6">
        <v>18485.7</v>
      </c>
      <c r="F311" s="6">
        <v>31743.5</v>
      </c>
      <c r="G311" s="6">
        <v>51377.7</v>
      </c>
      <c r="I311" s="2" t="s">
        <v>484</v>
      </c>
      <c r="J311" s="7">
        <v>1.4202960977768525E-4</v>
      </c>
      <c r="K311" s="5">
        <v>0.99695249197364788</v>
      </c>
      <c r="L311" s="4">
        <v>360636955.40000004</v>
      </c>
    </row>
    <row r="312" spans="1:12" x14ac:dyDescent="0.2">
      <c r="A312">
        <v>302</v>
      </c>
      <c r="B312" s="2" t="s">
        <v>491</v>
      </c>
      <c r="C312" s="6"/>
      <c r="D312" s="6"/>
      <c r="E312" s="6">
        <v>17834</v>
      </c>
      <c r="F312" s="6">
        <v>28987.4</v>
      </c>
      <c r="G312" s="6">
        <v>46821.4</v>
      </c>
      <c r="I312" s="2" t="s">
        <v>491</v>
      </c>
      <c r="J312" s="7">
        <v>1.2943407687080022E-4</v>
      </c>
      <c r="K312" s="5">
        <v>0.9970819260505186</v>
      </c>
      <c r="L312" s="4">
        <v>360683776.80000001</v>
      </c>
    </row>
    <row r="313" spans="1:12" x14ac:dyDescent="0.2">
      <c r="A313">
        <v>303</v>
      </c>
      <c r="B313" s="2" t="s">
        <v>519</v>
      </c>
      <c r="C313" s="6"/>
      <c r="D313" s="6"/>
      <c r="E313" s="6">
        <v>3629.7</v>
      </c>
      <c r="F313" s="6">
        <v>41116.400000000001</v>
      </c>
      <c r="G313" s="6">
        <v>44746.1</v>
      </c>
      <c r="I313" s="2" t="s">
        <v>519</v>
      </c>
      <c r="J313" s="7">
        <v>1.2369707328419298E-4</v>
      </c>
      <c r="K313" s="5">
        <v>0.9972056231238029</v>
      </c>
      <c r="L313" s="4">
        <v>360728522.90000004</v>
      </c>
    </row>
    <row r="314" spans="1:12" x14ac:dyDescent="0.2">
      <c r="A314">
        <v>304</v>
      </c>
      <c r="B314" s="2" t="s">
        <v>219</v>
      </c>
      <c r="C314" s="6"/>
      <c r="D314" s="6"/>
      <c r="E314" s="6">
        <v>37890.5</v>
      </c>
      <c r="F314" s="6">
        <v>6813.7</v>
      </c>
      <c r="G314" s="6">
        <v>44704.2</v>
      </c>
      <c r="I314" s="2" t="s">
        <v>219</v>
      </c>
      <c r="J314" s="7">
        <v>1.2358124403045673E-4</v>
      </c>
      <c r="K314" s="5">
        <v>0.99732920436783334</v>
      </c>
      <c r="L314" s="4">
        <v>360773227.10000002</v>
      </c>
    </row>
    <row r="315" spans="1:12" x14ac:dyDescent="0.2">
      <c r="A315">
        <v>305</v>
      </c>
      <c r="B315" s="2" t="s">
        <v>497</v>
      </c>
      <c r="C315" s="6"/>
      <c r="D315" s="6"/>
      <c r="E315" s="6">
        <v>4681</v>
      </c>
      <c r="F315" s="6">
        <v>37284.199999999997</v>
      </c>
      <c r="G315" s="6">
        <v>41965.2</v>
      </c>
      <c r="I315" s="2" t="s">
        <v>497</v>
      </c>
      <c r="J315" s="7">
        <v>1.1600949400698196E-4</v>
      </c>
      <c r="K315" s="5">
        <v>0.99744521386184026</v>
      </c>
      <c r="L315" s="4">
        <v>360815192.30000001</v>
      </c>
    </row>
    <row r="316" spans="1:12" x14ac:dyDescent="0.2">
      <c r="A316">
        <v>306</v>
      </c>
      <c r="B316" s="2" t="s">
        <v>296</v>
      </c>
      <c r="C316" s="6"/>
      <c r="D316" s="6">
        <v>92.5</v>
      </c>
      <c r="E316" s="6">
        <v>8071.9</v>
      </c>
      <c r="F316" s="6">
        <v>31741.7</v>
      </c>
      <c r="G316" s="6">
        <v>39906.1</v>
      </c>
      <c r="I316" s="2" t="s">
        <v>296</v>
      </c>
      <c r="J316" s="7">
        <v>1.1031727404592432E-4</v>
      </c>
      <c r="K316" s="5">
        <v>0.99755553113588624</v>
      </c>
      <c r="L316" s="4">
        <v>360855098.40000004</v>
      </c>
    </row>
    <row r="317" spans="1:12" x14ac:dyDescent="0.2">
      <c r="A317">
        <v>307</v>
      </c>
      <c r="B317" s="2" t="s">
        <v>486</v>
      </c>
      <c r="C317" s="6"/>
      <c r="D317" s="6"/>
      <c r="E317" s="6">
        <v>2079.6</v>
      </c>
      <c r="F317" s="6">
        <v>37535.5</v>
      </c>
      <c r="G317" s="6">
        <v>39615.1</v>
      </c>
      <c r="I317" s="2" t="s">
        <v>486</v>
      </c>
      <c r="J317" s="7">
        <v>1.0951282743883006E-4</v>
      </c>
      <c r="K317" s="5">
        <v>0.99766504396332512</v>
      </c>
      <c r="L317" s="4">
        <v>360894713.50000006</v>
      </c>
    </row>
    <row r="318" spans="1:12" x14ac:dyDescent="0.2">
      <c r="A318">
        <v>308</v>
      </c>
      <c r="B318" s="2" t="s">
        <v>344</v>
      </c>
      <c r="C318" s="6"/>
      <c r="D318" s="6"/>
      <c r="E318" s="6">
        <v>31756.799999999999</v>
      </c>
      <c r="F318" s="6">
        <v>7428.6</v>
      </c>
      <c r="G318" s="6">
        <v>39185.4</v>
      </c>
      <c r="I318" s="2" t="s">
        <v>344</v>
      </c>
      <c r="J318" s="7">
        <v>1.083249555932342E-4</v>
      </c>
      <c r="K318" s="5">
        <v>0.99777336891891832</v>
      </c>
      <c r="L318" s="4">
        <v>360933898.90000004</v>
      </c>
    </row>
    <row r="319" spans="1:12" x14ac:dyDescent="0.2">
      <c r="A319">
        <v>309</v>
      </c>
      <c r="B319" s="2" t="s">
        <v>90</v>
      </c>
      <c r="C319" s="6"/>
      <c r="D319" s="6">
        <v>29880.7</v>
      </c>
      <c r="E319" s="6">
        <v>4033.2</v>
      </c>
      <c r="F319" s="6">
        <v>4930</v>
      </c>
      <c r="G319" s="6">
        <v>38843.9</v>
      </c>
      <c r="I319" s="2" t="s">
        <v>90</v>
      </c>
      <c r="J319" s="7">
        <v>1.0738090570896379E-4</v>
      </c>
      <c r="K319" s="5">
        <v>0.99788074982462727</v>
      </c>
      <c r="L319" s="4">
        <v>360972742.80000001</v>
      </c>
    </row>
    <row r="320" spans="1:12" x14ac:dyDescent="0.2">
      <c r="A320">
        <v>310</v>
      </c>
      <c r="B320" s="2" t="s">
        <v>490</v>
      </c>
      <c r="C320" s="6"/>
      <c r="D320" s="6">
        <v>3846.9</v>
      </c>
      <c r="E320" s="6">
        <v>6959.2</v>
      </c>
      <c r="F320" s="6">
        <v>27485.1</v>
      </c>
      <c r="G320" s="6">
        <v>38291.199999999997</v>
      </c>
      <c r="I320" s="2" t="s">
        <v>490</v>
      </c>
      <c r="J320" s="7">
        <v>1.0585301003975075E-4</v>
      </c>
      <c r="K320" s="5">
        <v>0.99798660283466689</v>
      </c>
      <c r="L320" s="4">
        <v>361011034</v>
      </c>
    </row>
    <row r="321" spans="1:12" x14ac:dyDescent="0.2">
      <c r="A321">
        <v>311</v>
      </c>
      <c r="B321" s="2" t="s">
        <v>172</v>
      </c>
      <c r="C321" s="6"/>
      <c r="D321" s="6">
        <v>2507.1</v>
      </c>
      <c r="E321" s="6">
        <v>16411.2</v>
      </c>
      <c r="F321" s="6">
        <v>16663</v>
      </c>
      <c r="G321" s="6">
        <v>35581.300000000003</v>
      </c>
      <c r="I321" s="2" t="s">
        <v>172</v>
      </c>
      <c r="J321" s="7">
        <v>9.8361704676985413E-5</v>
      </c>
      <c r="K321" s="5">
        <v>0.99808496453934392</v>
      </c>
      <c r="L321" s="4">
        <v>361046615.30000001</v>
      </c>
    </row>
    <row r="322" spans="1:12" x14ac:dyDescent="0.2">
      <c r="A322">
        <v>312</v>
      </c>
      <c r="B322" s="2" t="s">
        <v>287</v>
      </c>
      <c r="C322" s="6"/>
      <c r="D322" s="6"/>
      <c r="E322" s="6">
        <v>14821</v>
      </c>
      <c r="F322" s="6">
        <v>19114.099999999999</v>
      </c>
      <c r="G322" s="6">
        <v>33935.1</v>
      </c>
      <c r="I322" s="2" t="s">
        <v>287</v>
      </c>
      <c r="J322" s="7">
        <v>9.3810914283175913E-5</v>
      </c>
      <c r="K322" s="5">
        <v>0.99817877545362721</v>
      </c>
      <c r="L322" s="4">
        <v>361080550.40000004</v>
      </c>
    </row>
    <row r="323" spans="1:12" x14ac:dyDescent="0.2">
      <c r="A323">
        <v>313</v>
      </c>
      <c r="B323" s="2" t="s">
        <v>226</v>
      </c>
      <c r="C323" s="6"/>
      <c r="D323" s="6">
        <v>1702.8</v>
      </c>
      <c r="E323" s="6">
        <v>27357.4</v>
      </c>
      <c r="F323" s="6">
        <v>3945</v>
      </c>
      <c r="G323" s="6">
        <v>33005.199999999997</v>
      </c>
      <c r="I323" s="2" t="s">
        <v>226</v>
      </c>
      <c r="J323" s="7">
        <v>9.1240278888203588E-5</v>
      </c>
      <c r="K323" s="5">
        <v>0.99827001573251539</v>
      </c>
      <c r="L323" s="4">
        <v>361113555.60000002</v>
      </c>
    </row>
    <row r="324" spans="1:12" x14ac:dyDescent="0.2">
      <c r="A324">
        <v>314</v>
      </c>
      <c r="B324" s="2" t="s">
        <v>194</v>
      </c>
      <c r="C324" s="6"/>
      <c r="D324" s="6">
        <v>1620.2</v>
      </c>
      <c r="E324" s="6">
        <v>22560.3</v>
      </c>
      <c r="F324" s="6">
        <v>8512.2000000000007</v>
      </c>
      <c r="G324" s="6">
        <v>32692.7</v>
      </c>
      <c r="I324" s="2" t="s">
        <v>194</v>
      </c>
      <c r="J324" s="7">
        <v>9.0376397222509595E-5</v>
      </c>
      <c r="K324" s="5">
        <v>0.99836039212973782</v>
      </c>
      <c r="L324" s="4">
        <v>361146248.30000001</v>
      </c>
    </row>
    <row r="325" spans="1:12" x14ac:dyDescent="0.2">
      <c r="A325">
        <v>315</v>
      </c>
      <c r="B325" s="2" t="s">
        <v>300</v>
      </c>
      <c r="C325" s="6"/>
      <c r="D325" s="6"/>
      <c r="E325" s="6">
        <v>5413.4</v>
      </c>
      <c r="F325" s="6">
        <v>26791.5</v>
      </c>
      <c r="G325" s="6">
        <v>32204.9</v>
      </c>
      <c r="I325" s="2" t="s">
        <v>300</v>
      </c>
      <c r="J325" s="7">
        <v>8.9027912497627887E-5</v>
      </c>
      <c r="K325" s="5">
        <v>0.99844942004223536</v>
      </c>
      <c r="L325" s="4">
        <v>361178453.19999999</v>
      </c>
    </row>
    <row r="326" spans="1:12" x14ac:dyDescent="0.2">
      <c r="A326">
        <v>316</v>
      </c>
      <c r="B326" s="2" t="s">
        <v>459</v>
      </c>
      <c r="C326" s="6"/>
      <c r="D326" s="6"/>
      <c r="E326" s="6">
        <v>6105.2</v>
      </c>
      <c r="F326" s="6">
        <v>25594.5</v>
      </c>
      <c r="G326" s="6">
        <v>31699.7</v>
      </c>
      <c r="I326" s="2" t="s">
        <v>459</v>
      </c>
      <c r="J326" s="7">
        <v>8.7631326841600336E-5</v>
      </c>
      <c r="K326" s="5">
        <v>0.998537051369077</v>
      </c>
      <c r="L326" s="4">
        <v>361210152.89999998</v>
      </c>
    </row>
    <row r="327" spans="1:12" x14ac:dyDescent="0.2">
      <c r="A327">
        <v>317</v>
      </c>
      <c r="B327" s="2" t="s">
        <v>67</v>
      </c>
      <c r="C327" s="6"/>
      <c r="D327" s="6"/>
      <c r="E327" s="6">
        <v>26646.5</v>
      </c>
      <c r="F327" s="6">
        <v>4679.3</v>
      </c>
      <c r="G327" s="6">
        <v>31325.8</v>
      </c>
      <c r="I327" s="2" t="s">
        <v>67</v>
      </c>
      <c r="J327" s="7">
        <v>8.659770970623078E-5</v>
      </c>
      <c r="K327" s="5">
        <v>0.9986236490787832</v>
      </c>
      <c r="L327" s="4">
        <v>361241478.69999999</v>
      </c>
    </row>
    <row r="328" spans="1:12" x14ac:dyDescent="0.2">
      <c r="A328">
        <v>318</v>
      </c>
      <c r="B328" s="2" t="s">
        <v>201</v>
      </c>
      <c r="C328" s="6"/>
      <c r="D328" s="6">
        <v>385.8</v>
      </c>
      <c r="E328" s="6">
        <v>11274.6</v>
      </c>
      <c r="F328" s="6">
        <v>19479.7</v>
      </c>
      <c r="G328" s="6">
        <v>31140.1</v>
      </c>
      <c r="I328" s="2" t="s">
        <v>201</v>
      </c>
      <c r="J328" s="7">
        <v>8.6084356665208772E-5</v>
      </c>
      <c r="K328" s="5">
        <v>0.99870973343544855</v>
      </c>
      <c r="L328" s="4">
        <v>361272618.80000001</v>
      </c>
    </row>
    <row r="329" spans="1:12" x14ac:dyDescent="0.2">
      <c r="A329">
        <v>319</v>
      </c>
      <c r="B329" s="2" t="s">
        <v>473</v>
      </c>
      <c r="C329" s="6"/>
      <c r="D329" s="6"/>
      <c r="E329" s="6">
        <v>8373.7000000000007</v>
      </c>
      <c r="F329" s="6">
        <v>22743.7</v>
      </c>
      <c r="G329" s="6">
        <v>31117.4</v>
      </c>
      <c r="I329" s="2" t="s">
        <v>473</v>
      </c>
      <c r="J329" s="7">
        <v>8.6021604301012762E-5</v>
      </c>
      <c r="K329" s="5">
        <v>0.99879575503974949</v>
      </c>
      <c r="L329" s="4">
        <v>361303736.19999999</v>
      </c>
    </row>
    <row r="330" spans="1:12" x14ac:dyDescent="0.2">
      <c r="A330">
        <v>320</v>
      </c>
      <c r="B330" s="2" t="s">
        <v>215</v>
      </c>
      <c r="C330" s="6"/>
      <c r="D330" s="6">
        <v>12213.9</v>
      </c>
      <c r="E330" s="6">
        <v>15629.2</v>
      </c>
      <c r="F330" s="6">
        <v>2069.4</v>
      </c>
      <c r="G330" s="6">
        <v>29912.5</v>
      </c>
      <c r="I330" s="2" t="s">
        <v>215</v>
      </c>
      <c r="J330" s="7">
        <v>8.2690753040229724E-5</v>
      </c>
      <c r="K330" s="5">
        <v>0.99887844579278973</v>
      </c>
      <c r="L330" s="4">
        <v>361333648.69999999</v>
      </c>
    </row>
    <row r="331" spans="1:12" x14ac:dyDescent="0.2">
      <c r="A331">
        <v>321</v>
      </c>
      <c r="B331" s="2" t="s">
        <v>163</v>
      </c>
      <c r="C331" s="6"/>
      <c r="D331" s="6">
        <v>2478.1</v>
      </c>
      <c r="E331" s="6">
        <v>21276.9</v>
      </c>
      <c r="F331" s="6">
        <v>4291.7</v>
      </c>
      <c r="G331" s="6">
        <v>28046.7</v>
      </c>
      <c r="I331" s="2" t="s">
        <v>163</v>
      </c>
      <c r="J331" s="7">
        <v>7.7532895722303745E-5</v>
      </c>
      <c r="K331" s="5">
        <v>0.99895597868851194</v>
      </c>
      <c r="L331" s="4">
        <v>361361695.39999998</v>
      </c>
    </row>
    <row r="332" spans="1:12" x14ac:dyDescent="0.2">
      <c r="A332">
        <v>322</v>
      </c>
      <c r="B332" s="2" t="s">
        <v>314</v>
      </c>
      <c r="C332" s="6"/>
      <c r="D332" s="6">
        <v>324.10000000000002</v>
      </c>
      <c r="E332" s="6">
        <v>9301.9</v>
      </c>
      <c r="F332" s="6">
        <v>18196.099999999999</v>
      </c>
      <c r="G332" s="6">
        <v>27822.1</v>
      </c>
      <c r="I332" s="2" t="s">
        <v>314</v>
      </c>
      <c r="J332" s="7">
        <v>7.6912006691536158E-5</v>
      </c>
      <c r="K332" s="5">
        <v>0.99903289069520351</v>
      </c>
      <c r="L332" s="4">
        <v>361389517.5</v>
      </c>
    </row>
    <row r="333" spans="1:12" x14ac:dyDescent="0.2">
      <c r="A333">
        <v>323</v>
      </c>
      <c r="B333" s="2" t="s">
        <v>96</v>
      </c>
      <c r="C333" s="6"/>
      <c r="D333" s="6"/>
      <c r="E333" s="6">
        <v>22703.599999999999</v>
      </c>
      <c r="F333" s="6">
        <v>3839.9</v>
      </c>
      <c r="G333" s="6">
        <v>26543.5</v>
      </c>
      <c r="I333" s="2" t="s">
        <v>96</v>
      </c>
      <c r="J333" s="7">
        <v>7.337741757871584E-5</v>
      </c>
      <c r="K333" s="5">
        <v>0.99910626811278225</v>
      </c>
      <c r="L333" s="4">
        <v>361416061</v>
      </c>
    </row>
    <row r="334" spans="1:12" x14ac:dyDescent="0.2">
      <c r="A334">
        <v>324</v>
      </c>
      <c r="B334" s="2" t="s">
        <v>179</v>
      </c>
      <c r="C334" s="6"/>
      <c r="D334" s="6"/>
      <c r="E334" s="6">
        <v>19088.8</v>
      </c>
      <c r="F334" s="6">
        <v>6692.5</v>
      </c>
      <c r="G334" s="6">
        <v>25781.3</v>
      </c>
      <c r="I334" s="2" t="s">
        <v>179</v>
      </c>
      <c r="J334" s="7">
        <v>7.1270375640821549E-5</v>
      </c>
      <c r="K334" s="5">
        <v>0.99917753848842317</v>
      </c>
      <c r="L334" s="4">
        <v>361441842.30000001</v>
      </c>
    </row>
    <row r="335" spans="1:12" x14ac:dyDescent="0.2">
      <c r="A335">
        <v>325</v>
      </c>
      <c r="B335" s="2" t="s">
        <v>294</v>
      </c>
      <c r="C335" s="6"/>
      <c r="D335" s="6"/>
      <c r="E335" s="6">
        <v>11050.5</v>
      </c>
      <c r="F335" s="6">
        <v>13596.2</v>
      </c>
      <c r="G335" s="6">
        <v>24646.7</v>
      </c>
      <c r="I335" s="2" t="s">
        <v>294</v>
      </c>
      <c r="J335" s="7">
        <v>6.8133863199553021E-5</v>
      </c>
      <c r="K335" s="5">
        <v>0.99924567235162265</v>
      </c>
      <c r="L335" s="4">
        <v>361466489</v>
      </c>
    </row>
    <row r="336" spans="1:12" x14ac:dyDescent="0.2">
      <c r="A336">
        <v>326</v>
      </c>
      <c r="B336" s="2" t="s">
        <v>211</v>
      </c>
      <c r="C336" s="6"/>
      <c r="D336" s="6">
        <v>1297.2</v>
      </c>
      <c r="E336" s="6">
        <v>8027.1</v>
      </c>
      <c r="F336" s="6">
        <v>14428.7</v>
      </c>
      <c r="G336" s="6">
        <v>23753</v>
      </c>
      <c r="I336" s="2" t="s">
        <v>211</v>
      </c>
      <c r="J336" s="7">
        <v>6.5663299856734696E-5</v>
      </c>
      <c r="K336" s="5">
        <v>0.99931133565147934</v>
      </c>
      <c r="L336" s="4">
        <v>361490242</v>
      </c>
    </row>
    <row r="337" spans="1:12" x14ac:dyDescent="0.2">
      <c r="A337">
        <v>327</v>
      </c>
      <c r="B337" s="2" t="s">
        <v>83</v>
      </c>
      <c r="C337" s="6"/>
      <c r="D337" s="6">
        <v>11276.6</v>
      </c>
      <c r="E337" s="6">
        <v>6392</v>
      </c>
      <c r="F337" s="6">
        <v>2383.1</v>
      </c>
      <c r="G337" s="6">
        <v>20051.7</v>
      </c>
      <c r="I337" s="2" t="s">
        <v>83</v>
      </c>
      <c r="J337" s="7">
        <v>5.5431347187188441E-5</v>
      </c>
      <c r="K337" s="5">
        <v>0.99936676699866656</v>
      </c>
      <c r="L337" s="4">
        <v>361510293.69999999</v>
      </c>
    </row>
    <row r="338" spans="1:12" x14ac:dyDescent="0.2">
      <c r="A338">
        <v>328</v>
      </c>
      <c r="B338" s="2" t="s">
        <v>231</v>
      </c>
      <c r="C338" s="6"/>
      <c r="D338" s="6"/>
      <c r="E338" s="6">
        <v>7154.4</v>
      </c>
      <c r="F338" s="6">
        <v>12706.4</v>
      </c>
      <c r="G338" s="6">
        <v>19860.8</v>
      </c>
      <c r="I338" s="2" t="s">
        <v>231</v>
      </c>
      <c r="J338" s="7">
        <v>5.4903619155249287E-5</v>
      </c>
      <c r="K338" s="5">
        <v>0.99942167061782183</v>
      </c>
      <c r="L338" s="4">
        <v>361530154.5</v>
      </c>
    </row>
    <row r="339" spans="1:12" x14ac:dyDescent="0.2">
      <c r="A339">
        <v>329</v>
      </c>
      <c r="B339" s="2" t="s">
        <v>323</v>
      </c>
      <c r="C339" s="6"/>
      <c r="D339" s="6"/>
      <c r="E339" s="6"/>
      <c r="F339" s="6">
        <v>19430.7</v>
      </c>
      <c r="G339" s="6">
        <v>19430.7</v>
      </c>
      <c r="I339" s="2" t="s">
        <v>323</v>
      </c>
      <c r="J339" s="7">
        <v>5.3714641541121328E-5</v>
      </c>
      <c r="K339" s="5">
        <v>0.99947538525936286</v>
      </c>
      <c r="L339" s="4">
        <v>361549585.19999999</v>
      </c>
    </row>
    <row r="340" spans="1:12" x14ac:dyDescent="0.2">
      <c r="A340">
        <v>330</v>
      </c>
      <c r="B340" s="2" t="s">
        <v>499</v>
      </c>
      <c r="C340" s="6"/>
      <c r="D340" s="6"/>
      <c r="E340" s="6"/>
      <c r="F340" s="6">
        <v>19193.599999999999</v>
      </c>
      <c r="G340" s="6">
        <v>19193.599999999999</v>
      </c>
      <c r="I340" s="2" t="s">
        <v>499</v>
      </c>
      <c r="J340" s="7">
        <v>5.3059197243725965E-5</v>
      </c>
      <c r="K340" s="5">
        <v>0.99952844445660671</v>
      </c>
      <c r="L340" s="4">
        <v>361568778.80000001</v>
      </c>
    </row>
    <row r="341" spans="1:12" x14ac:dyDescent="0.2">
      <c r="A341">
        <v>331</v>
      </c>
      <c r="B341" s="2" t="s">
        <v>504</v>
      </c>
      <c r="C341" s="6"/>
      <c r="D341" s="6"/>
      <c r="E341" s="6"/>
      <c r="F341" s="6">
        <v>18474.400000000001</v>
      </c>
      <c r="G341" s="6">
        <v>18474.400000000001</v>
      </c>
      <c r="I341" s="2" t="s">
        <v>504</v>
      </c>
      <c r="J341" s="7">
        <v>5.1071025423031179E-5</v>
      </c>
      <c r="K341" s="5">
        <v>0.99957951548202961</v>
      </c>
      <c r="L341" s="4">
        <v>361587253.19999999</v>
      </c>
    </row>
    <row r="342" spans="1:12" x14ac:dyDescent="0.2">
      <c r="A342">
        <v>332</v>
      </c>
      <c r="B342" s="2" t="s">
        <v>423</v>
      </c>
      <c r="C342" s="6"/>
      <c r="D342" s="6"/>
      <c r="E342" s="6">
        <v>14201.2</v>
      </c>
      <c r="F342" s="6">
        <v>3261.2</v>
      </c>
      <c r="G342" s="6">
        <v>17462.400000000001</v>
      </c>
      <c r="I342" s="2" t="s">
        <v>423</v>
      </c>
      <c r="J342" s="7">
        <v>4.8273431036847725E-5</v>
      </c>
      <c r="K342" s="5">
        <v>0.99962778891306647</v>
      </c>
      <c r="L342" s="4">
        <v>361604715.59999996</v>
      </c>
    </row>
    <row r="343" spans="1:12" x14ac:dyDescent="0.2">
      <c r="A343">
        <v>333</v>
      </c>
      <c r="B343" s="2" t="s">
        <v>501</v>
      </c>
      <c r="C343" s="6"/>
      <c r="D343" s="6"/>
      <c r="E343" s="6"/>
      <c r="F343" s="6">
        <v>17254.5</v>
      </c>
      <c r="G343" s="6">
        <v>17254.5</v>
      </c>
      <c r="I343" s="2" t="s">
        <v>501</v>
      </c>
      <c r="J343" s="7">
        <v>4.7698707842294818E-5</v>
      </c>
      <c r="K343" s="5">
        <v>0.99967548762090874</v>
      </c>
      <c r="L343" s="4">
        <v>361621970.09999996</v>
      </c>
    </row>
    <row r="344" spans="1:12" x14ac:dyDescent="0.2">
      <c r="A344">
        <v>334</v>
      </c>
      <c r="B344" s="2" t="s">
        <v>515</v>
      </c>
      <c r="C344" s="6"/>
      <c r="D344" s="6"/>
      <c r="E344" s="6">
        <v>15710.9</v>
      </c>
      <c r="F344" s="6">
        <v>1419.8</v>
      </c>
      <c r="G344" s="6">
        <v>17130.7</v>
      </c>
      <c r="I344" s="2" t="s">
        <v>515</v>
      </c>
      <c r="J344" s="7">
        <v>4.7356472481613484E-5</v>
      </c>
      <c r="K344" s="5">
        <v>0.99972284409339029</v>
      </c>
      <c r="L344" s="4">
        <v>361639100.79999995</v>
      </c>
    </row>
    <row r="345" spans="1:12" x14ac:dyDescent="0.2">
      <c r="A345">
        <v>335</v>
      </c>
      <c r="B345" s="2" t="s">
        <v>503</v>
      </c>
      <c r="C345" s="6"/>
      <c r="D345" s="6"/>
      <c r="E345" s="6">
        <v>11998.6</v>
      </c>
      <c r="F345" s="6">
        <v>4869.3</v>
      </c>
      <c r="G345" s="6">
        <v>16867.900000000001</v>
      </c>
      <c r="I345" s="2" t="s">
        <v>503</v>
      </c>
      <c r="J345" s="7">
        <v>4.6629982556031461E-5</v>
      </c>
      <c r="K345" s="5">
        <v>0.9997694740759463</v>
      </c>
      <c r="L345" s="4">
        <v>361655968.69999993</v>
      </c>
    </row>
    <row r="346" spans="1:12" x14ac:dyDescent="0.2">
      <c r="A346">
        <v>336</v>
      </c>
      <c r="B346" s="2" t="s">
        <v>164</v>
      </c>
      <c r="C346" s="6"/>
      <c r="D346" s="6"/>
      <c r="E346" s="6">
        <v>1566.4</v>
      </c>
      <c r="F346" s="6">
        <v>14202.1</v>
      </c>
      <c r="G346" s="6">
        <v>15768.5</v>
      </c>
      <c r="I346" s="2" t="s">
        <v>164</v>
      </c>
      <c r="J346" s="7">
        <v>4.3590777745586705E-5</v>
      </c>
      <c r="K346" s="5">
        <v>0.99981306485369192</v>
      </c>
      <c r="L346" s="4">
        <v>361671737.19999993</v>
      </c>
    </row>
    <row r="347" spans="1:12" x14ac:dyDescent="0.2">
      <c r="A347">
        <v>337</v>
      </c>
      <c r="B347" s="2" t="s">
        <v>506</v>
      </c>
      <c r="C347" s="6"/>
      <c r="D347" s="6"/>
      <c r="E347" s="6"/>
      <c r="F347" s="6">
        <v>13323.1</v>
      </c>
      <c r="G347" s="6">
        <v>13323.1</v>
      </c>
      <c r="I347" s="2" t="s">
        <v>506</v>
      </c>
      <c r="J347" s="7">
        <v>3.6830661824664758E-5</v>
      </c>
      <c r="K347" s="5">
        <v>0.99984989551551662</v>
      </c>
      <c r="L347" s="4">
        <v>361685060.29999995</v>
      </c>
    </row>
    <row r="348" spans="1:12" x14ac:dyDescent="0.2">
      <c r="A348">
        <v>338</v>
      </c>
      <c r="B348" s="2" t="s">
        <v>272</v>
      </c>
      <c r="C348" s="6"/>
      <c r="D348" s="6"/>
      <c r="E348" s="6">
        <v>4847.7</v>
      </c>
      <c r="F348" s="6">
        <v>5748.9</v>
      </c>
      <c r="G348" s="6">
        <v>10596.6</v>
      </c>
      <c r="I348" s="2" t="s">
        <v>272</v>
      </c>
      <c r="J348" s="7">
        <v>2.9293467067817743E-5</v>
      </c>
      <c r="K348" s="5">
        <v>0.99987918898258454</v>
      </c>
      <c r="L348" s="4">
        <v>361695656.89999998</v>
      </c>
    </row>
    <row r="349" spans="1:12" x14ac:dyDescent="0.2">
      <c r="A349">
        <v>339</v>
      </c>
      <c r="B349" s="2" t="s">
        <v>507</v>
      </c>
      <c r="C349" s="6"/>
      <c r="D349" s="6"/>
      <c r="E349" s="6">
        <v>7999.7</v>
      </c>
      <c r="F349" s="6">
        <v>2242.8000000000002</v>
      </c>
      <c r="G349" s="6">
        <v>10242.5</v>
      </c>
      <c r="I349" s="2" t="s">
        <v>507</v>
      </c>
      <c r="J349" s="7">
        <v>2.8314585474786559E-5</v>
      </c>
      <c r="K349" s="5">
        <v>0.99990750356805924</v>
      </c>
      <c r="L349" s="4">
        <v>361705899.39999998</v>
      </c>
    </row>
    <row r="350" spans="1:12" x14ac:dyDescent="0.2">
      <c r="A350">
        <v>340</v>
      </c>
      <c r="B350" s="2" t="s">
        <v>88</v>
      </c>
      <c r="C350" s="6"/>
      <c r="D350" s="6"/>
      <c r="E350" s="6">
        <v>8971.2999999999993</v>
      </c>
      <c r="F350" s="6">
        <v>1021.8</v>
      </c>
      <c r="G350" s="6">
        <v>9993.1</v>
      </c>
      <c r="I350" s="2" t="s">
        <v>88</v>
      </c>
      <c r="J350" s="7">
        <v>2.762513879502949E-5</v>
      </c>
      <c r="K350" s="5">
        <v>0.99993512870685441</v>
      </c>
      <c r="L350" s="4">
        <v>361715892.5</v>
      </c>
    </row>
    <row r="351" spans="1:12" x14ac:dyDescent="0.2">
      <c r="A351">
        <v>341</v>
      </c>
      <c r="B351" s="2" t="s">
        <v>302</v>
      </c>
      <c r="C351" s="6"/>
      <c r="D351" s="6"/>
      <c r="E351" s="6">
        <v>4825.3</v>
      </c>
      <c r="F351" s="6">
        <v>3097.2</v>
      </c>
      <c r="G351" s="6">
        <v>7922.5</v>
      </c>
      <c r="I351" s="2" t="s">
        <v>302</v>
      </c>
      <c r="J351" s="7">
        <v>2.1901127988674298E-5</v>
      </c>
      <c r="K351" s="5">
        <v>0.99995702983484303</v>
      </c>
      <c r="L351" s="4">
        <v>361723815</v>
      </c>
    </row>
    <row r="352" spans="1:12" x14ac:dyDescent="0.2">
      <c r="A352">
        <v>342</v>
      </c>
      <c r="B352" s="2" t="s">
        <v>357</v>
      </c>
      <c r="C352" s="6"/>
      <c r="D352" s="6"/>
      <c r="E352" s="6">
        <v>3652.9</v>
      </c>
      <c r="F352" s="6">
        <v>2607.1999999999998</v>
      </c>
      <c r="G352" s="6">
        <v>6260.1</v>
      </c>
      <c r="I352" s="2" t="s">
        <v>357</v>
      </c>
      <c r="J352" s="7">
        <v>1.7305553969315239E-5</v>
      </c>
      <c r="K352" s="5">
        <v>0.99997433538881242</v>
      </c>
      <c r="L352" s="4">
        <v>361730075.10000002</v>
      </c>
    </row>
    <row r="353" spans="1:12" x14ac:dyDescent="0.2">
      <c r="A353">
        <v>343</v>
      </c>
      <c r="B353" s="2" t="s">
        <v>309</v>
      </c>
      <c r="C353" s="6"/>
      <c r="D353" s="6"/>
      <c r="E353" s="6"/>
      <c r="F353" s="6">
        <v>2522.6999999999998</v>
      </c>
      <c r="G353" s="6">
        <v>2522.6999999999998</v>
      </c>
      <c r="I353" s="2" t="s">
        <v>309</v>
      </c>
      <c r="J353" s="7">
        <v>6.9738056897480146E-6</v>
      </c>
      <c r="K353" s="5">
        <v>0.99998130919450212</v>
      </c>
      <c r="L353" s="4">
        <v>361732597.80000001</v>
      </c>
    </row>
    <row r="354" spans="1:12" x14ac:dyDescent="0.2">
      <c r="A354">
        <v>344</v>
      </c>
      <c r="B354" s="2" t="s">
        <v>467</v>
      </c>
      <c r="C354" s="6"/>
      <c r="D354" s="6"/>
      <c r="E354" s="6"/>
      <c r="F354" s="6">
        <v>2515.3000000000002</v>
      </c>
      <c r="G354" s="6">
        <v>2515.3000000000002</v>
      </c>
      <c r="I354" s="2" t="s">
        <v>467</v>
      </c>
      <c r="J354" s="7">
        <v>6.953348971904382E-6</v>
      </c>
      <c r="K354" s="5">
        <v>0.99998826254347406</v>
      </c>
      <c r="L354" s="4">
        <v>361735113.10000002</v>
      </c>
    </row>
    <row r="355" spans="1:12" x14ac:dyDescent="0.2">
      <c r="A355">
        <v>345</v>
      </c>
      <c r="B355" s="2" t="s">
        <v>516</v>
      </c>
      <c r="C355" s="6"/>
      <c r="D355" s="6"/>
      <c r="E355" s="6"/>
      <c r="F355" s="6">
        <v>1442.9</v>
      </c>
      <c r="G355" s="6">
        <v>1442.9</v>
      </c>
      <c r="I355" s="2" t="s">
        <v>516</v>
      </c>
      <c r="J355" s="7">
        <v>3.9887835373755945E-6</v>
      </c>
      <c r="K355" s="5">
        <v>0.99999225132701142</v>
      </c>
      <c r="L355" s="4">
        <v>361736556</v>
      </c>
    </row>
    <row r="356" spans="1:12" x14ac:dyDescent="0.2">
      <c r="A356">
        <v>346</v>
      </c>
      <c r="B356" s="2" t="s">
        <v>512</v>
      </c>
      <c r="C356" s="6"/>
      <c r="D356" s="6"/>
      <c r="E356" s="6"/>
      <c r="F356" s="6">
        <v>1193.0999999999999</v>
      </c>
      <c r="G356" s="6">
        <v>1193.0999999999999</v>
      </c>
      <c r="I356" s="2" t="s">
        <v>512</v>
      </c>
      <c r="J356" s="7">
        <v>3.2982310890864376E-6</v>
      </c>
      <c r="K356" s="5">
        <v>0.99999554955810055</v>
      </c>
      <c r="L356" s="4">
        <v>361737749.10000002</v>
      </c>
    </row>
    <row r="357" spans="1:12" x14ac:dyDescent="0.2">
      <c r="A357">
        <v>347</v>
      </c>
      <c r="B357" s="2" t="s">
        <v>517</v>
      </c>
      <c r="C357" s="6"/>
      <c r="D357" s="6"/>
      <c r="E357" s="6"/>
      <c r="F357" s="6">
        <v>962.3</v>
      </c>
      <c r="G357" s="6">
        <v>962.3</v>
      </c>
      <c r="I357" s="2" t="s">
        <v>517</v>
      </c>
      <c r="J357" s="7">
        <v>2.6602026460714769E-6</v>
      </c>
      <c r="K357" s="5">
        <v>0.9999982097607466</v>
      </c>
      <c r="L357" s="4">
        <v>361738711.40000004</v>
      </c>
    </row>
    <row r="358" spans="1:12" x14ac:dyDescent="0.2">
      <c r="A358">
        <v>348</v>
      </c>
      <c r="B358" s="2" t="s">
        <v>452</v>
      </c>
      <c r="C358" s="6"/>
      <c r="D358" s="6"/>
      <c r="E358" s="6"/>
      <c r="F358" s="6">
        <v>647.6</v>
      </c>
      <c r="G358" s="6">
        <v>647.6</v>
      </c>
      <c r="I358" s="2" t="s">
        <v>452</v>
      </c>
      <c r="J358" s="7">
        <v>1.7902392534509911E-6</v>
      </c>
      <c r="K358" s="5">
        <v>1.0000000000000002</v>
      </c>
      <c r="L358" s="4">
        <v>361739359.00000006</v>
      </c>
    </row>
    <row r="359" spans="1:12" x14ac:dyDescent="0.2">
      <c r="A359">
        <v>349</v>
      </c>
      <c r="B359" s="2" t="s">
        <v>556</v>
      </c>
      <c r="C359" s="6">
        <v>115622401.8</v>
      </c>
      <c r="D359" s="6">
        <v>134404396.19999999</v>
      </c>
      <c r="E359" s="6">
        <v>87382353</v>
      </c>
      <c r="F359" s="6">
        <v>24330208</v>
      </c>
      <c r="G359" s="6">
        <v>361739359</v>
      </c>
      <c r="I359" s="2" t="s">
        <v>1</v>
      </c>
      <c r="J359" s="7">
        <v>1</v>
      </c>
      <c r="K359" s="3"/>
      <c r="L359" s="4"/>
    </row>
    <row r="360" spans="1:12" x14ac:dyDescent="0.2">
      <c r="A360">
        <v>350</v>
      </c>
    </row>
    <row r="361" spans="1:12" x14ac:dyDescent="0.2">
      <c r="A361">
        <v>351</v>
      </c>
    </row>
    <row r="362" spans="1:12" x14ac:dyDescent="0.2">
      <c r="A362">
        <v>352</v>
      </c>
    </row>
    <row r="363" spans="1:12" x14ac:dyDescent="0.2">
      <c r="A363">
        <v>353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7CF60-CC8B-4542-9542-32DC33ED641A}">
  <sheetPr>
    <tabColor theme="9" tint="0.59999389629810485"/>
  </sheetPr>
  <dimension ref="B2:X361"/>
  <sheetViews>
    <sheetView workbookViewId="0">
      <selection activeCell="H66" sqref="H66"/>
    </sheetView>
  </sheetViews>
  <sheetFormatPr baseColWidth="10" defaultRowHeight="12.75" x14ac:dyDescent="0.2"/>
  <cols>
    <col min="2" max="2" width="13.28515625" bestFit="1" customWidth="1"/>
    <col min="3" max="4" width="12.42578125" customWidth="1"/>
    <col min="5" max="5" width="6.42578125" customWidth="1"/>
  </cols>
  <sheetData>
    <row r="2" spans="2:24" x14ac:dyDescent="0.2">
      <c r="T2" t="s">
        <v>523</v>
      </c>
      <c r="V2" t="s">
        <v>535</v>
      </c>
      <c r="W2" t="s">
        <v>542</v>
      </c>
    </row>
    <row r="3" spans="2:24" x14ac:dyDescent="0.2">
      <c r="B3" s="1" t="s">
        <v>29</v>
      </c>
      <c r="C3" t="s" vm="1">
        <v>523</v>
      </c>
      <c r="F3" s="1" t="s">
        <v>29</v>
      </c>
      <c r="G3" t="s" vm="1">
        <v>523</v>
      </c>
      <c r="J3" s="1" t="s">
        <v>27</v>
      </c>
      <c r="K3" t="s" vm="12">
        <v>48</v>
      </c>
      <c r="T3" t="s">
        <v>530</v>
      </c>
      <c r="V3" t="s">
        <v>536</v>
      </c>
      <c r="W3" t="s">
        <v>543</v>
      </c>
    </row>
    <row r="4" spans="2:24" x14ac:dyDescent="0.2">
      <c r="B4" s="1" t="s">
        <v>61</v>
      </c>
      <c r="C4" t="s" vm="3">
        <v>376</v>
      </c>
      <c r="F4" s="1" t="s">
        <v>61</v>
      </c>
      <c r="G4" t="s" vm="3">
        <v>376</v>
      </c>
      <c r="J4" s="1" t="s">
        <v>29</v>
      </c>
      <c r="K4" t="s" vm="1">
        <v>523</v>
      </c>
      <c r="P4" s="1" t="s">
        <v>29</v>
      </c>
      <c r="Q4" t="s" vm="1">
        <v>523</v>
      </c>
    </row>
    <row r="5" spans="2:24" x14ac:dyDescent="0.2">
      <c r="B5" s="1" t="s">
        <v>27</v>
      </c>
      <c r="C5" t="s" vm="12">
        <v>48</v>
      </c>
      <c r="F5" s="1" t="s">
        <v>27</v>
      </c>
      <c r="G5" t="s" vm="12">
        <v>48</v>
      </c>
      <c r="J5" s="1" t="s">
        <v>61</v>
      </c>
      <c r="K5" t="s" vm="3">
        <v>376</v>
      </c>
      <c r="P5" s="1" t="s">
        <v>61</v>
      </c>
      <c r="Q5" t="s" vm="3">
        <v>376</v>
      </c>
      <c r="V5" s="14" t="str" vm="3">
        <f>IF(Q5=T3,V2,IF(Q5=T2,V3,Q5))</f>
        <v>Trøndelag</v>
      </c>
      <c r="X5" t="str">
        <f>_xlfn.CONCAT("Endring av slakteleveranser av ",V6," i ",V5," fra 2005 - til 2021 i kg")</f>
        <v>Endring av slakteleveranser av okse i Trøndelag fra 2005 - til 2021 i kg</v>
      </c>
    </row>
    <row r="6" spans="2:24" x14ac:dyDescent="0.2">
      <c r="P6" s="1" t="s">
        <v>27</v>
      </c>
      <c r="Q6" t="s" vm="12">
        <v>48</v>
      </c>
      <c r="V6" s="14" t="str" vm="12">
        <f>IF(K3=T3,W2,IF(K3=T2,W3,K3))</f>
        <v>okse</v>
      </c>
    </row>
    <row r="7" spans="2:24" x14ac:dyDescent="0.2">
      <c r="B7" s="1" t="s">
        <v>3</v>
      </c>
      <c r="C7" s="1" t="s">
        <v>0</v>
      </c>
      <c r="F7" s="1" t="s">
        <v>3</v>
      </c>
      <c r="G7" s="1" t="s">
        <v>0</v>
      </c>
      <c r="J7" s="1" t="s">
        <v>3</v>
      </c>
      <c r="K7" s="1" t="s">
        <v>0</v>
      </c>
      <c r="X7" t="str">
        <f>_xlfn.CONCAT("Slakteleveranser av ",V6," i ",V5," i 2005 og 2021 med endringer i perioden")</f>
        <v>Slakteleveranser av okse i Trøndelag i 2005 og 2021 med endringer i perioden</v>
      </c>
    </row>
    <row r="8" spans="2:24" x14ac:dyDescent="0.2">
      <c r="B8" s="1" t="s">
        <v>2</v>
      </c>
      <c r="C8">
        <v>2005</v>
      </c>
      <c r="D8">
        <v>2021</v>
      </c>
      <c r="F8" s="1" t="s">
        <v>2</v>
      </c>
      <c r="G8">
        <v>2005</v>
      </c>
      <c r="H8">
        <v>2021</v>
      </c>
      <c r="J8" s="1" t="s">
        <v>2</v>
      </c>
      <c r="K8">
        <v>2005</v>
      </c>
      <c r="L8">
        <v>2021</v>
      </c>
      <c r="P8" s="1" t="s">
        <v>3</v>
      </c>
      <c r="Q8" s="1" t="s">
        <v>0</v>
      </c>
    </row>
    <row r="9" spans="2:24" x14ac:dyDescent="0.2">
      <c r="B9" s="2" t="s">
        <v>429</v>
      </c>
      <c r="C9" s="4">
        <v>4506.2</v>
      </c>
      <c r="D9" s="9">
        <v>3221.7</v>
      </c>
      <c r="F9" s="2" t="s">
        <v>429</v>
      </c>
      <c r="G9" s="4"/>
      <c r="H9" s="9">
        <v>-1284.5</v>
      </c>
      <c r="J9" s="2" t="s">
        <v>429</v>
      </c>
      <c r="K9" s="3"/>
      <c r="L9" s="13">
        <v>-0.28505170653765921</v>
      </c>
      <c r="M9">
        <f>IFERROR(L9," ")</f>
        <v>-0.28505170653765921</v>
      </c>
      <c r="P9" s="1" t="s">
        <v>2</v>
      </c>
      <c r="Q9">
        <v>2005</v>
      </c>
      <c r="R9">
        <v>2021</v>
      </c>
    </row>
    <row r="10" spans="2:24" x14ac:dyDescent="0.2">
      <c r="B10" s="2" t="s">
        <v>413</v>
      </c>
      <c r="C10" s="4">
        <v>1181.3</v>
      </c>
      <c r="D10" s="9">
        <v>10343</v>
      </c>
      <c r="F10" s="2" t="s">
        <v>413</v>
      </c>
      <c r="G10" s="4"/>
      <c r="H10" s="9">
        <v>9161.7000000000007</v>
      </c>
      <c r="J10" s="2" t="s">
        <v>413</v>
      </c>
      <c r="K10" s="3"/>
      <c r="L10" s="13">
        <v>7.7556082282231449</v>
      </c>
      <c r="M10">
        <f t="shared" ref="M10:M73" si="0">IFERROR(L10," ")</f>
        <v>7.7556082282231449</v>
      </c>
      <c r="P10" s="2" t="s">
        <v>393</v>
      </c>
      <c r="Q10" s="4"/>
      <c r="R10" s="9">
        <v>-1669.1999999999998</v>
      </c>
    </row>
    <row r="11" spans="2:24" x14ac:dyDescent="0.2">
      <c r="B11" s="2" t="s">
        <v>387</v>
      </c>
      <c r="C11" s="4"/>
      <c r="D11" s="9">
        <v>1062.5999999999999</v>
      </c>
      <c r="F11" s="2" t="s">
        <v>387</v>
      </c>
      <c r="G11" s="4"/>
      <c r="H11" s="9">
        <v>1062.5999999999999</v>
      </c>
      <c r="J11" s="2" t="s">
        <v>387</v>
      </c>
      <c r="K11" s="3"/>
      <c r="L11" s="13"/>
      <c r="M11">
        <f t="shared" si="0"/>
        <v>0</v>
      </c>
      <c r="P11" s="2" t="s">
        <v>388</v>
      </c>
      <c r="Q11" s="4"/>
      <c r="R11" s="9">
        <v>13304.8</v>
      </c>
    </row>
    <row r="12" spans="2:24" x14ac:dyDescent="0.2">
      <c r="B12" s="2" t="s">
        <v>425</v>
      </c>
      <c r="C12" s="4">
        <v>1127.5999999999999</v>
      </c>
      <c r="D12" s="9">
        <v>1802.6</v>
      </c>
      <c r="F12" s="2" t="s">
        <v>425</v>
      </c>
      <c r="G12" s="4"/>
      <c r="H12" s="9">
        <v>675</v>
      </c>
      <c r="J12" s="2" t="s">
        <v>425</v>
      </c>
      <c r="K12" s="3"/>
      <c r="L12" s="13">
        <v>0.59861653068464005</v>
      </c>
      <c r="M12">
        <f t="shared" si="0"/>
        <v>0.59861653068464005</v>
      </c>
      <c r="P12" s="2" t="s">
        <v>416</v>
      </c>
      <c r="Q12" s="4"/>
      <c r="R12" s="9">
        <v>11389.2</v>
      </c>
    </row>
    <row r="13" spans="2:24" x14ac:dyDescent="0.2">
      <c r="B13" s="2" t="s">
        <v>379</v>
      </c>
      <c r="C13" s="4">
        <v>3288.8</v>
      </c>
      <c r="D13" s="9">
        <v>35966.5</v>
      </c>
      <c r="F13" s="2" t="s">
        <v>379</v>
      </c>
      <c r="G13" s="4"/>
      <c r="H13" s="9">
        <v>32677.7</v>
      </c>
      <c r="J13" s="2" t="s">
        <v>379</v>
      </c>
      <c r="K13" s="3"/>
      <c r="L13" s="13">
        <v>9.936055704208222</v>
      </c>
      <c r="M13">
        <f t="shared" si="0"/>
        <v>9.936055704208222</v>
      </c>
      <c r="P13" s="2" t="s">
        <v>408</v>
      </c>
      <c r="Q13" s="4"/>
      <c r="R13" s="9">
        <v>2444.1000000000004</v>
      </c>
    </row>
    <row r="14" spans="2:24" x14ac:dyDescent="0.2">
      <c r="B14" s="2" t="s">
        <v>386</v>
      </c>
      <c r="C14" s="4">
        <v>3391.5</v>
      </c>
      <c r="D14" s="9">
        <v>5188.7</v>
      </c>
      <c r="F14" s="2" t="s">
        <v>386</v>
      </c>
      <c r="G14" s="4"/>
      <c r="H14" s="9">
        <v>1797.1999999999998</v>
      </c>
      <c r="J14" s="2" t="s">
        <v>386</v>
      </c>
      <c r="K14" s="3"/>
      <c r="L14" s="13">
        <v>0.52991301783871436</v>
      </c>
      <c r="M14">
        <f t="shared" si="0"/>
        <v>0.52991301783871436</v>
      </c>
      <c r="P14" s="2" t="s">
        <v>382</v>
      </c>
      <c r="Q14" s="4"/>
      <c r="R14" s="9">
        <v>3781.8999999999996</v>
      </c>
    </row>
    <row r="15" spans="2:24" x14ac:dyDescent="0.2">
      <c r="B15" s="2" t="s">
        <v>401</v>
      </c>
      <c r="C15" s="4">
        <v>451.6</v>
      </c>
      <c r="D15" s="9">
        <v>6809</v>
      </c>
      <c r="F15" s="2" t="s">
        <v>401</v>
      </c>
      <c r="G15" s="4"/>
      <c r="H15" s="9">
        <v>6357.4</v>
      </c>
      <c r="J15" s="2" t="s">
        <v>401</v>
      </c>
      <c r="K15" s="3"/>
      <c r="L15" s="13">
        <v>14.07750221434898</v>
      </c>
      <c r="M15">
        <f t="shared" si="0"/>
        <v>14.07750221434898</v>
      </c>
      <c r="P15" s="2" t="s">
        <v>412</v>
      </c>
      <c r="Q15" s="4"/>
      <c r="R15" s="9">
        <v>18717.8</v>
      </c>
    </row>
    <row r="16" spans="2:24" x14ac:dyDescent="0.2">
      <c r="B16" s="2" t="s">
        <v>426</v>
      </c>
      <c r="C16" s="4">
        <v>755</v>
      </c>
      <c r="D16" s="9">
        <v>2785.2</v>
      </c>
      <c r="F16" s="2" t="s">
        <v>426</v>
      </c>
      <c r="G16" s="4"/>
      <c r="H16" s="9">
        <v>2030.1999999999998</v>
      </c>
      <c r="J16" s="2" t="s">
        <v>426</v>
      </c>
      <c r="K16" s="3"/>
      <c r="L16" s="13">
        <v>2.6890066225165561</v>
      </c>
      <c r="M16">
        <f t="shared" si="0"/>
        <v>2.6890066225165561</v>
      </c>
      <c r="P16" s="2" t="s">
        <v>409</v>
      </c>
      <c r="Q16" s="4"/>
      <c r="R16" s="9">
        <v>20274.800000000003</v>
      </c>
    </row>
    <row r="17" spans="2:18" x14ac:dyDescent="0.2">
      <c r="B17" s="2" t="s">
        <v>418</v>
      </c>
      <c r="C17" s="4">
        <v>4153.8</v>
      </c>
      <c r="D17" s="9">
        <v>12737.8</v>
      </c>
      <c r="F17" s="2" t="s">
        <v>418</v>
      </c>
      <c r="G17" s="4"/>
      <c r="H17" s="9">
        <v>8584</v>
      </c>
      <c r="J17" s="2" t="s">
        <v>418</v>
      </c>
      <c r="K17" s="3"/>
      <c r="L17" s="13">
        <v>2.0665414800905193</v>
      </c>
      <c r="M17">
        <f t="shared" si="0"/>
        <v>2.0665414800905193</v>
      </c>
      <c r="P17" s="2" t="s">
        <v>421</v>
      </c>
      <c r="Q17" s="4"/>
      <c r="R17" s="9">
        <v>17852.2</v>
      </c>
    </row>
    <row r="18" spans="2:18" x14ac:dyDescent="0.2">
      <c r="B18" s="2" t="s">
        <v>391</v>
      </c>
      <c r="C18" s="4">
        <v>8401.6</v>
      </c>
      <c r="D18" s="9">
        <v>25192.6</v>
      </c>
      <c r="F18" s="2" t="s">
        <v>391</v>
      </c>
      <c r="G18" s="4"/>
      <c r="H18" s="9">
        <v>16791</v>
      </c>
      <c r="J18" s="2" t="s">
        <v>391</v>
      </c>
      <c r="K18" s="3"/>
      <c r="L18" s="13">
        <v>1.9985478956389258</v>
      </c>
      <c r="M18">
        <f t="shared" si="0"/>
        <v>1.9985478956389258</v>
      </c>
      <c r="P18" s="2" t="s">
        <v>404</v>
      </c>
      <c r="Q18" s="4"/>
      <c r="R18" s="9">
        <v>-456.39999999999986</v>
      </c>
    </row>
    <row r="19" spans="2:18" x14ac:dyDescent="0.2">
      <c r="B19" s="2" t="s">
        <v>433</v>
      </c>
      <c r="C19" s="4">
        <v>387.3</v>
      </c>
      <c r="D19" s="9">
        <v>10395.1</v>
      </c>
      <c r="F19" s="2" t="s">
        <v>433</v>
      </c>
      <c r="G19" s="4"/>
      <c r="H19" s="9">
        <v>10007.800000000001</v>
      </c>
      <c r="J19" s="2" t="s">
        <v>433</v>
      </c>
      <c r="K19" s="3"/>
      <c r="L19" s="13">
        <v>25.839917376710563</v>
      </c>
      <c r="M19">
        <f t="shared" si="0"/>
        <v>25.839917376710563</v>
      </c>
      <c r="P19" s="2" t="s">
        <v>407</v>
      </c>
      <c r="Q19" s="4"/>
      <c r="R19" s="9">
        <v>7747.9999999999991</v>
      </c>
    </row>
    <row r="20" spans="2:18" x14ac:dyDescent="0.2">
      <c r="B20" s="2" t="s">
        <v>415</v>
      </c>
      <c r="C20" s="4">
        <v>15829.7</v>
      </c>
      <c r="D20" s="9">
        <v>38606.5</v>
      </c>
      <c r="F20" s="2" t="s">
        <v>415</v>
      </c>
      <c r="G20" s="4"/>
      <c r="H20" s="9">
        <v>22776.799999999999</v>
      </c>
      <c r="J20" s="2" t="s">
        <v>415</v>
      </c>
      <c r="K20" s="3"/>
      <c r="L20" s="13">
        <v>1.4388649184760292</v>
      </c>
      <c r="M20">
        <f t="shared" si="0"/>
        <v>1.4388649184760292</v>
      </c>
      <c r="P20" s="2" t="s">
        <v>423</v>
      </c>
      <c r="Q20" s="4"/>
      <c r="R20" s="9">
        <v>330.3</v>
      </c>
    </row>
    <row r="21" spans="2:18" x14ac:dyDescent="0.2">
      <c r="B21" s="2" t="s">
        <v>422</v>
      </c>
      <c r="C21" s="4">
        <v>712.6</v>
      </c>
      <c r="D21" s="9">
        <v>10440.1</v>
      </c>
      <c r="F21" s="2" t="s">
        <v>422</v>
      </c>
      <c r="G21" s="4"/>
      <c r="H21" s="9">
        <v>9727.5</v>
      </c>
      <c r="J21" s="2" t="s">
        <v>422</v>
      </c>
      <c r="K21" s="3"/>
      <c r="L21" s="13">
        <v>13.650715689026102</v>
      </c>
      <c r="M21">
        <f t="shared" si="0"/>
        <v>13.650715689026102</v>
      </c>
      <c r="P21" s="2" t="s">
        <v>400</v>
      </c>
      <c r="Q21" s="4"/>
      <c r="R21" s="9">
        <v>7660.6</v>
      </c>
    </row>
    <row r="22" spans="2:18" x14ac:dyDescent="0.2">
      <c r="B22" s="2" t="s">
        <v>406</v>
      </c>
      <c r="C22" s="4">
        <v>2080.8000000000002</v>
      </c>
      <c r="D22" s="9">
        <v>1435.1</v>
      </c>
      <c r="F22" s="2" t="s">
        <v>406</v>
      </c>
      <c r="G22" s="4"/>
      <c r="H22" s="9">
        <v>-645.70000000000027</v>
      </c>
      <c r="J22" s="2" t="s">
        <v>406</v>
      </c>
      <c r="K22" s="3"/>
      <c r="L22" s="13">
        <v>-0.31031334102268371</v>
      </c>
      <c r="M22">
        <f t="shared" si="0"/>
        <v>-0.31031334102268371</v>
      </c>
      <c r="P22" s="2" t="s">
        <v>375</v>
      </c>
      <c r="Q22" s="4"/>
      <c r="R22" s="9">
        <v>653.70000000000027</v>
      </c>
    </row>
    <row r="23" spans="2:18" x14ac:dyDescent="0.2">
      <c r="B23" s="2" t="s">
        <v>403</v>
      </c>
      <c r="C23" s="4">
        <v>5725</v>
      </c>
      <c r="D23" s="9">
        <v>13128.6</v>
      </c>
      <c r="F23" s="2" t="s">
        <v>403</v>
      </c>
      <c r="G23" s="4"/>
      <c r="H23" s="9">
        <v>7403.6</v>
      </c>
      <c r="J23" s="2" t="s">
        <v>403</v>
      </c>
      <c r="K23" s="3"/>
      <c r="L23" s="13">
        <v>1.2932052401746725</v>
      </c>
      <c r="M23">
        <f t="shared" si="0"/>
        <v>1.2932052401746725</v>
      </c>
      <c r="P23" s="2" t="s">
        <v>397</v>
      </c>
      <c r="Q23" s="4"/>
      <c r="R23" s="9">
        <v>7248.6</v>
      </c>
    </row>
    <row r="24" spans="2:18" x14ac:dyDescent="0.2">
      <c r="B24" s="2" t="s">
        <v>411</v>
      </c>
      <c r="C24" s="4">
        <v>511</v>
      </c>
      <c r="D24" s="9">
        <v>2738.3</v>
      </c>
      <c r="F24" s="2" t="s">
        <v>411</v>
      </c>
      <c r="G24" s="4"/>
      <c r="H24" s="9">
        <v>2227.3000000000002</v>
      </c>
      <c r="J24" s="2" t="s">
        <v>411</v>
      </c>
      <c r="K24" s="3"/>
      <c r="L24" s="13">
        <v>4.3587084148727984</v>
      </c>
      <c r="M24">
        <f t="shared" si="0"/>
        <v>4.3587084148727984</v>
      </c>
      <c r="P24" s="2" t="s">
        <v>427</v>
      </c>
      <c r="Q24" s="4"/>
      <c r="R24" s="9">
        <v>22922.3</v>
      </c>
    </row>
    <row r="25" spans="2:18" x14ac:dyDescent="0.2">
      <c r="B25" s="2" t="s">
        <v>402</v>
      </c>
      <c r="C25" s="4">
        <v>4357.2</v>
      </c>
      <c r="D25" s="9">
        <v>15767.1</v>
      </c>
      <c r="F25" s="2" t="s">
        <v>402</v>
      </c>
      <c r="G25" s="4"/>
      <c r="H25" s="9">
        <v>11409.900000000001</v>
      </c>
      <c r="J25" s="2" t="s">
        <v>402</v>
      </c>
      <c r="K25" s="3"/>
      <c r="L25" s="13">
        <v>2.6186312310658226</v>
      </c>
      <c r="M25">
        <f t="shared" si="0"/>
        <v>2.6186312310658226</v>
      </c>
      <c r="P25" s="2" t="s">
        <v>385</v>
      </c>
      <c r="Q25" s="4"/>
      <c r="R25" s="9">
        <v>23431.299999999996</v>
      </c>
    </row>
    <row r="26" spans="2:18" x14ac:dyDescent="0.2">
      <c r="B26" s="2" t="s">
        <v>410</v>
      </c>
      <c r="C26" s="4">
        <v>9022.6</v>
      </c>
      <c r="D26" s="9">
        <v>9397.1</v>
      </c>
      <c r="F26" s="2" t="s">
        <v>410</v>
      </c>
      <c r="G26" s="4"/>
      <c r="H26" s="9">
        <v>374.5</v>
      </c>
      <c r="J26" s="2" t="s">
        <v>410</v>
      </c>
      <c r="K26" s="3"/>
      <c r="L26" s="13">
        <v>4.1506882716733536E-2</v>
      </c>
      <c r="M26">
        <f t="shared" si="0"/>
        <v>4.1506882716733536E-2</v>
      </c>
      <c r="P26" s="2" t="s">
        <v>396</v>
      </c>
      <c r="Q26" s="4"/>
      <c r="R26" s="9">
        <v>9148.0999999999985</v>
      </c>
    </row>
    <row r="27" spans="2:18" x14ac:dyDescent="0.2">
      <c r="B27" s="2" t="s">
        <v>424</v>
      </c>
      <c r="C27" s="4"/>
      <c r="D27" s="9">
        <v>1413</v>
      </c>
      <c r="F27" s="2" t="s">
        <v>424</v>
      </c>
      <c r="G27" s="4"/>
      <c r="H27" s="9">
        <v>1413</v>
      </c>
      <c r="J27" s="2" t="s">
        <v>424</v>
      </c>
      <c r="K27" s="3"/>
      <c r="L27" s="13"/>
      <c r="M27">
        <f t="shared" si="0"/>
        <v>0</v>
      </c>
      <c r="P27" s="2" t="s">
        <v>431</v>
      </c>
      <c r="Q27" s="4"/>
      <c r="R27" s="9">
        <v>4279.7999999999993</v>
      </c>
    </row>
    <row r="28" spans="2:18" x14ac:dyDescent="0.2">
      <c r="B28" s="2" t="s">
        <v>431</v>
      </c>
      <c r="C28" s="4">
        <v>8455.7000000000007</v>
      </c>
      <c r="D28" s="9">
        <v>12735.5</v>
      </c>
      <c r="F28" s="2" t="s">
        <v>431</v>
      </c>
      <c r="G28" s="4"/>
      <c r="H28" s="9">
        <v>4279.7999999999993</v>
      </c>
      <c r="J28" s="2" t="s">
        <v>431</v>
      </c>
      <c r="K28" s="3"/>
      <c r="L28" s="13">
        <v>0.50614378466596488</v>
      </c>
      <c r="M28">
        <f t="shared" si="0"/>
        <v>0.50614378466596488</v>
      </c>
      <c r="P28" s="2" t="s">
        <v>424</v>
      </c>
      <c r="Q28" s="4"/>
      <c r="R28" s="9">
        <v>1413</v>
      </c>
    </row>
    <row r="29" spans="2:18" x14ac:dyDescent="0.2">
      <c r="B29" s="2" t="s">
        <v>396</v>
      </c>
      <c r="C29" s="4">
        <v>3112.7</v>
      </c>
      <c r="D29" s="9">
        <v>12260.8</v>
      </c>
      <c r="F29" s="2" t="s">
        <v>396</v>
      </c>
      <c r="G29" s="4"/>
      <c r="H29" s="9">
        <v>9148.0999999999985</v>
      </c>
      <c r="J29" s="2" t="s">
        <v>396</v>
      </c>
      <c r="K29" s="3"/>
      <c r="L29" s="13">
        <v>2.9389597455585181</v>
      </c>
      <c r="M29">
        <f t="shared" si="0"/>
        <v>2.9389597455585181</v>
      </c>
      <c r="P29" s="2" t="s">
        <v>410</v>
      </c>
      <c r="Q29" s="4"/>
      <c r="R29" s="9">
        <v>374.5</v>
      </c>
    </row>
    <row r="30" spans="2:18" x14ac:dyDescent="0.2">
      <c r="B30" s="2" t="s">
        <v>385</v>
      </c>
      <c r="C30" s="4">
        <v>10303.9</v>
      </c>
      <c r="D30" s="9">
        <v>33735.199999999997</v>
      </c>
      <c r="F30" s="2" t="s">
        <v>385</v>
      </c>
      <c r="G30" s="4"/>
      <c r="H30" s="9">
        <v>23431.299999999996</v>
      </c>
      <c r="J30" s="2" t="s">
        <v>385</v>
      </c>
      <c r="K30" s="3"/>
      <c r="L30" s="13">
        <v>2.2740224575160859</v>
      </c>
      <c r="M30">
        <f t="shared" si="0"/>
        <v>2.2740224575160859</v>
      </c>
      <c r="P30" s="2" t="s">
        <v>402</v>
      </c>
      <c r="Q30" s="4"/>
      <c r="R30" s="9">
        <v>11409.900000000001</v>
      </c>
    </row>
    <row r="31" spans="2:18" x14ac:dyDescent="0.2">
      <c r="B31" s="2" t="s">
        <v>427</v>
      </c>
      <c r="C31" s="4">
        <v>3394</v>
      </c>
      <c r="D31" s="9">
        <v>26316.3</v>
      </c>
      <c r="F31" s="2" t="s">
        <v>427</v>
      </c>
      <c r="G31" s="4"/>
      <c r="H31" s="9">
        <v>22922.3</v>
      </c>
      <c r="J31" s="2" t="s">
        <v>427</v>
      </c>
      <c r="K31" s="3"/>
      <c r="L31" s="13">
        <v>6.7537713612256924</v>
      </c>
      <c r="M31">
        <f t="shared" si="0"/>
        <v>6.7537713612256924</v>
      </c>
      <c r="P31" s="2" t="s">
        <v>411</v>
      </c>
      <c r="Q31" s="4"/>
      <c r="R31" s="9">
        <v>2227.3000000000002</v>
      </c>
    </row>
    <row r="32" spans="2:18" x14ac:dyDescent="0.2">
      <c r="B32" s="2" t="s">
        <v>397</v>
      </c>
      <c r="C32" s="4">
        <v>1443.1</v>
      </c>
      <c r="D32" s="9">
        <v>8691.7000000000007</v>
      </c>
      <c r="F32" s="2" t="s">
        <v>397</v>
      </c>
      <c r="G32" s="4"/>
      <c r="H32" s="9">
        <v>7248.6</v>
      </c>
      <c r="J32" s="2" t="s">
        <v>397</v>
      </c>
      <c r="K32" s="3"/>
      <c r="L32" s="13">
        <v>5.0229367334211075</v>
      </c>
      <c r="M32">
        <f t="shared" si="0"/>
        <v>5.0229367334211075</v>
      </c>
      <c r="P32" s="2" t="s">
        <v>403</v>
      </c>
      <c r="Q32" s="4"/>
      <c r="R32" s="9">
        <v>7403.6</v>
      </c>
    </row>
    <row r="33" spans="2:18" x14ac:dyDescent="0.2">
      <c r="B33" s="2" t="s">
        <v>375</v>
      </c>
      <c r="C33" s="4">
        <v>2164.1999999999998</v>
      </c>
      <c r="D33" s="9">
        <v>2817.9</v>
      </c>
      <c r="F33" s="2" t="s">
        <v>375</v>
      </c>
      <c r="G33" s="4"/>
      <c r="H33" s="9">
        <v>653.70000000000027</v>
      </c>
      <c r="J33" s="2" t="s">
        <v>375</v>
      </c>
      <c r="K33" s="3"/>
      <c r="L33" s="13">
        <v>0.30205156639866942</v>
      </c>
      <c r="M33">
        <f t="shared" si="0"/>
        <v>0.30205156639866942</v>
      </c>
      <c r="P33" s="2" t="s">
        <v>406</v>
      </c>
      <c r="Q33" s="4"/>
      <c r="R33" s="9">
        <v>-645.70000000000027</v>
      </c>
    </row>
    <row r="34" spans="2:18" x14ac:dyDescent="0.2">
      <c r="B34" s="2" t="s">
        <v>400</v>
      </c>
      <c r="C34" s="4"/>
      <c r="D34" s="9">
        <v>7660.6</v>
      </c>
      <c r="F34" s="2" t="s">
        <v>400</v>
      </c>
      <c r="G34" s="4"/>
      <c r="H34" s="9">
        <v>7660.6</v>
      </c>
      <c r="J34" s="2" t="s">
        <v>400</v>
      </c>
      <c r="K34" s="3"/>
      <c r="L34" s="13"/>
      <c r="M34">
        <f t="shared" si="0"/>
        <v>0</v>
      </c>
      <c r="P34" s="2" t="s">
        <v>422</v>
      </c>
      <c r="Q34" s="4"/>
      <c r="R34" s="9">
        <v>9727.5</v>
      </c>
    </row>
    <row r="35" spans="2:18" x14ac:dyDescent="0.2">
      <c r="B35" s="2" t="s">
        <v>423</v>
      </c>
      <c r="C35" s="4"/>
      <c r="D35" s="9">
        <v>330.3</v>
      </c>
      <c r="F35" s="2" t="s">
        <v>423</v>
      </c>
      <c r="G35" s="4"/>
      <c r="H35" s="9">
        <v>330.3</v>
      </c>
      <c r="J35" s="2" t="s">
        <v>423</v>
      </c>
      <c r="K35" s="3"/>
      <c r="L35" s="13"/>
      <c r="M35">
        <f t="shared" si="0"/>
        <v>0</v>
      </c>
      <c r="P35" s="2" t="s">
        <v>415</v>
      </c>
      <c r="Q35" s="4"/>
      <c r="R35" s="9">
        <v>22776.799999999999</v>
      </c>
    </row>
    <row r="36" spans="2:18" x14ac:dyDescent="0.2">
      <c r="B36" s="2" t="s">
        <v>407</v>
      </c>
      <c r="C36" s="4">
        <v>1982.8</v>
      </c>
      <c r="D36" s="9">
        <v>9730.7999999999993</v>
      </c>
      <c r="F36" s="2" t="s">
        <v>407</v>
      </c>
      <c r="G36" s="4"/>
      <c r="H36" s="9">
        <v>7747.9999999999991</v>
      </c>
      <c r="J36" s="2" t="s">
        <v>407</v>
      </c>
      <c r="K36" s="3"/>
      <c r="L36" s="13">
        <v>3.9076054064958639</v>
      </c>
      <c r="M36">
        <f t="shared" si="0"/>
        <v>3.9076054064958639</v>
      </c>
      <c r="P36" s="2" t="s">
        <v>433</v>
      </c>
      <c r="Q36" s="4"/>
      <c r="R36" s="9">
        <v>10007.800000000001</v>
      </c>
    </row>
    <row r="37" spans="2:18" x14ac:dyDescent="0.2">
      <c r="B37" s="2" t="s">
        <v>404</v>
      </c>
      <c r="C37" s="4">
        <v>2351.6</v>
      </c>
      <c r="D37" s="9">
        <v>1895.2</v>
      </c>
      <c r="F37" s="2" t="s">
        <v>404</v>
      </c>
      <c r="G37" s="4"/>
      <c r="H37" s="9">
        <v>-456.39999999999986</v>
      </c>
      <c r="J37" s="2" t="s">
        <v>404</v>
      </c>
      <c r="K37" s="3"/>
      <c r="L37" s="13">
        <v>-0.19408062595679532</v>
      </c>
      <c r="M37">
        <f t="shared" si="0"/>
        <v>-0.19408062595679532</v>
      </c>
      <c r="P37" s="2" t="s">
        <v>391</v>
      </c>
      <c r="Q37" s="4"/>
      <c r="R37" s="9">
        <v>16791</v>
      </c>
    </row>
    <row r="38" spans="2:18" x14ac:dyDescent="0.2">
      <c r="B38" s="2" t="s">
        <v>421</v>
      </c>
      <c r="C38" s="4">
        <v>2723.5</v>
      </c>
      <c r="D38" s="9">
        <v>20575.7</v>
      </c>
      <c r="F38" s="2" t="s">
        <v>421</v>
      </c>
      <c r="G38" s="4"/>
      <c r="H38" s="9">
        <v>17852.2</v>
      </c>
      <c r="J38" s="2" t="s">
        <v>421</v>
      </c>
      <c r="K38" s="3"/>
      <c r="L38" s="13">
        <v>6.5548742427024056</v>
      </c>
      <c r="M38">
        <f t="shared" si="0"/>
        <v>6.5548742427024056</v>
      </c>
      <c r="P38" s="2" t="s">
        <v>418</v>
      </c>
      <c r="Q38" s="4"/>
      <c r="R38" s="9">
        <v>8584</v>
      </c>
    </row>
    <row r="39" spans="2:18" x14ac:dyDescent="0.2">
      <c r="B39" s="2" t="s">
        <v>409</v>
      </c>
      <c r="C39" s="4">
        <v>13309.6</v>
      </c>
      <c r="D39" s="9">
        <v>33584.400000000001</v>
      </c>
      <c r="F39" s="2" t="s">
        <v>409</v>
      </c>
      <c r="G39" s="4"/>
      <c r="H39" s="9">
        <v>20274.800000000003</v>
      </c>
      <c r="J39" s="2" t="s">
        <v>409</v>
      </c>
      <c r="K39" s="3"/>
      <c r="L39" s="13">
        <v>1.5233215122918797</v>
      </c>
      <c r="M39">
        <f t="shared" si="0"/>
        <v>1.5233215122918797</v>
      </c>
      <c r="P39" s="2" t="s">
        <v>426</v>
      </c>
      <c r="Q39" s="4"/>
      <c r="R39" s="9">
        <v>2030.1999999999998</v>
      </c>
    </row>
    <row r="40" spans="2:18" x14ac:dyDescent="0.2">
      <c r="B40" s="2" t="s">
        <v>412</v>
      </c>
      <c r="C40" s="4">
        <v>3523.5</v>
      </c>
      <c r="D40" s="9">
        <v>22241.3</v>
      </c>
      <c r="F40" s="2" t="s">
        <v>412</v>
      </c>
      <c r="G40" s="4"/>
      <c r="H40" s="9">
        <v>18717.8</v>
      </c>
      <c r="J40" s="2" t="s">
        <v>412</v>
      </c>
      <c r="K40" s="3"/>
      <c r="L40" s="13">
        <v>5.3122747268341133</v>
      </c>
      <c r="M40">
        <f t="shared" si="0"/>
        <v>5.3122747268341133</v>
      </c>
      <c r="P40" s="2" t="s">
        <v>401</v>
      </c>
      <c r="Q40" s="4"/>
      <c r="R40" s="9">
        <v>6357.4</v>
      </c>
    </row>
    <row r="41" spans="2:18" x14ac:dyDescent="0.2">
      <c r="B41" s="2" t="s">
        <v>382</v>
      </c>
      <c r="C41" s="4">
        <v>8193.2000000000007</v>
      </c>
      <c r="D41" s="9">
        <v>11975.1</v>
      </c>
      <c r="F41" s="2" t="s">
        <v>382</v>
      </c>
      <c r="G41" s="4"/>
      <c r="H41" s="9">
        <v>3781.8999999999996</v>
      </c>
      <c r="J41" s="2" t="s">
        <v>382</v>
      </c>
      <c r="K41" s="3"/>
      <c r="L41" s="13">
        <v>0.46159009910657611</v>
      </c>
      <c r="M41">
        <f t="shared" si="0"/>
        <v>0.46159009910657611</v>
      </c>
      <c r="P41" s="2" t="s">
        <v>386</v>
      </c>
      <c r="Q41" s="4"/>
      <c r="R41" s="9">
        <v>1797.1999999999998</v>
      </c>
    </row>
    <row r="42" spans="2:18" x14ac:dyDescent="0.2">
      <c r="B42" s="2" t="s">
        <v>408</v>
      </c>
      <c r="C42" s="4">
        <v>1048.3</v>
      </c>
      <c r="D42" s="9">
        <v>3492.4</v>
      </c>
      <c r="F42" s="2" t="s">
        <v>408</v>
      </c>
      <c r="G42" s="4"/>
      <c r="H42" s="9">
        <v>2444.1000000000004</v>
      </c>
      <c r="J42" s="2" t="s">
        <v>408</v>
      </c>
      <c r="K42" s="3"/>
      <c r="L42" s="13">
        <v>2.3314890775541359</v>
      </c>
      <c r="M42">
        <f t="shared" si="0"/>
        <v>2.3314890775541359</v>
      </c>
      <c r="P42" s="2" t="s">
        <v>379</v>
      </c>
      <c r="Q42" s="4"/>
      <c r="R42" s="9">
        <v>32677.7</v>
      </c>
    </row>
    <row r="43" spans="2:18" x14ac:dyDescent="0.2">
      <c r="B43" s="2" t="s">
        <v>416</v>
      </c>
      <c r="C43" s="4">
        <v>5061.5</v>
      </c>
      <c r="D43" s="9">
        <v>16450.7</v>
      </c>
      <c r="F43" s="2" t="s">
        <v>416</v>
      </c>
      <c r="G43" s="4"/>
      <c r="H43" s="9">
        <v>11389.2</v>
      </c>
      <c r="J43" s="2" t="s">
        <v>416</v>
      </c>
      <c r="K43" s="3"/>
      <c r="L43" s="13">
        <v>2.2501629951595379</v>
      </c>
      <c r="M43">
        <f t="shared" si="0"/>
        <v>2.2501629951595379</v>
      </c>
      <c r="P43" s="2" t="s">
        <v>425</v>
      </c>
      <c r="Q43" s="4"/>
      <c r="R43" s="9">
        <v>675</v>
      </c>
    </row>
    <row r="44" spans="2:18" x14ac:dyDescent="0.2">
      <c r="B44" s="2" t="s">
        <v>388</v>
      </c>
      <c r="C44" s="4">
        <v>7548.8</v>
      </c>
      <c r="D44" s="9">
        <v>20853.599999999999</v>
      </c>
      <c r="F44" s="2" t="s">
        <v>388</v>
      </c>
      <c r="G44" s="4"/>
      <c r="H44" s="9">
        <v>13304.8</v>
      </c>
      <c r="J44" s="2" t="s">
        <v>388</v>
      </c>
      <c r="K44" s="3"/>
      <c r="L44" s="13">
        <v>1.762505298855447</v>
      </c>
      <c r="M44">
        <f t="shared" si="0"/>
        <v>1.762505298855447</v>
      </c>
      <c r="P44" s="2" t="s">
        <v>387</v>
      </c>
      <c r="Q44" s="4"/>
      <c r="R44" s="9">
        <v>1062.5999999999999</v>
      </c>
    </row>
    <row r="45" spans="2:18" x14ac:dyDescent="0.2">
      <c r="B45" s="2" t="s">
        <v>393</v>
      </c>
      <c r="C45" s="4">
        <v>7462.2</v>
      </c>
      <c r="D45" s="9">
        <v>5793</v>
      </c>
      <c r="F45" s="2" t="s">
        <v>393</v>
      </c>
      <c r="G45" s="4"/>
      <c r="H45" s="9">
        <v>-1669.1999999999998</v>
      </c>
      <c r="J45" s="2" t="s">
        <v>393</v>
      </c>
      <c r="K45" s="3"/>
      <c r="L45" s="13">
        <v>-0.223687384417464</v>
      </c>
      <c r="M45">
        <f t="shared" si="0"/>
        <v>-0.223687384417464</v>
      </c>
      <c r="P45" s="2" t="s">
        <v>413</v>
      </c>
      <c r="Q45" s="4"/>
      <c r="R45" s="9">
        <v>9161.7000000000007</v>
      </c>
    </row>
    <row r="46" spans="2:18" x14ac:dyDescent="0.2">
      <c r="B46" s="2" t="s">
        <v>1</v>
      </c>
      <c r="C46" s="4">
        <v>147962.20000000001</v>
      </c>
      <c r="D46" s="9">
        <v>459571.1</v>
      </c>
      <c r="F46" s="2" t="s">
        <v>1</v>
      </c>
      <c r="G46" s="4"/>
      <c r="H46" s="9">
        <v>311608.89999999997</v>
      </c>
      <c r="J46" s="2" t="s">
        <v>1</v>
      </c>
      <c r="K46" s="3"/>
      <c r="L46" s="13">
        <v>2.1060034251991384</v>
      </c>
      <c r="M46">
        <f t="shared" si="0"/>
        <v>2.1060034251991384</v>
      </c>
      <c r="P46" s="2" t="s">
        <v>429</v>
      </c>
      <c r="Q46" s="4"/>
      <c r="R46" s="9">
        <v>-1284.5</v>
      </c>
    </row>
    <row r="47" spans="2:18" x14ac:dyDescent="0.2">
      <c r="M47">
        <f t="shared" si="0"/>
        <v>0</v>
      </c>
      <c r="P47" s="2" t="s">
        <v>1</v>
      </c>
      <c r="Q47" s="4"/>
      <c r="R47" s="9">
        <v>311608.89999999997</v>
      </c>
    </row>
    <row r="48" spans="2:18" x14ac:dyDescent="0.2">
      <c r="M48">
        <f t="shared" si="0"/>
        <v>0</v>
      </c>
    </row>
    <row r="49" spans="13:13" x14ac:dyDescent="0.2">
      <c r="M49">
        <f t="shared" si="0"/>
        <v>0</v>
      </c>
    </row>
    <row r="50" spans="13:13" x14ac:dyDescent="0.2">
      <c r="M50">
        <f t="shared" si="0"/>
        <v>0</v>
      </c>
    </row>
    <row r="51" spans="13:13" x14ac:dyDescent="0.2">
      <c r="M51">
        <f t="shared" si="0"/>
        <v>0</v>
      </c>
    </row>
    <row r="52" spans="13:13" x14ac:dyDescent="0.2">
      <c r="M52">
        <f t="shared" si="0"/>
        <v>0</v>
      </c>
    </row>
    <row r="53" spans="13:13" ht="14.25" customHeight="1" x14ac:dyDescent="0.2">
      <c r="M53">
        <f t="shared" si="0"/>
        <v>0</v>
      </c>
    </row>
    <row r="54" spans="13:13" x14ac:dyDescent="0.2">
      <c r="M54">
        <f t="shared" si="0"/>
        <v>0</v>
      </c>
    </row>
    <row r="55" spans="13:13" x14ac:dyDescent="0.2">
      <c r="M55">
        <f t="shared" si="0"/>
        <v>0</v>
      </c>
    </row>
    <row r="56" spans="13:13" x14ac:dyDescent="0.2">
      <c r="M56">
        <f t="shared" si="0"/>
        <v>0</v>
      </c>
    </row>
    <row r="57" spans="13:13" x14ac:dyDescent="0.2">
      <c r="M57">
        <f t="shared" si="0"/>
        <v>0</v>
      </c>
    </row>
    <row r="58" spans="13:13" x14ac:dyDescent="0.2">
      <c r="M58">
        <f t="shared" si="0"/>
        <v>0</v>
      </c>
    </row>
    <row r="59" spans="13:13" x14ac:dyDescent="0.2">
      <c r="M59">
        <f t="shared" si="0"/>
        <v>0</v>
      </c>
    </row>
    <row r="60" spans="13:13" x14ac:dyDescent="0.2">
      <c r="M60">
        <f t="shared" si="0"/>
        <v>0</v>
      </c>
    </row>
    <row r="61" spans="13:13" x14ac:dyDescent="0.2">
      <c r="M61">
        <f t="shared" si="0"/>
        <v>0</v>
      </c>
    </row>
    <row r="62" spans="13:13" x14ac:dyDescent="0.2">
      <c r="M62">
        <f t="shared" si="0"/>
        <v>0</v>
      </c>
    </row>
    <row r="63" spans="13:13" x14ac:dyDescent="0.2">
      <c r="M63">
        <f t="shared" si="0"/>
        <v>0</v>
      </c>
    </row>
    <row r="64" spans="13:13" x14ac:dyDescent="0.2">
      <c r="M64">
        <f t="shared" si="0"/>
        <v>0</v>
      </c>
    </row>
    <row r="65" spans="13:13" x14ac:dyDescent="0.2">
      <c r="M65">
        <f t="shared" si="0"/>
        <v>0</v>
      </c>
    </row>
    <row r="66" spans="13:13" x14ac:dyDescent="0.2">
      <c r="M66">
        <f t="shared" si="0"/>
        <v>0</v>
      </c>
    </row>
    <row r="67" spans="13:13" x14ac:dyDescent="0.2">
      <c r="M67">
        <f t="shared" si="0"/>
        <v>0</v>
      </c>
    </row>
    <row r="68" spans="13:13" x14ac:dyDescent="0.2">
      <c r="M68">
        <f t="shared" si="0"/>
        <v>0</v>
      </c>
    </row>
    <row r="69" spans="13:13" x14ac:dyDescent="0.2">
      <c r="M69">
        <f t="shared" si="0"/>
        <v>0</v>
      </c>
    </row>
    <row r="70" spans="13:13" x14ac:dyDescent="0.2">
      <c r="M70">
        <f t="shared" si="0"/>
        <v>0</v>
      </c>
    </row>
    <row r="71" spans="13:13" x14ac:dyDescent="0.2">
      <c r="M71">
        <f t="shared" si="0"/>
        <v>0</v>
      </c>
    </row>
    <row r="72" spans="13:13" x14ac:dyDescent="0.2">
      <c r="M72">
        <f t="shared" si="0"/>
        <v>0</v>
      </c>
    </row>
    <row r="73" spans="13:13" x14ac:dyDescent="0.2">
      <c r="M73">
        <f t="shared" si="0"/>
        <v>0</v>
      </c>
    </row>
    <row r="74" spans="13:13" x14ac:dyDescent="0.2">
      <c r="M74">
        <f t="shared" ref="M74:M137" si="1">IFERROR(L74," ")</f>
        <v>0</v>
      </c>
    </row>
    <row r="75" spans="13:13" x14ac:dyDescent="0.2">
      <c r="M75">
        <f t="shared" si="1"/>
        <v>0</v>
      </c>
    </row>
    <row r="76" spans="13:13" x14ac:dyDescent="0.2">
      <c r="M76">
        <f t="shared" si="1"/>
        <v>0</v>
      </c>
    </row>
    <row r="77" spans="13:13" x14ac:dyDescent="0.2">
      <c r="M77">
        <f t="shared" si="1"/>
        <v>0</v>
      </c>
    </row>
    <row r="78" spans="13:13" x14ac:dyDescent="0.2">
      <c r="M78">
        <f t="shared" si="1"/>
        <v>0</v>
      </c>
    </row>
    <row r="79" spans="13:13" x14ac:dyDescent="0.2">
      <c r="M79">
        <f t="shared" si="1"/>
        <v>0</v>
      </c>
    </row>
    <row r="80" spans="13:13" x14ac:dyDescent="0.2">
      <c r="M80">
        <f t="shared" si="1"/>
        <v>0</v>
      </c>
    </row>
    <row r="81" spans="13:13" x14ac:dyDescent="0.2">
      <c r="M81">
        <f t="shared" si="1"/>
        <v>0</v>
      </c>
    </row>
    <row r="82" spans="13:13" x14ac:dyDescent="0.2">
      <c r="M82">
        <f t="shared" si="1"/>
        <v>0</v>
      </c>
    </row>
    <row r="83" spans="13:13" x14ac:dyDescent="0.2">
      <c r="M83">
        <f t="shared" si="1"/>
        <v>0</v>
      </c>
    </row>
    <row r="84" spans="13:13" x14ac:dyDescent="0.2">
      <c r="M84">
        <f t="shared" si="1"/>
        <v>0</v>
      </c>
    </row>
    <row r="85" spans="13:13" x14ac:dyDescent="0.2">
      <c r="M85">
        <f t="shared" si="1"/>
        <v>0</v>
      </c>
    </row>
    <row r="86" spans="13:13" x14ac:dyDescent="0.2">
      <c r="M86">
        <f t="shared" si="1"/>
        <v>0</v>
      </c>
    </row>
    <row r="87" spans="13:13" x14ac:dyDescent="0.2">
      <c r="M87">
        <f t="shared" si="1"/>
        <v>0</v>
      </c>
    </row>
    <row r="88" spans="13:13" x14ac:dyDescent="0.2">
      <c r="M88">
        <f t="shared" si="1"/>
        <v>0</v>
      </c>
    </row>
    <row r="89" spans="13:13" x14ac:dyDescent="0.2">
      <c r="M89">
        <f t="shared" si="1"/>
        <v>0</v>
      </c>
    </row>
    <row r="90" spans="13:13" x14ac:dyDescent="0.2">
      <c r="M90">
        <f t="shared" si="1"/>
        <v>0</v>
      </c>
    </row>
    <row r="91" spans="13:13" x14ac:dyDescent="0.2">
      <c r="M91">
        <f t="shared" si="1"/>
        <v>0</v>
      </c>
    </row>
    <row r="92" spans="13:13" x14ac:dyDescent="0.2">
      <c r="M92">
        <f t="shared" si="1"/>
        <v>0</v>
      </c>
    </row>
    <row r="93" spans="13:13" x14ac:dyDescent="0.2">
      <c r="M93">
        <f t="shared" si="1"/>
        <v>0</v>
      </c>
    </row>
    <row r="94" spans="13:13" x14ac:dyDescent="0.2">
      <c r="M94">
        <f t="shared" si="1"/>
        <v>0</v>
      </c>
    </row>
    <row r="95" spans="13:13" x14ac:dyDescent="0.2">
      <c r="M95">
        <f t="shared" si="1"/>
        <v>0</v>
      </c>
    </row>
    <row r="96" spans="13:13" x14ac:dyDescent="0.2">
      <c r="M96">
        <f t="shared" si="1"/>
        <v>0</v>
      </c>
    </row>
    <row r="97" spans="13:13" x14ac:dyDescent="0.2">
      <c r="M97">
        <f t="shared" si="1"/>
        <v>0</v>
      </c>
    </row>
    <row r="98" spans="13:13" x14ac:dyDescent="0.2">
      <c r="M98">
        <f t="shared" si="1"/>
        <v>0</v>
      </c>
    </row>
    <row r="99" spans="13:13" x14ac:dyDescent="0.2">
      <c r="M99">
        <f t="shared" si="1"/>
        <v>0</v>
      </c>
    </row>
    <row r="100" spans="13:13" x14ac:dyDescent="0.2">
      <c r="M100">
        <f t="shared" si="1"/>
        <v>0</v>
      </c>
    </row>
    <row r="101" spans="13:13" x14ac:dyDescent="0.2">
      <c r="M101">
        <f t="shared" si="1"/>
        <v>0</v>
      </c>
    </row>
    <row r="102" spans="13:13" x14ac:dyDescent="0.2">
      <c r="M102">
        <f t="shared" si="1"/>
        <v>0</v>
      </c>
    </row>
    <row r="103" spans="13:13" x14ac:dyDescent="0.2">
      <c r="M103">
        <f t="shared" si="1"/>
        <v>0</v>
      </c>
    </row>
    <row r="104" spans="13:13" x14ac:dyDescent="0.2">
      <c r="M104">
        <f t="shared" si="1"/>
        <v>0</v>
      </c>
    </row>
    <row r="105" spans="13:13" x14ac:dyDescent="0.2">
      <c r="M105">
        <f t="shared" si="1"/>
        <v>0</v>
      </c>
    </row>
    <row r="106" spans="13:13" x14ac:dyDescent="0.2">
      <c r="M106">
        <f t="shared" si="1"/>
        <v>0</v>
      </c>
    </row>
    <row r="107" spans="13:13" x14ac:dyDescent="0.2">
      <c r="M107">
        <f t="shared" si="1"/>
        <v>0</v>
      </c>
    </row>
    <row r="108" spans="13:13" x14ac:dyDescent="0.2">
      <c r="M108">
        <f t="shared" si="1"/>
        <v>0</v>
      </c>
    </row>
    <row r="109" spans="13:13" x14ac:dyDescent="0.2">
      <c r="M109">
        <f t="shared" si="1"/>
        <v>0</v>
      </c>
    </row>
    <row r="110" spans="13:13" x14ac:dyDescent="0.2">
      <c r="M110">
        <f t="shared" si="1"/>
        <v>0</v>
      </c>
    </row>
    <row r="111" spans="13:13" x14ac:dyDescent="0.2">
      <c r="M111">
        <f t="shared" si="1"/>
        <v>0</v>
      </c>
    </row>
    <row r="112" spans="13:13" x14ac:dyDescent="0.2">
      <c r="M112">
        <f t="shared" si="1"/>
        <v>0</v>
      </c>
    </row>
    <row r="113" spans="13:13" x14ac:dyDescent="0.2">
      <c r="M113">
        <f t="shared" si="1"/>
        <v>0</v>
      </c>
    </row>
    <row r="114" spans="13:13" x14ac:dyDescent="0.2">
      <c r="M114">
        <f t="shared" si="1"/>
        <v>0</v>
      </c>
    </row>
    <row r="115" spans="13:13" x14ac:dyDescent="0.2">
      <c r="M115">
        <f t="shared" si="1"/>
        <v>0</v>
      </c>
    </row>
    <row r="116" spans="13:13" x14ac:dyDescent="0.2">
      <c r="M116">
        <f t="shared" si="1"/>
        <v>0</v>
      </c>
    </row>
    <row r="117" spans="13:13" x14ac:dyDescent="0.2">
      <c r="M117">
        <f t="shared" si="1"/>
        <v>0</v>
      </c>
    </row>
    <row r="118" spans="13:13" x14ac:dyDescent="0.2">
      <c r="M118">
        <f t="shared" si="1"/>
        <v>0</v>
      </c>
    </row>
    <row r="119" spans="13:13" x14ac:dyDescent="0.2">
      <c r="M119">
        <f t="shared" si="1"/>
        <v>0</v>
      </c>
    </row>
    <row r="120" spans="13:13" x14ac:dyDescent="0.2">
      <c r="M120">
        <f t="shared" si="1"/>
        <v>0</v>
      </c>
    </row>
    <row r="121" spans="13:13" x14ac:dyDescent="0.2">
      <c r="M121">
        <f t="shared" si="1"/>
        <v>0</v>
      </c>
    </row>
    <row r="122" spans="13:13" x14ac:dyDescent="0.2">
      <c r="M122">
        <f t="shared" si="1"/>
        <v>0</v>
      </c>
    </row>
    <row r="123" spans="13:13" x14ac:dyDescent="0.2">
      <c r="M123">
        <f t="shared" si="1"/>
        <v>0</v>
      </c>
    </row>
    <row r="124" spans="13:13" x14ac:dyDescent="0.2">
      <c r="M124">
        <f t="shared" si="1"/>
        <v>0</v>
      </c>
    </row>
    <row r="125" spans="13:13" x14ac:dyDescent="0.2">
      <c r="M125">
        <f t="shared" si="1"/>
        <v>0</v>
      </c>
    </row>
    <row r="126" spans="13:13" x14ac:dyDescent="0.2">
      <c r="M126">
        <f t="shared" si="1"/>
        <v>0</v>
      </c>
    </row>
    <row r="127" spans="13:13" x14ac:dyDescent="0.2">
      <c r="M127">
        <f t="shared" si="1"/>
        <v>0</v>
      </c>
    </row>
    <row r="128" spans="13:13" x14ac:dyDescent="0.2">
      <c r="M128">
        <f t="shared" si="1"/>
        <v>0</v>
      </c>
    </row>
    <row r="129" spans="13:13" x14ac:dyDescent="0.2">
      <c r="M129">
        <f t="shared" si="1"/>
        <v>0</v>
      </c>
    </row>
    <row r="130" spans="13:13" x14ac:dyDescent="0.2">
      <c r="M130">
        <f t="shared" si="1"/>
        <v>0</v>
      </c>
    </row>
    <row r="131" spans="13:13" x14ac:dyDescent="0.2">
      <c r="M131">
        <f t="shared" si="1"/>
        <v>0</v>
      </c>
    </row>
    <row r="132" spans="13:13" x14ac:dyDescent="0.2">
      <c r="M132">
        <f t="shared" si="1"/>
        <v>0</v>
      </c>
    </row>
    <row r="133" spans="13:13" x14ac:dyDescent="0.2">
      <c r="M133">
        <f t="shared" si="1"/>
        <v>0</v>
      </c>
    </row>
    <row r="134" spans="13:13" x14ac:dyDescent="0.2">
      <c r="M134">
        <f t="shared" si="1"/>
        <v>0</v>
      </c>
    </row>
    <row r="135" spans="13:13" x14ac:dyDescent="0.2">
      <c r="M135">
        <f t="shared" si="1"/>
        <v>0</v>
      </c>
    </row>
    <row r="136" spans="13:13" x14ac:dyDescent="0.2">
      <c r="M136">
        <f t="shared" si="1"/>
        <v>0</v>
      </c>
    </row>
    <row r="137" spans="13:13" x14ac:dyDescent="0.2">
      <c r="M137">
        <f t="shared" si="1"/>
        <v>0</v>
      </c>
    </row>
    <row r="138" spans="13:13" x14ac:dyDescent="0.2">
      <c r="M138">
        <f t="shared" ref="M138:M201" si="2">IFERROR(L138," ")</f>
        <v>0</v>
      </c>
    </row>
    <row r="139" spans="13:13" x14ac:dyDescent="0.2">
      <c r="M139">
        <f t="shared" si="2"/>
        <v>0</v>
      </c>
    </row>
    <row r="140" spans="13:13" x14ac:dyDescent="0.2">
      <c r="M140">
        <f t="shared" si="2"/>
        <v>0</v>
      </c>
    </row>
    <row r="141" spans="13:13" x14ac:dyDescent="0.2">
      <c r="M141">
        <f t="shared" si="2"/>
        <v>0</v>
      </c>
    </row>
    <row r="142" spans="13:13" x14ac:dyDescent="0.2">
      <c r="M142">
        <f t="shared" si="2"/>
        <v>0</v>
      </c>
    </row>
    <row r="143" spans="13:13" x14ac:dyDescent="0.2">
      <c r="M143">
        <f t="shared" si="2"/>
        <v>0</v>
      </c>
    </row>
    <row r="144" spans="13:13" x14ac:dyDescent="0.2">
      <c r="M144">
        <f t="shared" si="2"/>
        <v>0</v>
      </c>
    </row>
    <row r="145" spans="13:13" x14ac:dyDescent="0.2">
      <c r="M145">
        <f t="shared" si="2"/>
        <v>0</v>
      </c>
    </row>
    <row r="146" spans="13:13" x14ac:dyDescent="0.2">
      <c r="M146">
        <f t="shared" si="2"/>
        <v>0</v>
      </c>
    </row>
    <row r="147" spans="13:13" x14ac:dyDescent="0.2">
      <c r="M147">
        <f t="shared" si="2"/>
        <v>0</v>
      </c>
    </row>
    <row r="148" spans="13:13" x14ac:dyDescent="0.2">
      <c r="M148">
        <f t="shared" si="2"/>
        <v>0</v>
      </c>
    </row>
    <row r="149" spans="13:13" x14ac:dyDescent="0.2">
      <c r="M149">
        <f t="shared" si="2"/>
        <v>0</v>
      </c>
    </row>
    <row r="150" spans="13:13" x14ac:dyDescent="0.2">
      <c r="M150">
        <f t="shared" si="2"/>
        <v>0</v>
      </c>
    </row>
    <row r="151" spans="13:13" x14ac:dyDescent="0.2">
      <c r="M151">
        <f t="shared" si="2"/>
        <v>0</v>
      </c>
    </row>
    <row r="152" spans="13:13" x14ac:dyDescent="0.2">
      <c r="M152">
        <f t="shared" si="2"/>
        <v>0</v>
      </c>
    </row>
    <row r="153" spans="13:13" x14ac:dyDescent="0.2">
      <c r="M153">
        <f t="shared" si="2"/>
        <v>0</v>
      </c>
    </row>
    <row r="154" spans="13:13" x14ac:dyDescent="0.2">
      <c r="M154">
        <f t="shared" si="2"/>
        <v>0</v>
      </c>
    </row>
    <row r="155" spans="13:13" x14ac:dyDescent="0.2">
      <c r="M155">
        <f t="shared" si="2"/>
        <v>0</v>
      </c>
    </row>
    <row r="156" spans="13:13" x14ac:dyDescent="0.2">
      <c r="M156">
        <f t="shared" si="2"/>
        <v>0</v>
      </c>
    </row>
    <row r="157" spans="13:13" x14ac:dyDescent="0.2">
      <c r="M157">
        <f t="shared" si="2"/>
        <v>0</v>
      </c>
    </row>
    <row r="158" spans="13:13" x14ac:dyDescent="0.2">
      <c r="M158">
        <f t="shared" si="2"/>
        <v>0</v>
      </c>
    </row>
    <row r="159" spans="13:13" x14ac:dyDescent="0.2">
      <c r="M159">
        <f t="shared" si="2"/>
        <v>0</v>
      </c>
    </row>
    <row r="160" spans="13:13" x14ac:dyDescent="0.2">
      <c r="M160">
        <f t="shared" si="2"/>
        <v>0</v>
      </c>
    </row>
    <row r="161" spans="13:13" x14ac:dyDescent="0.2">
      <c r="M161">
        <f t="shared" si="2"/>
        <v>0</v>
      </c>
    </row>
    <row r="162" spans="13:13" x14ac:dyDescent="0.2">
      <c r="M162">
        <f t="shared" si="2"/>
        <v>0</v>
      </c>
    </row>
    <row r="163" spans="13:13" x14ac:dyDescent="0.2">
      <c r="M163">
        <f t="shared" si="2"/>
        <v>0</v>
      </c>
    </row>
    <row r="164" spans="13:13" x14ac:dyDescent="0.2">
      <c r="M164">
        <f t="shared" si="2"/>
        <v>0</v>
      </c>
    </row>
    <row r="165" spans="13:13" x14ac:dyDescent="0.2">
      <c r="M165">
        <f t="shared" si="2"/>
        <v>0</v>
      </c>
    </row>
    <row r="166" spans="13:13" x14ac:dyDescent="0.2">
      <c r="M166">
        <f t="shared" si="2"/>
        <v>0</v>
      </c>
    </row>
    <row r="167" spans="13:13" x14ac:dyDescent="0.2">
      <c r="M167">
        <f t="shared" si="2"/>
        <v>0</v>
      </c>
    </row>
    <row r="168" spans="13:13" x14ac:dyDescent="0.2">
      <c r="M168">
        <f t="shared" si="2"/>
        <v>0</v>
      </c>
    </row>
    <row r="169" spans="13:13" x14ac:dyDescent="0.2">
      <c r="M169">
        <f t="shared" si="2"/>
        <v>0</v>
      </c>
    </row>
    <row r="170" spans="13:13" x14ac:dyDescent="0.2">
      <c r="M170">
        <f t="shared" si="2"/>
        <v>0</v>
      </c>
    </row>
    <row r="171" spans="13:13" x14ac:dyDescent="0.2">
      <c r="M171">
        <f t="shared" si="2"/>
        <v>0</v>
      </c>
    </row>
    <row r="172" spans="13:13" x14ac:dyDescent="0.2">
      <c r="M172">
        <f t="shared" si="2"/>
        <v>0</v>
      </c>
    </row>
    <row r="173" spans="13:13" x14ac:dyDescent="0.2">
      <c r="M173">
        <f t="shared" si="2"/>
        <v>0</v>
      </c>
    </row>
    <row r="174" spans="13:13" x14ac:dyDescent="0.2">
      <c r="M174">
        <f t="shared" si="2"/>
        <v>0</v>
      </c>
    </row>
    <row r="175" spans="13:13" x14ac:dyDescent="0.2">
      <c r="M175">
        <f t="shared" si="2"/>
        <v>0</v>
      </c>
    </row>
    <row r="176" spans="13:13" x14ac:dyDescent="0.2">
      <c r="M176">
        <f t="shared" si="2"/>
        <v>0</v>
      </c>
    </row>
    <row r="177" spans="13:13" x14ac:dyDescent="0.2">
      <c r="M177">
        <f t="shared" si="2"/>
        <v>0</v>
      </c>
    </row>
    <row r="178" spans="13:13" x14ac:dyDescent="0.2">
      <c r="M178">
        <f t="shared" si="2"/>
        <v>0</v>
      </c>
    </row>
    <row r="179" spans="13:13" x14ac:dyDescent="0.2">
      <c r="M179">
        <f t="shared" si="2"/>
        <v>0</v>
      </c>
    </row>
    <row r="180" spans="13:13" x14ac:dyDescent="0.2">
      <c r="M180">
        <f t="shared" si="2"/>
        <v>0</v>
      </c>
    </row>
    <row r="181" spans="13:13" x14ac:dyDescent="0.2">
      <c r="M181">
        <f t="shared" si="2"/>
        <v>0</v>
      </c>
    </row>
    <row r="182" spans="13:13" x14ac:dyDescent="0.2">
      <c r="M182">
        <f t="shared" si="2"/>
        <v>0</v>
      </c>
    </row>
    <row r="183" spans="13:13" x14ac:dyDescent="0.2">
      <c r="M183">
        <f t="shared" si="2"/>
        <v>0</v>
      </c>
    </row>
    <row r="184" spans="13:13" x14ac:dyDescent="0.2">
      <c r="M184">
        <f t="shared" si="2"/>
        <v>0</v>
      </c>
    </row>
    <row r="185" spans="13:13" x14ac:dyDescent="0.2">
      <c r="M185">
        <f t="shared" si="2"/>
        <v>0</v>
      </c>
    </row>
    <row r="186" spans="13:13" x14ac:dyDescent="0.2">
      <c r="M186">
        <f t="shared" si="2"/>
        <v>0</v>
      </c>
    </row>
    <row r="187" spans="13:13" x14ac:dyDescent="0.2">
      <c r="M187">
        <f t="shared" si="2"/>
        <v>0</v>
      </c>
    </row>
    <row r="188" spans="13:13" x14ac:dyDescent="0.2">
      <c r="M188">
        <f t="shared" si="2"/>
        <v>0</v>
      </c>
    </row>
    <row r="189" spans="13:13" x14ac:dyDescent="0.2">
      <c r="M189">
        <f t="shared" si="2"/>
        <v>0</v>
      </c>
    </row>
    <row r="190" spans="13:13" x14ac:dyDescent="0.2">
      <c r="M190">
        <f t="shared" si="2"/>
        <v>0</v>
      </c>
    </row>
    <row r="191" spans="13:13" x14ac:dyDescent="0.2">
      <c r="M191">
        <f t="shared" si="2"/>
        <v>0</v>
      </c>
    </row>
    <row r="192" spans="13:13" x14ac:dyDescent="0.2">
      <c r="M192">
        <f t="shared" si="2"/>
        <v>0</v>
      </c>
    </row>
    <row r="193" spans="13:13" x14ac:dyDescent="0.2">
      <c r="M193">
        <f t="shared" si="2"/>
        <v>0</v>
      </c>
    </row>
    <row r="194" spans="13:13" x14ac:dyDescent="0.2">
      <c r="M194">
        <f t="shared" si="2"/>
        <v>0</v>
      </c>
    </row>
    <row r="195" spans="13:13" x14ac:dyDescent="0.2">
      <c r="M195">
        <f t="shared" si="2"/>
        <v>0</v>
      </c>
    </row>
    <row r="196" spans="13:13" x14ac:dyDescent="0.2">
      <c r="M196">
        <f t="shared" si="2"/>
        <v>0</v>
      </c>
    </row>
    <row r="197" spans="13:13" x14ac:dyDescent="0.2">
      <c r="M197">
        <f t="shared" si="2"/>
        <v>0</v>
      </c>
    </row>
    <row r="198" spans="13:13" x14ac:dyDescent="0.2">
      <c r="M198">
        <f t="shared" si="2"/>
        <v>0</v>
      </c>
    </row>
    <row r="199" spans="13:13" x14ac:dyDescent="0.2">
      <c r="M199">
        <f t="shared" si="2"/>
        <v>0</v>
      </c>
    </row>
    <row r="200" spans="13:13" x14ac:dyDescent="0.2">
      <c r="M200">
        <f t="shared" si="2"/>
        <v>0</v>
      </c>
    </row>
    <row r="201" spans="13:13" x14ac:dyDescent="0.2">
      <c r="M201">
        <f t="shared" si="2"/>
        <v>0</v>
      </c>
    </row>
    <row r="202" spans="13:13" x14ac:dyDescent="0.2">
      <c r="M202">
        <f t="shared" ref="M202:M265" si="3">IFERROR(L202," ")</f>
        <v>0</v>
      </c>
    </row>
    <row r="203" spans="13:13" x14ac:dyDescent="0.2">
      <c r="M203">
        <f t="shared" si="3"/>
        <v>0</v>
      </c>
    </row>
    <row r="204" spans="13:13" x14ac:dyDescent="0.2">
      <c r="M204">
        <f t="shared" si="3"/>
        <v>0</v>
      </c>
    </row>
    <row r="205" spans="13:13" x14ac:dyDescent="0.2">
      <c r="M205">
        <f t="shared" si="3"/>
        <v>0</v>
      </c>
    </row>
    <row r="206" spans="13:13" x14ac:dyDescent="0.2">
      <c r="M206">
        <f t="shared" si="3"/>
        <v>0</v>
      </c>
    </row>
    <row r="207" spans="13:13" x14ac:dyDescent="0.2">
      <c r="M207">
        <f t="shared" si="3"/>
        <v>0</v>
      </c>
    </row>
    <row r="208" spans="13:13" x14ac:dyDescent="0.2">
      <c r="M208">
        <f t="shared" si="3"/>
        <v>0</v>
      </c>
    </row>
    <row r="209" spans="13:13" x14ac:dyDescent="0.2">
      <c r="M209">
        <f t="shared" si="3"/>
        <v>0</v>
      </c>
    </row>
    <row r="210" spans="13:13" x14ac:dyDescent="0.2">
      <c r="M210">
        <f t="shared" si="3"/>
        <v>0</v>
      </c>
    </row>
    <row r="211" spans="13:13" x14ac:dyDescent="0.2">
      <c r="M211">
        <f t="shared" si="3"/>
        <v>0</v>
      </c>
    </row>
    <row r="212" spans="13:13" x14ac:dyDescent="0.2">
      <c r="M212">
        <f t="shared" si="3"/>
        <v>0</v>
      </c>
    </row>
    <row r="213" spans="13:13" x14ac:dyDescent="0.2">
      <c r="M213">
        <f t="shared" si="3"/>
        <v>0</v>
      </c>
    </row>
    <row r="214" spans="13:13" x14ac:dyDescent="0.2">
      <c r="M214">
        <f t="shared" si="3"/>
        <v>0</v>
      </c>
    </row>
    <row r="215" spans="13:13" x14ac:dyDescent="0.2">
      <c r="M215">
        <f t="shared" si="3"/>
        <v>0</v>
      </c>
    </row>
    <row r="216" spans="13:13" x14ac:dyDescent="0.2">
      <c r="M216">
        <f t="shared" si="3"/>
        <v>0</v>
      </c>
    </row>
    <row r="217" spans="13:13" x14ac:dyDescent="0.2">
      <c r="M217">
        <f t="shared" si="3"/>
        <v>0</v>
      </c>
    </row>
    <row r="218" spans="13:13" x14ac:dyDescent="0.2">
      <c r="M218">
        <f t="shared" si="3"/>
        <v>0</v>
      </c>
    </row>
    <row r="219" spans="13:13" x14ac:dyDescent="0.2">
      <c r="M219">
        <f t="shared" si="3"/>
        <v>0</v>
      </c>
    </row>
    <row r="220" spans="13:13" x14ac:dyDescent="0.2">
      <c r="M220">
        <f t="shared" si="3"/>
        <v>0</v>
      </c>
    </row>
    <row r="221" spans="13:13" x14ac:dyDescent="0.2">
      <c r="M221">
        <f t="shared" si="3"/>
        <v>0</v>
      </c>
    </row>
    <row r="222" spans="13:13" x14ac:dyDescent="0.2">
      <c r="M222">
        <f t="shared" si="3"/>
        <v>0</v>
      </c>
    </row>
    <row r="223" spans="13:13" x14ac:dyDescent="0.2">
      <c r="M223">
        <f t="shared" si="3"/>
        <v>0</v>
      </c>
    </row>
    <row r="224" spans="13:13" x14ac:dyDescent="0.2">
      <c r="M224">
        <f t="shared" si="3"/>
        <v>0</v>
      </c>
    </row>
    <row r="225" spans="13:13" x14ac:dyDescent="0.2">
      <c r="M225">
        <f t="shared" si="3"/>
        <v>0</v>
      </c>
    </row>
    <row r="226" spans="13:13" x14ac:dyDescent="0.2">
      <c r="M226">
        <f t="shared" si="3"/>
        <v>0</v>
      </c>
    </row>
    <row r="227" spans="13:13" x14ac:dyDescent="0.2">
      <c r="M227">
        <f t="shared" si="3"/>
        <v>0</v>
      </c>
    </row>
    <row r="228" spans="13:13" x14ac:dyDescent="0.2">
      <c r="M228">
        <f t="shared" si="3"/>
        <v>0</v>
      </c>
    </row>
    <row r="229" spans="13:13" x14ac:dyDescent="0.2">
      <c r="M229">
        <f t="shared" si="3"/>
        <v>0</v>
      </c>
    </row>
    <row r="230" spans="13:13" x14ac:dyDescent="0.2">
      <c r="M230">
        <f t="shared" si="3"/>
        <v>0</v>
      </c>
    </row>
    <row r="231" spans="13:13" x14ac:dyDescent="0.2">
      <c r="M231">
        <f t="shared" si="3"/>
        <v>0</v>
      </c>
    </row>
    <row r="232" spans="13:13" x14ac:dyDescent="0.2">
      <c r="M232">
        <f t="shared" si="3"/>
        <v>0</v>
      </c>
    </row>
    <row r="233" spans="13:13" x14ac:dyDescent="0.2">
      <c r="M233">
        <f t="shared" si="3"/>
        <v>0</v>
      </c>
    </row>
    <row r="234" spans="13:13" x14ac:dyDescent="0.2">
      <c r="M234">
        <f t="shared" si="3"/>
        <v>0</v>
      </c>
    </row>
    <row r="235" spans="13:13" x14ac:dyDescent="0.2">
      <c r="M235">
        <f t="shared" si="3"/>
        <v>0</v>
      </c>
    </row>
    <row r="236" spans="13:13" x14ac:dyDescent="0.2">
      <c r="M236">
        <f t="shared" si="3"/>
        <v>0</v>
      </c>
    </row>
    <row r="237" spans="13:13" x14ac:dyDescent="0.2">
      <c r="M237">
        <f t="shared" si="3"/>
        <v>0</v>
      </c>
    </row>
    <row r="238" spans="13:13" x14ac:dyDescent="0.2">
      <c r="M238">
        <f t="shared" si="3"/>
        <v>0</v>
      </c>
    </row>
    <row r="239" spans="13:13" x14ac:dyDescent="0.2">
      <c r="M239">
        <f t="shared" si="3"/>
        <v>0</v>
      </c>
    </row>
    <row r="240" spans="13:13" x14ac:dyDescent="0.2">
      <c r="M240">
        <f t="shared" si="3"/>
        <v>0</v>
      </c>
    </row>
    <row r="241" spans="13:13" x14ac:dyDescent="0.2">
      <c r="M241">
        <f t="shared" si="3"/>
        <v>0</v>
      </c>
    </row>
    <row r="242" spans="13:13" x14ac:dyDescent="0.2">
      <c r="M242">
        <f t="shared" si="3"/>
        <v>0</v>
      </c>
    </row>
    <row r="243" spans="13:13" x14ac:dyDescent="0.2">
      <c r="M243">
        <f t="shared" si="3"/>
        <v>0</v>
      </c>
    </row>
    <row r="244" spans="13:13" x14ac:dyDescent="0.2">
      <c r="M244">
        <f t="shared" si="3"/>
        <v>0</v>
      </c>
    </row>
    <row r="245" spans="13:13" x14ac:dyDescent="0.2">
      <c r="M245">
        <f t="shared" si="3"/>
        <v>0</v>
      </c>
    </row>
    <row r="246" spans="13:13" x14ac:dyDescent="0.2">
      <c r="M246">
        <f t="shared" si="3"/>
        <v>0</v>
      </c>
    </row>
    <row r="247" spans="13:13" x14ac:dyDescent="0.2">
      <c r="M247">
        <f t="shared" si="3"/>
        <v>0</v>
      </c>
    </row>
    <row r="248" spans="13:13" x14ac:dyDescent="0.2">
      <c r="M248">
        <f t="shared" si="3"/>
        <v>0</v>
      </c>
    </row>
    <row r="249" spans="13:13" x14ac:dyDescent="0.2">
      <c r="M249">
        <f t="shared" si="3"/>
        <v>0</v>
      </c>
    </row>
    <row r="250" spans="13:13" x14ac:dyDescent="0.2">
      <c r="M250">
        <f t="shared" si="3"/>
        <v>0</v>
      </c>
    </row>
    <row r="251" spans="13:13" x14ac:dyDescent="0.2">
      <c r="M251">
        <f t="shared" si="3"/>
        <v>0</v>
      </c>
    </row>
    <row r="252" spans="13:13" x14ac:dyDescent="0.2">
      <c r="M252">
        <f t="shared" si="3"/>
        <v>0</v>
      </c>
    </row>
    <row r="253" spans="13:13" x14ac:dyDescent="0.2">
      <c r="M253">
        <f t="shared" si="3"/>
        <v>0</v>
      </c>
    </row>
    <row r="254" spans="13:13" x14ac:dyDescent="0.2">
      <c r="M254">
        <f t="shared" si="3"/>
        <v>0</v>
      </c>
    </row>
    <row r="255" spans="13:13" x14ac:dyDescent="0.2">
      <c r="M255">
        <f t="shared" si="3"/>
        <v>0</v>
      </c>
    </row>
    <row r="256" spans="13:13" x14ac:dyDescent="0.2">
      <c r="M256">
        <f t="shared" si="3"/>
        <v>0</v>
      </c>
    </row>
    <row r="257" spans="13:13" x14ac:dyDescent="0.2">
      <c r="M257">
        <f t="shared" si="3"/>
        <v>0</v>
      </c>
    </row>
    <row r="258" spans="13:13" x14ac:dyDescent="0.2">
      <c r="M258">
        <f t="shared" si="3"/>
        <v>0</v>
      </c>
    </row>
    <row r="259" spans="13:13" x14ac:dyDescent="0.2">
      <c r="M259">
        <f t="shared" si="3"/>
        <v>0</v>
      </c>
    </row>
    <row r="260" spans="13:13" x14ac:dyDescent="0.2">
      <c r="M260">
        <f t="shared" si="3"/>
        <v>0</v>
      </c>
    </row>
    <row r="261" spans="13:13" x14ac:dyDescent="0.2">
      <c r="M261">
        <f t="shared" si="3"/>
        <v>0</v>
      </c>
    </row>
    <row r="262" spans="13:13" x14ac:dyDescent="0.2">
      <c r="M262">
        <f t="shared" si="3"/>
        <v>0</v>
      </c>
    </row>
    <row r="263" spans="13:13" x14ac:dyDescent="0.2">
      <c r="M263">
        <f t="shared" si="3"/>
        <v>0</v>
      </c>
    </row>
    <row r="264" spans="13:13" x14ac:dyDescent="0.2">
      <c r="M264">
        <f t="shared" si="3"/>
        <v>0</v>
      </c>
    </row>
    <row r="265" spans="13:13" x14ac:dyDescent="0.2">
      <c r="M265">
        <f t="shared" si="3"/>
        <v>0</v>
      </c>
    </row>
    <row r="266" spans="13:13" x14ac:dyDescent="0.2">
      <c r="M266">
        <f t="shared" ref="M266:M329" si="4">IFERROR(L266," ")</f>
        <v>0</v>
      </c>
    </row>
    <row r="267" spans="13:13" x14ac:dyDescent="0.2">
      <c r="M267">
        <f t="shared" si="4"/>
        <v>0</v>
      </c>
    </row>
    <row r="268" spans="13:13" x14ac:dyDescent="0.2">
      <c r="M268">
        <f t="shared" si="4"/>
        <v>0</v>
      </c>
    </row>
    <row r="269" spans="13:13" x14ac:dyDescent="0.2">
      <c r="M269">
        <f t="shared" si="4"/>
        <v>0</v>
      </c>
    </row>
    <row r="270" spans="13:13" x14ac:dyDescent="0.2">
      <c r="M270">
        <f t="shared" si="4"/>
        <v>0</v>
      </c>
    </row>
    <row r="271" spans="13:13" x14ac:dyDescent="0.2">
      <c r="M271">
        <f t="shared" si="4"/>
        <v>0</v>
      </c>
    </row>
    <row r="272" spans="13:13" x14ac:dyDescent="0.2">
      <c r="M272">
        <f t="shared" si="4"/>
        <v>0</v>
      </c>
    </row>
    <row r="273" spans="13:13" x14ac:dyDescent="0.2">
      <c r="M273">
        <f t="shared" si="4"/>
        <v>0</v>
      </c>
    </row>
    <row r="274" spans="13:13" x14ac:dyDescent="0.2">
      <c r="M274">
        <f t="shared" si="4"/>
        <v>0</v>
      </c>
    </row>
    <row r="275" spans="13:13" x14ac:dyDescent="0.2">
      <c r="M275">
        <f t="shared" si="4"/>
        <v>0</v>
      </c>
    </row>
    <row r="276" spans="13:13" x14ac:dyDescent="0.2">
      <c r="M276">
        <f t="shared" si="4"/>
        <v>0</v>
      </c>
    </row>
    <row r="277" spans="13:13" x14ac:dyDescent="0.2">
      <c r="M277">
        <f t="shared" si="4"/>
        <v>0</v>
      </c>
    </row>
    <row r="278" spans="13:13" x14ac:dyDescent="0.2">
      <c r="M278">
        <f t="shared" si="4"/>
        <v>0</v>
      </c>
    </row>
    <row r="279" spans="13:13" x14ac:dyDescent="0.2">
      <c r="M279">
        <f t="shared" si="4"/>
        <v>0</v>
      </c>
    </row>
    <row r="280" spans="13:13" x14ac:dyDescent="0.2">
      <c r="M280">
        <f t="shared" si="4"/>
        <v>0</v>
      </c>
    </row>
    <row r="281" spans="13:13" x14ac:dyDescent="0.2">
      <c r="M281">
        <f t="shared" si="4"/>
        <v>0</v>
      </c>
    </row>
    <row r="282" spans="13:13" x14ac:dyDescent="0.2">
      <c r="M282">
        <f t="shared" si="4"/>
        <v>0</v>
      </c>
    </row>
    <row r="283" spans="13:13" x14ac:dyDescent="0.2">
      <c r="M283">
        <f t="shared" si="4"/>
        <v>0</v>
      </c>
    </row>
    <row r="284" spans="13:13" x14ac:dyDescent="0.2">
      <c r="M284">
        <f t="shared" si="4"/>
        <v>0</v>
      </c>
    </row>
    <row r="285" spans="13:13" x14ac:dyDescent="0.2">
      <c r="M285">
        <f t="shared" si="4"/>
        <v>0</v>
      </c>
    </row>
    <row r="286" spans="13:13" x14ac:dyDescent="0.2">
      <c r="M286">
        <f t="shared" si="4"/>
        <v>0</v>
      </c>
    </row>
    <row r="287" spans="13:13" x14ac:dyDescent="0.2">
      <c r="M287">
        <f t="shared" si="4"/>
        <v>0</v>
      </c>
    </row>
    <row r="288" spans="13:13" x14ac:dyDescent="0.2">
      <c r="M288">
        <f t="shared" si="4"/>
        <v>0</v>
      </c>
    </row>
    <row r="289" spans="13:13" x14ac:dyDescent="0.2">
      <c r="M289">
        <f t="shared" si="4"/>
        <v>0</v>
      </c>
    </row>
    <row r="290" spans="13:13" x14ac:dyDescent="0.2">
      <c r="M290">
        <f t="shared" si="4"/>
        <v>0</v>
      </c>
    </row>
    <row r="291" spans="13:13" x14ac:dyDescent="0.2">
      <c r="M291">
        <f t="shared" si="4"/>
        <v>0</v>
      </c>
    </row>
    <row r="292" spans="13:13" x14ac:dyDescent="0.2">
      <c r="M292">
        <f t="shared" si="4"/>
        <v>0</v>
      </c>
    </row>
    <row r="293" spans="13:13" x14ac:dyDescent="0.2">
      <c r="M293">
        <f t="shared" si="4"/>
        <v>0</v>
      </c>
    </row>
    <row r="294" spans="13:13" x14ac:dyDescent="0.2">
      <c r="M294">
        <f t="shared" si="4"/>
        <v>0</v>
      </c>
    </row>
    <row r="295" spans="13:13" x14ac:dyDescent="0.2">
      <c r="M295">
        <f t="shared" si="4"/>
        <v>0</v>
      </c>
    </row>
    <row r="296" spans="13:13" x14ac:dyDescent="0.2">
      <c r="M296">
        <f t="shared" si="4"/>
        <v>0</v>
      </c>
    </row>
    <row r="297" spans="13:13" x14ac:dyDescent="0.2">
      <c r="M297">
        <f t="shared" si="4"/>
        <v>0</v>
      </c>
    </row>
    <row r="298" spans="13:13" x14ac:dyDescent="0.2">
      <c r="M298">
        <f t="shared" si="4"/>
        <v>0</v>
      </c>
    </row>
    <row r="299" spans="13:13" x14ac:dyDescent="0.2">
      <c r="M299">
        <f t="shared" si="4"/>
        <v>0</v>
      </c>
    </row>
    <row r="300" spans="13:13" x14ac:dyDescent="0.2">
      <c r="M300">
        <f t="shared" si="4"/>
        <v>0</v>
      </c>
    </row>
    <row r="301" spans="13:13" x14ac:dyDescent="0.2">
      <c r="M301">
        <f t="shared" si="4"/>
        <v>0</v>
      </c>
    </row>
    <row r="302" spans="13:13" x14ac:dyDescent="0.2">
      <c r="M302">
        <f t="shared" si="4"/>
        <v>0</v>
      </c>
    </row>
    <row r="303" spans="13:13" x14ac:dyDescent="0.2">
      <c r="M303">
        <f t="shared" si="4"/>
        <v>0</v>
      </c>
    </row>
    <row r="304" spans="13:13" x14ac:dyDescent="0.2">
      <c r="M304">
        <f t="shared" si="4"/>
        <v>0</v>
      </c>
    </row>
    <row r="305" spans="13:13" x14ac:dyDescent="0.2">
      <c r="M305">
        <f t="shared" si="4"/>
        <v>0</v>
      </c>
    </row>
    <row r="306" spans="13:13" x14ac:dyDescent="0.2">
      <c r="M306">
        <f t="shared" si="4"/>
        <v>0</v>
      </c>
    </row>
    <row r="307" spans="13:13" x14ac:dyDescent="0.2">
      <c r="M307">
        <f t="shared" si="4"/>
        <v>0</v>
      </c>
    </row>
    <row r="308" spans="13:13" x14ac:dyDescent="0.2">
      <c r="M308">
        <f t="shared" si="4"/>
        <v>0</v>
      </c>
    </row>
    <row r="309" spans="13:13" x14ac:dyDescent="0.2">
      <c r="M309">
        <f t="shared" si="4"/>
        <v>0</v>
      </c>
    </row>
    <row r="310" spans="13:13" x14ac:dyDescent="0.2">
      <c r="M310">
        <f t="shared" si="4"/>
        <v>0</v>
      </c>
    </row>
    <row r="311" spans="13:13" x14ac:dyDescent="0.2">
      <c r="M311">
        <f t="shared" si="4"/>
        <v>0</v>
      </c>
    </row>
    <row r="312" spans="13:13" x14ac:dyDescent="0.2">
      <c r="M312">
        <f t="shared" si="4"/>
        <v>0</v>
      </c>
    </row>
    <row r="313" spans="13:13" x14ac:dyDescent="0.2">
      <c r="M313">
        <f t="shared" si="4"/>
        <v>0</v>
      </c>
    </row>
    <row r="314" spans="13:13" x14ac:dyDescent="0.2">
      <c r="M314">
        <f t="shared" si="4"/>
        <v>0</v>
      </c>
    </row>
    <row r="315" spans="13:13" x14ac:dyDescent="0.2">
      <c r="M315">
        <f t="shared" si="4"/>
        <v>0</v>
      </c>
    </row>
    <row r="316" spans="13:13" x14ac:dyDescent="0.2">
      <c r="M316">
        <f t="shared" si="4"/>
        <v>0</v>
      </c>
    </row>
    <row r="317" spans="13:13" x14ac:dyDescent="0.2">
      <c r="M317">
        <f t="shared" si="4"/>
        <v>0</v>
      </c>
    </row>
    <row r="318" spans="13:13" x14ac:dyDescent="0.2">
      <c r="M318">
        <f t="shared" si="4"/>
        <v>0</v>
      </c>
    </row>
    <row r="319" spans="13:13" x14ac:dyDescent="0.2">
      <c r="M319">
        <f t="shared" si="4"/>
        <v>0</v>
      </c>
    </row>
    <row r="320" spans="13:13" x14ac:dyDescent="0.2">
      <c r="M320">
        <f t="shared" si="4"/>
        <v>0</v>
      </c>
    </row>
    <row r="321" spans="13:13" x14ac:dyDescent="0.2">
      <c r="M321">
        <f t="shared" si="4"/>
        <v>0</v>
      </c>
    </row>
    <row r="322" spans="13:13" x14ac:dyDescent="0.2">
      <c r="M322">
        <f t="shared" si="4"/>
        <v>0</v>
      </c>
    </row>
    <row r="323" spans="13:13" x14ac:dyDescent="0.2">
      <c r="M323">
        <f t="shared" si="4"/>
        <v>0</v>
      </c>
    </row>
    <row r="324" spans="13:13" x14ac:dyDescent="0.2">
      <c r="M324">
        <f t="shared" si="4"/>
        <v>0</v>
      </c>
    </row>
    <row r="325" spans="13:13" x14ac:dyDescent="0.2">
      <c r="M325">
        <f t="shared" si="4"/>
        <v>0</v>
      </c>
    </row>
    <row r="326" spans="13:13" x14ac:dyDescent="0.2">
      <c r="M326">
        <f t="shared" si="4"/>
        <v>0</v>
      </c>
    </row>
    <row r="327" spans="13:13" x14ac:dyDescent="0.2">
      <c r="M327">
        <f t="shared" si="4"/>
        <v>0</v>
      </c>
    </row>
    <row r="328" spans="13:13" x14ac:dyDescent="0.2">
      <c r="M328">
        <f t="shared" si="4"/>
        <v>0</v>
      </c>
    </row>
    <row r="329" spans="13:13" x14ac:dyDescent="0.2">
      <c r="M329">
        <f t="shared" si="4"/>
        <v>0</v>
      </c>
    </row>
    <row r="330" spans="13:13" x14ac:dyDescent="0.2">
      <c r="M330">
        <f t="shared" ref="M330:M361" si="5">IFERROR(L330," ")</f>
        <v>0</v>
      </c>
    </row>
    <row r="331" spans="13:13" x14ac:dyDescent="0.2">
      <c r="M331">
        <f t="shared" si="5"/>
        <v>0</v>
      </c>
    </row>
    <row r="332" spans="13:13" x14ac:dyDescent="0.2">
      <c r="M332">
        <f t="shared" si="5"/>
        <v>0</v>
      </c>
    </row>
    <row r="333" spans="13:13" x14ac:dyDescent="0.2">
      <c r="M333">
        <f t="shared" si="5"/>
        <v>0</v>
      </c>
    </row>
    <row r="334" spans="13:13" x14ac:dyDescent="0.2">
      <c r="M334">
        <f t="shared" si="5"/>
        <v>0</v>
      </c>
    </row>
    <row r="335" spans="13:13" x14ac:dyDescent="0.2">
      <c r="M335">
        <f t="shared" si="5"/>
        <v>0</v>
      </c>
    </row>
    <row r="336" spans="13:13" x14ac:dyDescent="0.2">
      <c r="M336">
        <f t="shared" si="5"/>
        <v>0</v>
      </c>
    </row>
    <row r="337" spans="13:13" x14ac:dyDescent="0.2">
      <c r="M337">
        <f t="shared" si="5"/>
        <v>0</v>
      </c>
    </row>
    <row r="338" spans="13:13" x14ac:dyDescent="0.2">
      <c r="M338">
        <f t="shared" si="5"/>
        <v>0</v>
      </c>
    </row>
    <row r="339" spans="13:13" x14ac:dyDescent="0.2">
      <c r="M339">
        <f t="shared" si="5"/>
        <v>0</v>
      </c>
    </row>
    <row r="340" spans="13:13" x14ac:dyDescent="0.2">
      <c r="M340">
        <f t="shared" si="5"/>
        <v>0</v>
      </c>
    </row>
    <row r="341" spans="13:13" x14ac:dyDescent="0.2">
      <c r="M341">
        <f t="shared" si="5"/>
        <v>0</v>
      </c>
    </row>
    <row r="342" spans="13:13" x14ac:dyDescent="0.2">
      <c r="M342">
        <f t="shared" si="5"/>
        <v>0</v>
      </c>
    </row>
    <row r="343" spans="13:13" x14ac:dyDescent="0.2">
      <c r="M343">
        <f t="shared" si="5"/>
        <v>0</v>
      </c>
    </row>
    <row r="344" spans="13:13" x14ac:dyDescent="0.2">
      <c r="M344">
        <f t="shared" si="5"/>
        <v>0</v>
      </c>
    </row>
    <row r="345" spans="13:13" x14ac:dyDescent="0.2">
      <c r="M345">
        <f t="shared" si="5"/>
        <v>0</v>
      </c>
    </row>
    <row r="346" spans="13:13" x14ac:dyDescent="0.2">
      <c r="M346">
        <f t="shared" si="5"/>
        <v>0</v>
      </c>
    </row>
    <row r="347" spans="13:13" x14ac:dyDescent="0.2">
      <c r="M347">
        <f t="shared" si="5"/>
        <v>0</v>
      </c>
    </row>
    <row r="348" spans="13:13" x14ac:dyDescent="0.2">
      <c r="M348">
        <f t="shared" si="5"/>
        <v>0</v>
      </c>
    </row>
    <row r="349" spans="13:13" x14ac:dyDescent="0.2">
      <c r="M349">
        <f t="shared" si="5"/>
        <v>0</v>
      </c>
    </row>
    <row r="350" spans="13:13" x14ac:dyDescent="0.2">
      <c r="M350">
        <f t="shared" si="5"/>
        <v>0</v>
      </c>
    </row>
    <row r="351" spans="13:13" x14ac:dyDescent="0.2">
      <c r="M351">
        <f t="shared" si="5"/>
        <v>0</v>
      </c>
    </row>
    <row r="352" spans="13:13" x14ac:dyDescent="0.2">
      <c r="M352">
        <f t="shared" si="5"/>
        <v>0</v>
      </c>
    </row>
    <row r="353" spans="13:13" x14ac:dyDescent="0.2">
      <c r="M353">
        <f t="shared" si="5"/>
        <v>0</v>
      </c>
    </row>
    <row r="354" spans="13:13" x14ac:dyDescent="0.2">
      <c r="M354">
        <f t="shared" si="5"/>
        <v>0</v>
      </c>
    </row>
    <row r="355" spans="13:13" x14ac:dyDescent="0.2">
      <c r="M355">
        <f t="shared" si="5"/>
        <v>0</v>
      </c>
    </row>
    <row r="356" spans="13:13" x14ac:dyDescent="0.2">
      <c r="M356">
        <f t="shared" si="5"/>
        <v>0</v>
      </c>
    </row>
    <row r="357" spans="13:13" x14ac:dyDescent="0.2">
      <c r="M357">
        <f t="shared" si="5"/>
        <v>0</v>
      </c>
    </row>
    <row r="358" spans="13:13" x14ac:dyDescent="0.2">
      <c r="M358">
        <f t="shared" si="5"/>
        <v>0</v>
      </c>
    </row>
    <row r="359" spans="13:13" x14ac:dyDescent="0.2">
      <c r="M359">
        <f t="shared" si="5"/>
        <v>0</v>
      </c>
    </row>
    <row r="360" spans="13:13" x14ac:dyDescent="0.2">
      <c r="M360">
        <f t="shared" si="5"/>
        <v>0</v>
      </c>
    </row>
    <row r="361" spans="13:13" x14ac:dyDescent="0.2">
      <c r="M361">
        <f t="shared" si="5"/>
        <v>0</v>
      </c>
    </row>
  </sheetData>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EE895-B890-499C-B65C-E7A3461EBB98}">
  <sheetPr>
    <tabColor theme="4"/>
  </sheetPr>
  <dimension ref="B2:O12"/>
  <sheetViews>
    <sheetView showGridLines="0" showRowColHeaders="0" workbookViewId="0">
      <selection activeCell="H10" sqref="H10"/>
    </sheetView>
  </sheetViews>
  <sheetFormatPr baseColWidth="10" defaultColWidth="11.42578125" defaultRowHeight="12.75" x14ac:dyDescent="0.2"/>
  <cols>
    <col min="1" max="1" width="4.28515625" style="14" customWidth="1"/>
    <col min="2" max="8" width="11.140625" style="14" customWidth="1"/>
    <col min="9" max="9" width="4.7109375" style="14" customWidth="1"/>
    <col min="10" max="15" width="11.42578125" style="14"/>
    <col min="16" max="16" width="7.28515625" style="14" customWidth="1"/>
    <col min="17" max="16384" width="11.42578125" style="14"/>
  </cols>
  <sheetData>
    <row r="2" spans="2:15" ht="49.5" customHeight="1" x14ac:dyDescent="0.2">
      <c r="B2" s="155" t="str">
        <f>'P_alle dyreslag'!Q11</f>
        <v>Slakteleveranser i Os fra 2005 til 2021 i mengde, andeler med endring i kg og prosent</v>
      </c>
      <c r="C2" s="155"/>
      <c r="D2" s="155"/>
      <c r="E2" s="155"/>
      <c r="F2" s="155"/>
      <c r="G2" s="155"/>
      <c r="H2" s="155"/>
    </row>
    <row r="3" spans="2:15" ht="17.25" customHeight="1" x14ac:dyDescent="0.2">
      <c r="B3" s="20"/>
      <c r="C3" s="20"/>
      <c r="D3" s="20"/>
      <c r="E3" s="20"/>
      <c r="F3" s="20"/>
      <c r="G3" s="80" t="s">
        <v>541</v>
      </c>
      <c r="H3" s="20"/>
    </row>
    <row r="4" spans="2:15" ht="18.75" customHeight="1" x14ac:dyDescent="0.25">
      <c r="B4" s="157" t="s">
        <v>27</v>
      </c>
      <c r="C4" s="159" t="s">
        <v>569</v>
      </c>
      <c r="D4" s="159"/>
      <c r="E4" s="159" t="s">
        <v>568</v>
      </c>
      <c r="F4" s="159"/>
      <c r="G4" s="156" t="str">
        <f>'P_alle dyreslag'!Q17</f>
        <v>Endring 2005 - 2021</v>
      </c>
      <c r="H4" s="156"/>
      <c r="J4" s="82" t="s">
        <v>551</v>
      </c>
      <c r="K4" s="41"/>
      <c r="L4" s="41"/>
      <c r="M4" s="41"/>
      <c r="N4" s="41"/>
      <c r="O4" s="41"/>
    </row>
    <row r="5" spans="2:15" ht="18.75" customHeight="1" x14ac:dyDescent="0.25">
      <c r="B5" s="158"/>
      <c r="C5" s="73">
        <f>IF('P_alle dyreslag'!V30=0," ",'P_alle dyreslag'!V30)</f>
        <v>2005</v>
      </c>
      <c r="D5" s="73">
        <f>IF('P_alle dyreslag'!W30=0," ",'P_alle dyreslag'!W30)</f>
        <v>2021</v>
      </c>
      <c r="E5" s="57">
        <f>C5</f>
        <v>2005</v>
      </c>
      <c r="F5" s="57">
        <f>D5</f>
        <v>2021</v>
      </c>
      <c r="G5" s="57" t="s">
        <v>566</v>
      </c>
      <c r="H5" s="57" t="s">
        <v>567</v>
      </c>
      <c r="J5" s="83" t="s">
        <v>550</v>
      </c>
      <c r="K5" s="41"/>
      <c r="L5" s="41"/>
      <c r="M5" s="41"/>
      <c r="N5" s="41"/>
      <c r="O5" s="41"/>
    </row>
    <row r="6" spans="2:15" ht="18.75" customHeight="1" x14ac:dyDescent="0.2">
      <c r="B6" s="21" t="str">
        <f>IF('P_alle dyreslag'!U31=0," ",'P_alle dyreslag'!U31)</f>
        <v>fjørfe</v>
      </c>
      <c r="C6" s="55" t="str">
        <f>IF('P_alle dyreslag'!V31=0," ",'P_alle dyreslag'!V31)</f>
        <v xml:space="preserve"> </v>
      </c>
      <c r="D6" s="55" t="str">
        <f>IF('P_alle dyreslag'!W31=0," ",'P_alle dyreslag'!W31)</f>
        <v xml:space="preserve"> </v>
      </c>
      <c r="E6" s="89" t="str">
        <f>IF('P_alle dyreslag'!AD31=0," ",'P_alle dyreslag'!AD31)</f>
        <v xml:space="preserve"> </v>
      </c>
      <c r="F6" s="89" t="str">
        <f>IF('P_alle dyreslag'!AE31=0," ",'P_alle dyreslag'!AE31)</f>
        <v xml:space="preserve"> </v>
      </c>
      <c r="G6" s="23" t="str">
        <f>IF('P_alle dyreslag'!W44=0," ",'P_alle dyreslag'!W44)</f>
        <v xml:space="preserve"> </v>
      </c>
      <c r="H6" s="38" t="str">
        <f>IF('P_alle dyreslag'!AA58=0," ",'P_alle dyreslag'!AA58)</f>
        <v xml:space="preserve"> </v>
      </c>
    </row>
    <row r="7" spans="2:15" ht="18.75" customHeight="1" x14ac:dyDescent="0.2">
      <c r="B7" s="21" t="str">
        <f>IF('P_alle dyreslag'!U32=0," ",'P_alle dyreslag'!U32)</f>
        <v>gris</v>
      </c>
      <c r="C7" s="55" t="str">
        <f>IF('P_alle dyreslag'!V32=0," ",'P_alle dyreslag'!V32)</f>
        <v xml:space="preserve"> </v>
      </c>
      <c r="D7" s="55">
        <f>IF('P_alle dyreslag'!W32=0," ",'P_alle dyreslag'!W32)</f>
        <v>901</v>
      </c>
      <c r="E7" s="89" t="str">
        <f>IF('P_alle dyreslag'!AD32=0," ",'P_alle dyreslag'!AD32)</f>
        <v xml:space="preserve"> </v>
      </c>
      <c r="F7" s="89">
        <f>IF('P_alle dyreslag'!AE32=0," ",'P_alle dyreslag'!AE32)</f>
        <v>1.8550045283934077E-3</v>
      </c>
      <c r="G7" s="23">
        <f>IF('P_alle dyreslag'!W45=0," ",'P_alle dyreslag'!W45)</f>
        <v>901</v>
      </c>
      <c r="H7" s="38" t="str">
        <f>IF('P_alle dyreslag'!AA59=0," ",'P_alle dyreslag'!AA59)</f>
        <v xml:space="preserve"> </v>
      </c>
    </row>
    <row r="8" spans="2:15" ht="18.75" customHeight="1" x14ac:dyDescent="0.2">
      <c r="B8" s="21" t="str">
        <f>IF('P_alle dyreslag'!U33=0," ",'P_alle dyreslag'!U33)</f>
        <v>småfe</v>
      </c>
      <c r="C8" s="55">
        <f>IF('P_alle dyreslag'!V33=0," ",'P_alle dyreslag'!V33)</f>
        <v>113367.5</v>
      </c>
      <c r="D8" s="55">
        <f>IF('P_alle dyreslag'!W33=0," ",'P_alle dyreslag'!W33)</f>
        <v>94801.4</v>
      </c>
      <c r="E8" s="89">
        <f>IF('P_alle dyreslag'!AD33=0," ",'P_alle dyreslag'!AD33)</f>
        <v>0.20915355238639927</v>
      </c>
      <c r="F8" s="89">
        <f>IF('P_alle dyreslag'!AE33=0," ",'P_alle dyreslag'!AE33)</f>
        <v>0.19517982940958356</v>
      </c>
      <c r="G8" s="23">
        <f>IF('P_alle dyreslag'!W46=0," ",'P_alle dyreslag'!W46)</f>
        <v>-18566.100000000006</v>
      </c>
      <c r="H8" s="38">
        <f>IF('P_alle dyreslag'!AA60=0," ",'P_alle dyreslag'!AA60)</f>
        <v>-0.16376915782741971</v>
      </c>
    </row>
    <row r="9" spans="2:15" ht="18.75" customHeight="1" x14ac:dyDescent="0.2">
      <c r="B9" s="21" t="str">
        <f>IF('P_alle dyreslag'!U34=0," ",'P_alle dyreslag'!U34)</f>
        <v>storfe</v>
      </c>
      <c r="C9" s="55">
        <f>IF('P_alle dyreslag'!V34=0," ",'P_alle dyreslag'!V34)</f>
        <v>428662.5</v>
      </c>
      <c r="D9" s="55">
        <f>IF('P_alle dyreslag'!W34=0," ",'P_alle dyreslag'!W34)</f>
        <v>390010.7</v>
      </c>
      <c r="E9" s="89">
        <f>IF('P_alle dyreslag'!AD34=0," ",'P_alle dyreslag'!AD34)</f>
        <v>0.79084644761360068</v>
      </c>
      <c r="F9" s="89">
        <f>IF('P_alle dyreslag'!AE34=0," ",'P_alle dyreslag'!AE34)</f>
        <v>0.80296516606202306</v>
      </c>
      <c r="G9" s="23">
        <f>IF('P_alle dyreslag'!W47=0," ",'P_alle dyreslag'!W47)</f>
        <v>-38651.799999999988</v>
      </c>
      <c r="H9" s="38">
        <f>IF('P_alle dyreslag'!AA61=0," ",'P_alle dyreslag'!AA61)</f>
        <v>-9.0168372554165543E-2</v>
      </c>
    </row>
    <row r="10" spans="2:15" ht="18.75" customHeight="1" x14ac:dyDescent="0.2">
      <c r="B10" s="21" t="s">
        <v>556</v>
      </c>
      <c r="C10" s="55">
        <f>IF('P_alle dyreslag'!V35=0," ",'P_alle dyreslag'!V35)</f>
        <v>542030</v>
      </c>
      <c r="D10" s="55">
        <f>IF('P_alle dyreslag'!W35=0," ",'P_alle dyreslag'!W35)</f>
        <v>485713.1</v>
      </c>
      <c r="E10" s="89">
        <f>IF('P_alle dyreslag'!AD35=0," ",'P_alle dyreslag'!AD35)</f>
        <v>1</v>
      </c>
      <c r="F10" s="89">
        <f>IF('P_alle dyreslag'!AE35=0," ",'P_alle dyreslag'!AE35)</f>
        <v>1</v>
      </c>
      <c r="G10" s="23">
        <f>IF('P_alle dyreslag'!W48=0," ",'P_alle dyreslag'!W48)</f>
        <v>-56316.900000000023</v>
      </c>
      <c r="H10" s="38" t="str">
        <f>IF('P_alle dyreslag'!AA62=0," ",'P_alle dyreslag'!AA62)</f>
        <v xml:space="preserve"> </v>
      </c>
    </row>
    <row r="11" spans="2:15" x14ac:dyDescent="0.2">
      <c r="B11" s="14" t="str">
        <f>IF('P_alle dyreslag'!U36=0," ",'P_alle dyreslag'!U36)</f>
        <v xml:space="preserve"> </v>
      </c>
      <c r="C11" s="14" t="str">
        <f>IF('P_alle dyreslag'!V36=0," ",'P_alle dyreslag'!V36)</f>
        <v xml:space="preserve"> </v>
      </c>
      <c r="D11" s="14" t="str">
        <f>IF('P_alle dyreslag'!W36=0," ",'P_alle dyreslag'!W36)</f>
        <v xml:space="preserve"> </v>
      </c>
    </row>
    <row r="12" spans="2:15" x14ac:dyDescent="0.2">
      <c r="B12" s="14" t="str">
        <f>IF('P_alle dyreslag'!U37=0," ",'P_alle dyreslag'!U37)</f>
        <v xml:space="preserve"> </v>
      </c>
      <c r="C12" s="14" t="str">
        <f>IF('P_alle dyreslag'!V37=0," ",'P_alle dyreslag'!V37)</f>
        <v xml:space="preserve"> </v>
      </c>
      <c r="D12" s="14" t="str">
        <f>IF('P_alle dyreslag'!W37=0," ",'P_alle dyreslag'!W37)</f>
        <v xml:space="preserve"> </v>
      </c>
    </row>
  </sheetData>
  <mergeCells count="5">
    <mergeCell ref="B2:H2"/>
    <mergeCell ref="G4:H4"/>
    <mergeCell ref="B4:B5"/>
    <mergeCell ref="C4:D4"/>
    <mergeCell ref="E4:F4"/>
  </mergeCells>
  <conditionalFormatting sqref="C6:H10">
    <cfRule type="containsBlanks" dxfId="51" priority="1">
      <formula>LEN(TRIM(C6))=0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CAF3-43C2-4E48-870E-64D60CD50DFD}">
  <sheetPr>
    <tabColor theme="4"/>
  </sheetPr>
  <dimension ref="B2:L48"/>
  <sheetViews>
    <sheetView showGridLines="0" showRowColHeaders="0" zoomScaleNormal="100" workbookViewId="0">
      <selection activeCell="AA26" sqref="AA26"/>
    </sheetView>
  </sheetViews>
  <sheetFormatPr baseColWidth="10" defaultColWidth="11.42578125" defaultRowHeight="12.75" x14ac:dyDescent="0.2"/>
  <cols>
    <col min="1" max="1" width="3" style="14" customWidth="1"/>
    <col min="2" max="2" width="7.140625" style="25" customWidth="1"/>
    <col min="3" max="3" width="14.7109375" style="25" customWidth="1"/>
    <col min="4" max="4" width="13.5703125" style="25" customWidth="1"/>
    <col min="5" max="6" width="11" style="25" customWidth="1"/>
    <col min="7" max="7" width="13.85546875" style="25" customWidth="1"/>
    <col min="8" max="12" width="8.42578125" style="25" customWidth="1"/>
    <col min="13" max="16384" width="11.42578125" style="14"/>
  </cols>
  <sheetData>
    <row r="2" spans="2:12" ht="27" customHeight="1" x14ac:dyDescent="0.2">
      <c r="B2" s="91" t="str">
        <f>'P alle år'!M15</f>
        <v>Slakteleveranser av alle dyreslag i Trøndelag perioden 2005 - 2021 i kg og %</v>
      </c>
      <c r="C2" s="91"/>
      <c r="D2" s="91"/>
      <c r="E2" s="91"/>
      <c r="F2" s="91"/>
      <c r="G2" s="91"/>
      <c r="H2" s="91"/>
      <c r="I2" s="91"/>
      <c r="J2" s="91"/>
      <c r="K2" s="91"/>
      <c r="L2" s="91"/>
    </row>
    <row r="3" spans="2:12" x14ac:dyDescent="0.2">
      <c r="B3" s="92" t="s">
        <v>541</v>
      </c>
      <c r="C3" s="92"/>
      <c r="D3" s="92"/>
      <c r="E3" s="92"/>
      <c r="F3" s="92"/>
      <c r="G3" s="92"/>
      <c r="H3" s="92"/>
      <c r="I3" s="92"/>
      <c r="J3" s="92"/>
      <c r="K3" s="92"/>
      <c r="L3" s="92"/>
    </row>
    <row r="4" spans="2:12" x14ac:dyDescent="0.2">
      <c r="B4" s="92"/>
      <c r="C4" s="92" t="s">
        <v>570</v>
      </c>
      <c r="D4" s="92"/>
      <c r="E4" s="92"/>
      <c r="F4" s="92"/>
      <c r="G4" s="92"/>
      <c r="H4" s="92"/>
      <c r="I4" s="92"/>
      <c r="J4" s="92"/>
      <c r="K4" s="92"/>
      <c r="L4" s="92"/>
    </row>
    <row r="5" spans="2:12" ht="25.5" customHeight="1" x14ac:dyDescent="0.2">
      <c r="B5" s="96" t="str">
        <f>IF('P alle år'!B34=0," ",'P alle år'!B34)</f>
        <v>år</v>
      </c>
      <c r="C5" s="96" t="str">
        <f>IF('P alle år'!C34=0," ",'P alle år'!C34)</f>
        <v>fjørfe</v>
      </c>
      <c r="D5" s="96" t="str">
        <f>IF('P alle år'!D34=0," ",'P alle år'!D34)</f>
        <v>gris</v>
      </c>
      <c r="E5" s="96" t="str">
        <f>IF('P alle år'!E34=0," ",'P alle år'!E34)</f>
        <v>småfe</v>
      </c>
      <c r="F5" s="96" t="str">
        <f>IF('P alle år'!F34=0," ",'P alle år'!F34)</f>
        <v>storfe</v>
      </c>
      <c r="G5" s="96" t="str">
        <f>IF('P alle år'!G34=0," ",'P alle år'!G34)</f>
        <v>Totalsum</v>
      </c>
      <c r="H5" s="96" t="str">
        <f>IF('P alle år'!C6=0," ",'P alle år'!C6)</f>
        <v>fjørfe</v>
      </c>
      <c r="I5" s="96" t="str">
        <f>IF('P alle år'!D6=0," ",'P alle år'!D6)</f>
        <v>gris</v>
      </c>
      <c r="J5" s="96" t="str">
        <f>IF('P alle år'!E6=0," ",'P alle år'!E6)</f>
        <v>småfe</v>
      </c>
      <c r="K5" s="96" t="str">
        <f>IF('P alle år'!F6=0," ",'P alle år'!F6)</f>
        <v>storfe</v>
      </c>
      <c r="L5" s="96" t="str">
        <f>IF('P alle år'!G6=0," ",'P alle år'!G6)</f>
        <v>Totalsum</v>
      </c>
    </row>
    <row r="6" spans="2:12" x14ac:dyDescent="0.2">
      <c r="B6" s="21">
        <f>IF('P alle år'!B35=0," ",'P alle år'!B35)</f>
        <v>2005</v>
      </c>
      <c r="C6" s="55">
        <f>IF('P alle år'!C35=0," ",'P alle år'!C35)</f>
        <v>12635872.800000001</v>
      </c>
      <c r="D6" s="55">
        <f>IF('P alle år'!D35=0," ",'P alle år'!D35)</f>
        <v>19155933.5</v>
      </c>
      <c r="E6" s="55">
        <f>IF('P alle år'!E35=0," ",'P alle år'!E35)</f>
        <v>2480905.6</v>
      </c>
      <c r="F6" s="55">
        <f>IF('P alle år'!F35=0," ",'P alle år'!F35)</f>
        <v>18501619.800000001</v>
      </c>
      <c r="G6" s="55">
        <f>IF('P alle år'!G35=0," ",'P alle år'!G35)</f>
        <v>52774331.700000003</v>
      </c>
      <c r="H6" s="93">
        <f>IF('P alle år'!C7=0," ",'P alle år'!C7)</f>
        <v>0.23943217077251971</v>
      </c>
      <c r="I6" s="93">
        <f>IF('P alle år'!D7=0," ",'P alle år'!D7)</f>
        <v>0.36297822981242978</v>
      </c>
      <c r="J6" s="93">
        <f>IF('P alle år'!E7=0," ",'P alle år'!E7)</f>
        <v>4.7009701877475406E-2</v>
      </c>
      <c r="K6" s="93">
        <f>IF('P alle år'!F7=0," ",'P alle år'!F7)</f>
        <v>0.35057989753757507</v>
      </c>
      <c r="L6" s="94">
        <f>IF('P alle år'!G7=0," ",'P alle år'!G7)</f>
        <v>1</v>
      </c>
    </row>
    <row r="7" spans="2:12" x14ac:dyDescent="0.2">
      <c r="B7" s="21">
        <f>IF('P alle år'!B36=0," ",'P alle år'!B36)</f>
        <v>2006</v>
      </c>
      <c r="C7" s="55">
        <f>IF('P alle år'!C36=0," ",'P alle år'!C36)</f>
        <v>15132732.300000001</v>
      </c>
      <c r="D7" s="55">
        <f>IF('P alle år'!D36=0," ",'P alle år'!D36)</f>
        <v>20390987.699999999</v>
      </c>
      <c r="E7" s="55">
        <f>IF('P alle år'!E36=0," ",'P alle år'!E36)</f>
        <v>2421903.7000000002</v>
      </c>
      <c r="F7" s="55">
        <f>IF('P alle år'!F36=0," ",'P alle år'!F36)</f>
        <v>18864878.300000001</v>
      </c>
      <c r="G7" s="55">
        <f>IF('P alle år'!G36=0," ",'P alle år'!G36)</f>
        <v>56810502</v>
      </c>
      <c r="H7" s="93">
        <f>IF('P alle år'!C8=0," ",'P alle år'!C8)</f>
        <v>0.26637209261062333</v>
      </c>
      <c r="I7" s="93">
        <f>IF('P alle år'!D8=0," ",'P alle år'!D8)</f>
        <v>0.35892989820790527</v>
      </c>
      <c r="J7" s="93">
        <f>IF('P alle år'!E8=0," ",'P alle år'!E8)</f>
        <v>4.2631267366727371E-2</v>
      </c>
      <c r="K7" s="93">
        <f>IF('P alle år'!F8=0," ",'P alle år'!F8)</f>
        <v>0.33206674181474405</v>
      </c>
      <c r="L7" s="94">
        <f>IF('P alle år'!G8=0," ",'P alle år'!G8)</f>
        <v>1</v>
      </c>
    </row>
    <row r="8" spans="2:12" x14ac:dyDescent="0.2">
      <c r="B8" s="21">
        <f>IF('P alle år'!B37=0," ",'P alle år'!B37)</f>
        <v>2007</v>
      </c>
      <c r="C8" s="55">
        <f>IF('P alle år'!C37=0," ",'P alle år'!C37)</f>
        <v>18003219</v>
      </c>
      <c r="D8" s="55">
        <f>IF('P alle år'!D37=0," ",'P alle år'!D37)</f>
        <v>19711389.100000001</v>
      </c>
      <c r="E8" s="55">
        <f>IF('P alle år'!E37=0," ",'P alle år'!E37)</f>
        <v>2376134.6</v>
      </c>
      <c r="F8" s="55">
        <f>IF('P alle år'!F37=0," ",'P alle år'!F37)</f>
        <v>19161764</v>
      </c>
      <c r="G8" s="55">
        <f>IF('P alle år'!G37=0," ",'P alle år'!G37)</f>
        <v>59252506.700000003</v>
      </c>
      <c r="H8" s="93">
        <f>IF('P alle år'!C9=0," ",'P alle år'!C9)</f>
        <v>0.30383894290163421</v>
      </c>
      <c r="I8" s="93">
        <f>IF('P alle år'!D9=0," ",'P alle år'!D9)</f>
        <v>0.33266759834820625</v>
      </c>
      <c r="J8" s="93">
        <f>IF('P alle år'!E9=0," ",'P alle år'!E9)</f>
        <v>4.0101840957219789E-2</v>
      </c>
      <c r="K8" s="93">
        <f>IF('P alle år'!F9=0," ",'P alle år'!F9)</f>
        <v>0.32339161779293968</v>
      </c>
      <c r="L8" s="94">
        <f>IF('P alle år'!G9=0," ",'P alle år'!G9)</f>
        <v>1</v>
      </c>
    </row>
    <row r="9" spans="2:12" x14ac:dyDescent="0.2">
      <c r="B9" s="21">
        <f>IF('P alle år'!B38=0," ",'P alle år'!B38)</f>
        <v>2008</v>
      </c>
      <c r="C9" s="55">
        <f>IF('P alle år'!C38=0," ",'P alle år'!C38)</f>
        <v>25017666</v>
      </c>
      <c r="D9" s="55">
        <f>IF('P alle år'!D38=0," ",'P alle år'!D38)</f>
        <v>20984809.600000001</v>
      </c>
      <c r="E9" s="55">
        <f>IF('P alle år'!E38=0," ",'P alle år'!E38)</f>
        <v>2437377.2000000002</v>
      </c>
      <c r="F9" s="55">
        <f>IF('P alle år'!F38=0," ",'P alle år'!F38)</f>
        <v>18494829.100000001</v>
      </c>
      <c r="G9" s="55">
        <f>IF('P alle år'!G38=0," ",'P alle år'!G38)</f>
        <v>66934681.899999999</v>
      </c>
      <c r="H9" s="93">
        <f>IF('P alle år'!C10=0," ",'P alle år'!C10)</f>
        <v>0.37376237982838612</v>
      </c>
      <c r="I9" s="93">
        <f>IF('P alle år'!D10=0," ",'P alle år'!D10)</f>
        <v>0.31351175510703372</v>
      </c>
      <c r="J9" s="93">
        <f>IF('P alle år'!E10=0," ",'P alle år'!E10)</f>
        <v>3.6414264336707039E-2</v>
      </c>
      <c r="K9" s="93">
        <f>IF('P alle år'!F10=0," ",'P alle år'!F10)</f>
        <v>0.2763116007278732</v>
      </c>
      <c r="L9" s="94">
        <f>IF('P alle år'!G10=0," ",'P alle år'!G10)</f>
        <v>1</v>
      </c>
    </row>
    <row r="10" spans="2:12" x14ac:dyDescent="0.2">
      <c r="B10" s="21">
        <f>IF('P alle år'!B39=0," ",'P alle år'!B39)</f>
        <v>2009</v>
      </c>
      <c r="C10" s="55">
        <f>IF('P alle år'!C39=0," ",'P alle år'!C39)</f>
        <v>26763533.800000001</v>
      </c>
      <c r="D10" s="55">
        <f>IF('P alle år'!D39=0," ",'P alle år'!D39)</f>
        <v>21201369.199999999</v>
      </c>
      <c r="E10" s="55">
        <f>IF('P alle år'!E39=0," ",'P alle år'!E39)</f>
        <v>2330502.4</v>
      </c>
      <c r="F10" s="55">
        <f>IF('P alle år'!F39=0," ",'P alle år'!F39)</f>
        <v>17451355.899999999</v>
      </c>
      <c r="G10" s="55">
        <f>IF('P alle år'!G39=0," ",'P alle år'!G39)</f>
        <v>67746761.299999997</v>
      </c>
      <c r="H10" s="93">
        <f>IF('P alle år'!C11=0," ",'P alle år'!C11)</f>
        <v>0.39505259419685351</v>
      </c>
      <c r="I10" s="93">
        <f>IF('P alle år'!D11=0," ",'P alle år'!D11)</f>
        <v>0.31295029892447418</v>
      </c>
      <c r="J10" s="93">
        <f>IF('P alle år'!E11=0," ",'P alle år'!E11)</f>
        <v>3.4400203866276922E-2</v>
      </c>
      <c r="K10" s="93">
        <f>IF('P alle år'!F11=0," ",'P alle år'!F11)</f>
        <v>0.25759690301239535</v>
      </c>
      <c r="L10" s="94">
        <f>IF('P alle år'!G11=0," ",'P alle år'!G11)</f>
        <v>1</v>
      </c>
    </row>
    <row r="11" spans="2:12" x14ac:dyDescent="0.2">
      <c r="B11" s="21">
        <f>IF('P alle år'!B40=0," ",'P alle år'!B40)</f>
        <v>2010</v>
      </c>
      <c r="C11" s="55">
        <f>IF('P alle år'!C40=0," ",'P alle år'!C40)</f>
        <v>28072726.100000001</v>
      </c>
      <c r="D11" s="55">
        <f>IF('P alle år'!D40=0," ",'P alle år'!D40)</f>
        <v>21796358.800000001</v>
      </c>
      <c r="E11" s="55">
        <f>IF('P alle år'!E40=0," ",'P alle år'!E40)</f>
        <v>2330629.1</v>
      </c>
      <c r="F11" s="55">
        <f>IF('P alle år'!F40=0," ",'P alle år'!F40)</f>
        <v>17488844.100000001</v>
      </c>
      <c r="G11" s="55">
        <f>IF('P alle år'!G40=0," ",'P alle år'!G40)</f>
        <v>69688558.099999994</v>
      </c>
      <c r="H11" s="93">
        <f>IF('P alle år'!C12=0," ",'P alle år'!C12)</f>
        <v>0.40283120881503792</v>
      </c>
      <c r="I11" s="93">
        <f>IF('P alle år'!D12=0," ",'P alle år'!D12)</f>
        <v>0.31276811279009664</v>
      </c>
      <c r="J11" s="93">
        <f>IF('P alle år'!E12=0," ",'P alle år'!E12)</f>
        <v>3.3443497233156275E-2</v>
      </c>
      <c r="K11" s="93">
        <f>IF('P alle år'!F12=0," ",'P alle år'!F12)</f>
        <v>0.25095718116170929</v>
      </c>
      <c r="L11" s="94">
        <f>IF('P alle år'!G12=0," ",'P alle år'!G12)</f>
        <v>1</v>
      </c>
    </row>
    <row r="12" spans="2:12" x14ac:dyDescent="0.2">
      <c r="B12" s="21">
        <f>IF('P alle år'!B41=0," ",'P alle år'!B41)</f>
        <v>2011</v>
      </c>
      <c r="C12" s="55">
        <f>IF('P alle år'!C41=0," ",'P alle år'!C41)</f>
        <v>28750385</v>
      </c>
      <c r="D12" s="55">
        <f>IF('P alle år'!D41=0," ",'P alle år'!D41)</f>
        <v>21610692.399999999</v>
      </c>
      <c r="E12" s="55">
        <f>IF('P alle år'!E41=0," ",'P alle år'!E41)</f>
        <v>2308597</v>
      </c>
      <c r="F12" s="55">
        <f>IF('P alle år'!F41=0," ",'P alle år'!F41)</f>
        <v>17061841</v>
      </c>
      <c r="G12" s="55">
        <f>IF('P alle år'!G41=0," ",'P alle år'!G41)</f>
        <v>69731515.400000006</v>
      </c>
      <c r="H12" s="93">
        <f>IF('P alle år'!C13=0," ",'P alle år'!C13)</f>
        <v>0.41230116447462145</v>
      </c>
      <c r="I12" s="93">
        <f>IF('P alle år'!D13=0," ",'P alle år'!D13)</f>
        <v>0.3099128460931167</v>
      </c>
      <c r="J12" s="93">
        <f>IF('P alle år'!E13=0," ",'P alle år'!E13)</f>
        <v>3.3106938616739134E-2</v>
      </c>
      <c r="K12" s="93">
        <f>IF('P alle år'!F13=0," ",'P alle år'!F13)</f>
        <v>0.24467905081552263</v>
      </c>
      <c r="L12" s="94">
        <f>IF('P alle år'!G13=0," ",'P alle år'!G13)</f>
        <v>1</v>
      </c>
    </row>
    <row r="13" spans="2:12" x14ac:dyDescent="0.2">
      <c r="B13" s="21">
        <f>IF('P alle år'!B42=0," ",'P alle år'!B42)</f>
        <v>2012</v>
      </c>
      <c r="C13" s="55">
        <f>IF('P alle år'!C42=0," ",'P alle år'!C42)</f>
        <v>30382974.800000001</v>
      </c>
      <c r="D13" s="55">
        <f>IF('P alle år'!D42=0," ",'P alle år'!D42)</f>
        <v>21014229.399999999</v>
      </c>
      <c r="E13" s="55">
        <f>IF('P alle år'!E42=0," ",'P alle år'!E42)</f>
        <v>2315481.6</v>
      </c>
      <c r="F13" s="55">
        <f>IF('P alle år'!F42=0," ",'P alle år'!F42)</f>
        <v>16403954.300000001</v>
      </c>
      <c r="G13" s="55">
        <f>IF('P alle år'!G42=0," ",'P alle år'!G42)</f>
        <v>70116640.099999994</v>
      </c>
      <c r="H13" s="93">
        <f>IF('P alle år'!C14=0," ",'P alle år'!C14)</f>
        <v>0.43332046083023884</v>
      </c>
      <c r="I13" s="93">
        <f>IF('P alle år'!D14=0," ",'P alle år'!D14)</f>
        <v>0.29970388441359441</v>
      </c>
      <c r="J13" s="93">
        <f>IF('P alle år'!E14=0," ",'P alle år'!E14)</f>
        <v>3.3023282300715953E-2</v>
      </c>
      <c r="K13" s="93">
        <f>IF('P alle år'!F14=0," ",'P alle år'!F14)</f>
        <v>0.23395237245545086</v>
      </c>
      <c r="L13" s="94">
        <f>IF('P alle år'!G14=0," ",'P alle år'!G14)</f>
        <v>1</v>
      </c>
    </row>
    <row r="14" spans="2:12" x14ac:dyDescent="0.2">
      <c r="B14" s="21">
        <f>IF('P alle år'!B43=0," ",'P alle år'!B43)</f>
        <v>2013</v>
      </c>
      <c r="C14" s="55">
        <f>IF('P alle år'!C43=0," ",'P alle år'!C43)</f>
        <v>32420886.699999999</v>
      </c>
      <c r="D14" s="55">
        <f>IF('P alle år'!D43=0," ",'P alle år'!D43)</f>
        <v>19784616.800000001</v>
      </c>
      <c r="E14" s="55">
        <f>IF('P alle år'!E43=0," ",'P alle år'!E43)</f>
        <v>2513894.7999999998</v>
      </c>
      <c r="F14" s="55">
        <f>IF('P alle år'!F43=0," ",'P alle år'!F43)</f>
        <v>17209696.300000001</v>
      </c>
      <c r="G14" s="55">
        <f>IF('P alle år'!G43=0," ",'P alle år'!G43)</f>
        <v>71929094.599999994</v>
      </c>
      <c r="H14" s="93">
        <f>IF('P alle år'!C15=0," ",'P alle år'!C15)</f>
        <v>0.45073397462172426</v>
      </c>
      <c r="I14" s="93">
        <f>IF('P alle år'!D15=0," ",'P alle år'!D15)</f>
        <v>0.27505722003068284</v>
      </c>
      <c r="J14" s="93">
        <f>IF('P alle år'!E15=0," ",'P alle år'!E15)</f>
        <v>3.4949623848038819E-2</v>
      </c>
      <c r="K14" s="93">
        <f>IF('P alle år'!F15=0," ",'P alle år'!F15)</f>
        <v>0.23925918149955416</v>
      </c>
      <c r="L14" s="94">
        <f>IF('P alle år'!G15=0," ",'P alle år'!G15)</f>
        <v>1</v>
      </c>
    </row>
    <row r="15" spans="2:12" x14ac:dyDescent="0.2">
      <c r="B15" s="21">
        <f>IF('P alle år'!B44=0," ",'P alle år'!B44)</f>
        <v>2014</v>
      </c>
      <c r="C15" s="55">
        <f>IF('P alle år'!C44=0," ",'P alle år'!C44)</f>
        <v>33577001.299999997</v>
      </c>
      <c r="D15" s="55">
        <f>IF('P alle år'!D44=0," ",'P alle år'!D44)</f>
        <v>20202672.600000001</v>
      </c>
      <c r="E15" s="55">
        <f>IF('P alle år'!E44=0," ",'P alle år'!E44)</f>
        <v>2451422</v>
      </c>
      <c r="F15" s="55">
        <f>IF('P alle år'!F44=0," ",'P alle år'!F44)</f>
        <v>15558404.699999999</v>
      </c>
      <c r="G15" s="55">
        <f>IF('P alle år'!G44=0," ",'P alle år'!G44)</f>
        <v>71789500.599999994</v>
      </c>
      <c r="H15" s="93">
        <f>IF('P alle år'!C16=0," ",'P alle år'!C16)</f>
        <v>0.46771465213396402</v>
      </c>
      <c r="I15" s="93">
        <f>IF('P alle år'!D16=0," ",'P alle år'!D16)</f>
        <v>0.28141542190920332</v>
      </c>
      <c r="J15" s="93">
        <f>IF('P alle år'!E16=0," ",'P alle år'!E16)</f>
        <v>3.414736109753632E-2</v>
      </c>
      <c r="K15" s="93">
        <f>IF('P alle år'!F16=0," ",'P alle år'!F16)</f>
        <v>0.21672256485929645</v>
      </c>
      <c r="L15" s="94">
        <f>IF('P alle år'!G16=0," ",'P alle år'!G16)</f>
        <v>1</v>
      </c>
    </row>
    <row r="16" spans="2:12" x14ac:dyDescent="0.2">
      <c r="B16" s="21">
        <f>IF('P alle år'!B45=0," ",'P alle år'!B45)</f>
        <v>2015</v>
      </c>
      <c r="C16" s="55">
        <f>IF('P alle år'!C45=0," ",'P alle år'!C45)</f>
        <v>27012769.5</v>
      </c>
      <c r="D16" s="55">
        <f>IF('P alle år'!D45=0," ",'P alle år'!D45)</f>
        <v>20744697.699999999</v>
      </c>
      <c r="E16" s="55">
        <f>IF('P alle år'!E45=0," ",'P alle år'!E45)</f>
        <v>2556436.6</v>
      </c>
      <c r="F16" s="55">
        <f>IF('P alle år'!F45=0," ",'P alle år'!F45)</f>
        <v>16374593.1</v>
      </c>
      <c r="G16" s="55">
        <f>IF('P alle år'!G45=0," ",'P alle år'!G45)</f>
        <v>66688496.899999999</v>
      </c>
      <c r="H16" s="93">
        <f>IF('P alle år'!C17=0," ",'P alle år'!C17)</f>
        <v>0.4050589045440009</v>
      </c>
      <c r="I16" s="93">
        <f>IF('P alle år'!D17=0," ",'P alle år'!D17)</f>
        <v>0.31106860499655375</v>
      </c>
      <c r="J16" s="93">
        <f>IF('P alle år'!E17=0," ",'P alle år'!E17)</f>
        <v>3.8333996398710254E-2</v>
      </c>
      <c r="K16" s="93">
        <f>IF('P alle år'!F17=0," ",'P alle år'!F17)</f>
        <v>0.24553849406073508</v>
      </c>
      <c r="L16" s="94">
        <f>IF('P alle år'!G17=0," ",'P alle år'!G17)</f>
        <v>1</v>
      </c>
    </row>
    <row r="17" spans="2:12" x14ac:dyDescent="0.2">
      <c r="B17" s="21">
        <f>IF('P alle år'!B46=0," ",'P alle år'!B46)</f>
        <v>2016</v>
      </c>
      <c r="C17" s="55">
        <f>IF('P alle år'!C46=0," ",'P alle år'!C46)</f>
        <v>28396134.800000001</v>
      </c>
      <c r="D17" s="55">
        <f>IF('P alle år'!D46=0," ",'P alle år'!D46)</f>
        <v>21952425.800000001</v>
      </c>
      <c r="E17" s="55">
        <f>IF('P alle år'!E46=0," ",'P alle år'!E46)</f>
        <v>2684770.4</v>
      </c>
      <c r="F17" s="55">
        <f>IF('P alle år'!F46=0," ",'P alle år'!F46)</f>
        <v>16961552.399999999</v>
      </c>
      <c r="G17" s="55">
        <f>IF('P alle år'!G46=0," ",'P alle år'!G46)</f>
        <v>69994883.400000006</v>
      </c>
      <c r="H17" s="93">
        <f>IF('P alle år'!C18=0," ",'P alle år'!C18)</f>
        <v>0.4056887220987927</v>
      </c>
      <c r="I17" s="93">
        <f>IF('P alle år'!D18=0," ",'P alle år'!D18)</f>
        <v>0.31362900734541405</v>
      </c>
      <c r="J17" s="93">
        <f>IF('P alle år'!E18=0," ",'P alle år'!E18)</f>
        <v>3.8356666510283806E-2</v>
      </c>
      <c r="K17" s="93">
        <f>IF('P alle år'!F18=0," ",'P alle år'!F18)</f>
        <v>0.24232560404550937</v>
      </c>
      <c r="L17" s="94">
        <f>IF('P alle år'!G18=0," ",'P alle år'!G18)</f>
        <v>1</v>
      </c>
    </row>
    <row r="18" spans="2:12" x14ac:dyDescent="0.2">
      <c r="B18" s="21">
        <f>IF('P alle år'!B47=0," ",'P alle år'!B47)</f>
        <v>2017</v>
      </c>
      <c r="C18" s="55">
        <f>IF('P alle år'!C47=0," ",'P alle år'!C47)</f>
        <v>27858589.699999999</v>
      </c>
      <c r="D18" s="55">
        <f>IF('P alle år'!D47=0," ",'P alle år'!D47)</f>
        <v>22350171.899999999</v>
      </c>
      <c r="E18" s="55">
        <f>IF('P alle år'!E47=0," ",'P alle år'!E47)</f>
        <v>2883307</v>
      </c>
      <c r="F18" s="55">
        <f>IF('P alle år'!F47=0," ",'P alle år'!F47)</f>
        <v>17510315.199999999</v>
      </c>
      <c r="G18" s="55">
        <f>IF('P alle år'!G47=0," ",'P alle år'!G47)</f>
        <v>70602383.799999997</v>
      </c>
      <c r="H18" s="93">
        <f>IF('P alle år'!C19=0," ",'P alle år'!C19)</f>
        <v>0.39458426473129937</v>
      </c>
      <c r="I18" s="93">
        <f>IF('P alle år'!D19=0," ",'P alle år'!D19)</f>
        <v>0.3165639840619659</v>
      </c>
      <c r="J18" s="93">
        <f>IF('P alle år'!E19=0," ",'P alle år'!E19)</f>
        <v>4.083866358064811E-2</v>
      </c>
      <c r="K18" s="93">
        <f>IF('P alle år'!F19=0," ",'P alle år'!F19)</f>
        <v>0.24801308762608665</v>
      </c>
      <c r="L18" s="94">
        <f>IF('P alle år'!G19=0," ",'P alle år'!G19)</f>
        <v>1</v>
      </c>
    </row>
    <row r="19" spans="2:12" x14ac:dyDescent="0.2">
      <c r="B19" s="21">
        <f>IF('P alle år'!B48=0," ",'P alle år'!B48)</f>
        <v>2018</v>
      </c>
      <c r="C19" s="55">
        <f>IF('P alle år'!C48=0," ",'P alle år'!C48)</f>
        <v>28192512.5</v>
      </c>
      <c r="D19" s="55">
        <f>IF('P alle år'!D48=0," ",'P alle år'!D48)</f>
        <v>23106386.899999999</v>
      </c>
      <c r="E19" s="55">
        <f>IF('P alle år'!E48=0," ",'P alle år'!E48)</f>
        <v>2853476.4</v>
      </c>
      <c r="F19" s="55">
        <f>IF('P alle år'!F48=0," ",'P alle år'!F48)</f>
        <v>17376318.600000001</v>
      </c>
      <c r="G19" s="55">
        <f>IF('P alle år'!G48=0," ",'P alle år'!G48)</f>
        <v>71528694.400000006</v>
      </c>
      <c r="H19" s="93">
        <f>IF('P alle år'!C20=0," ",'P alle år'!C20)</f>
        <v>0.39414269666859736</v>
      </c>
      <c r="I19" s="93">
        <f>IF('P alle år'!D20=0," ",'P alle år'!D20)</f>
        <v>0.32303660920728333</v>
      </c>
      <c r="J19" s="93">
        <f>IF('P alle år'!E20=0," ",'P alle år'!E20)</f>
        <v>3.9892751069142952E-2</v>
      </c>
      <c r="K19" s="93">
        <f>IF('P alle år'!F20=0," ",'P alle år'!F20)</f>
        <v>0.24292794305497628</v>
      </c>
      <c r="L19" s="94">
        <f>IF('P alle år'!G20=0," ",'P alle år'!G20)</f>
        <v>1</v>
      </c>
    </row>
    <row r="20" spans="2:12" x14ac:dyDescent="0.2">
      <c r="B20" s="21">
        <f>IF('P alle år'!B49=0," ",'P alle år'!B49)</f>
        <v>2019</v>
      </c>
      <c r="C20" s="55">
        <f>IF('P alle år'!C49=0," ",'P alle år'!C49)</f>
        <v>29010976.600000001</v>
      </c>
      <c r="D20" s="55">
        <f>IF('P alle år'!D49=0," ",'P alle år'!D49)</f>
        <v>22282452.100000001</v>
      </c>
      <c r="E20" s="55">
        <f>IF('P alle år'!E49=0," ",'P alle år'!E49)</f>
        <v>2660691.2000000002</v>
      </c>
      <c r="F20" s="55">
        <f>IF('P alle år'!F49=0," ",'P alle år'!F49)</f>
        <v>18358402.199999999</v>
      </c>
      <c r="G20" s="55">
        <f>IF('P alle år'!G49=0," ",'P alle år'!G49)</f>
        <v>72312522.099999994</v>
      </c>
      <c r="H20" s="93">
        <f>IF('P alle år'!C21=0," ",'P alle år'!C21)</f>
        <v>0.40118883642145853</v>
      </c>
      <c r="I20" s="93">
        <f>IF('P alle år'!D21=0," ",'P alle år'!D21)</f>
        <v>0.3081409893183632</v>
      </c>
      <c r="J20" s="93">
        <f>IF('P alle år'!E21=0," ",'P alle år'!E21)</f>
        <v>3.6794335513848718E-2</v>
      </c>
      <c r="K20" s="93">
        <f>IF('P alle år'!F21=0," ",'P alle år'!F21)</f>
        <v>0.25387583874632969</v>
      </c>
      <c r="L20" s="94">
        <f>IF('P alle år'!G21=0," ",'P alle år'!G21)</f>
        <v>1</v>
      </c>
    </row>
    <row r="21" spans="2:12" x14ac:dyDescent="0.2">
      <c r="B21" s="21">
        <f>IF('P alle år'!B50=0," ",'P alle år'!B50)</f>
        <v>2020</v>
      </c>
      <c r="C21" s="55">
        <f>IF('P alle år'!C50=0," ",'P alle år'!C50)</f>
        <v>29260327.699999999</v>
      </c>
      <c r="D21" s="55">
        <f>IF('P alle år'!D50=0," ",'P alle år'!D50)</f>
        <v>22742687.300000001</v>
      </c>
      <c r="E21" s="55">
        <f>IF('P alle år'!E50=0," ",'P alle år'!E50)</f>
        <v>2659764.9</v>
      </c>
      <c r="F21" s="55">
        <f>IF('P alle år'!F50=0," ",'P alle år'!F50)</f>
        <v>17653761.899999999</v>
      </c>
      <c r="G21" s="55">
        <f>IF('P alle år'!G50=0," ",'P alle år'!G50)</f>
        <v>72316541.799999997</v>
      </c>
      <c r="H21" s="93">
        <f>IF('P alle år'!C22=0," ",'P alle år'!C22)</f>
        <v>0.40461458708745945</v>
      </c>
      <c r="I21" s="93">
        <f>IF('P alle år'!D22=0," ",'P alle år'!D22)</f>
        <v>0.31448803736906572</v>
      </c>
      <c r="J21" s="93">
        <f>IF('P alle år'!E22=0," ",'P alle år'!E22)</f>
        <v>3.6779481344059513E-2</v>
      </c>
      <c r="K21" s="93">
        <f>IF('P alle år'!F22=0," ",'P alle år'!F22)</f>
        <v>0.24411789419941538</v>
      </c>
      <c r="L21" s="94">
        <f>IF('P alle år'!G22=0," ",'P alle år'!G22)</f>
        <v>1</v>
      </c>
    </row>
    <row r="22" spans="2:12" x14ac:dyDescent="0.2">
      <c r="B22" s="21">
        <f>IF('P alle år'!B51=0," ",'P alle år'!B51)</f>
        <v>2021</v>
      </c>
      <c r="C22" s="55">
        <f>IF('P alle år'!C51=0," ",'P alle år'!C51)</f>
        <v>31816564.5</v>
      </c>
      <c r="D22" s="55">
        <f>IF('P alle år'!D51=0," ",'P alle år'!D51)</f>
        <v>23427142.100000001</v>
      </c>
      <c r="E22" s="55">
        <f>IF('P alle år'!E51=0," ",'P alle år'!E51)</f>
        <v>2526772.7999999998</v>
      </c>
      <c r="F22" s="55">
        <f>IF('P alle år'!F51=0," ",'P alle år'!F51)</f>
        <v>17162745.800000001</v>
      </c>
      <c r="G22" s="55">
        <f>IF('P alle år'!G51=0," ",'P alle år'!G51)</f>
        <v>74933225.200000003</v>
      </c>
      <c r="H22" s="93">
        <f>IF('P alle år'!C23=0," ",'P alle år'!C23)</f>
        <v>0.42459889341584084</v>
      </c>
      <c r="I22" s="93">
        <f>IF('P alle år'!D23=0," ",'P alle år'!D23)</f>
        <v>0.31264024786697692</v>
      </c>
      <c r="J22" s="93">
        <f>IF('P alle år'!E23=0," ",'P alle år'!E23)</f>
        <v>3.3720326240541956E-2</v>
      </c>
      <c r="K22" s="93">
        <f>IF('P alle år'!F23=0," ",'P alle år'!F23)</f>
        <v>0.22904053247664027</v>
      </c>
      <c r="L22" s="94">
        <f>IF('P alle år'!G23=0," ",'P alle år'!G23)</f>
        <v>1</v>
      </c>
    </row>
    <row r="23" spans="2:12" x14ac:dyDescent="0.2">
      <c r="B23" s="25" t="str">
        <f>IF('P alle år'!B24=0," ",'P alle år'!B24)</f>
        <v xml:space="preserve"> </v>
      </c>
      <c r="C23" s="25" t="str">
        <f>IF('P alle år'!C24=0," ",'P alle år'!C24)</f>
        <v xml:space="preserve"> </v>
      </c>
      <c r="D23" s="25" t="str">
        <f>IF('P alle år'!D24=0," ",'P alle år'!D24)</f>
        <v xml:space="preserve"> </v>
      </c>
      <c r="E23" s="25" t="str">
        <f>IF('P alle år'!E24=0," ",'P alle år'!E24)</f>
        <v xml:space="preserve"> </v>
      </c>
      <c r="F23" s="25" t="str">
        <f>IF('P alle år'!F24=0," ",'P alle år'!F24)</f>
        <v xml:space="preserve"> </v>
      </c>
      <c r="G23" s="25" t="str">
        <f>IF('P alle år'!G24=0," ",'P alle år'!G24)</f>
        <v xml:space="preserve"> </v>
      </c>
    </row>
    <row r="48" spans="2:2" x14ac:dyDescent="0.2">
      <c r="B48" s="95"/>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AFAE3-26E7-40A0-A9D3-E2AE0C7E36C1}">
  <sheetPr>
    <tabColor theme="9" tint="0.59999389629810485"/>
  </sheetPr>
  <dimension ref="B2:O83"/>
  <sheetViews>
    <sheetView workbookViewId="0">
      <selection activeCell="Y32" sqref="Y32"/>
    </sheetView>
  </sheetViews>
  <sheetFormatPr baseColWidth="10" defaultRowHeight="12.75" x14ac:dyDescent="0.2"/>
  <cols>
    <col min="2" max="2" width="13.28515625" bestFit="1" customWidth="1"/>
    <col min="3" max="6" width="9.85546875" customWidth="1"/>
    <col min="7" max="7" width="11.85546875" customWidth="1"/>
    <col min="8" max="9" width="9.85546875" customWidth="1"/>
    <col min="11" max="11" width="19" customWidth="1"/>
    <col min="12" max="12" width="9.85546875" customWidth="1"/>
    <col min="13" max="13" width="15.7109375" customWidth="1"/>
  </cols>
  <sheetData>
    <row r="2" spans="2:14" x14ac:dyDescent="0.2">
      <c r="B2" s="1" t="s">
        <v>61</v>
      </c>
      <c r="C2" t="s" vm="3">
        <v>376</v>
      </c>
    </row>
    <row r="3" spans="2:14" x14ac:dyDescent="0.2">
      <c r="B3" s="1" t="s">
        <v>59</v>
      </c>
      <c r="C3" t="s" vm="5">
        <v>523</v>
      </c>
      <c r="J3" s="1" t="s">
        <v>61</v>
      </c>
      <c r="K3" t="s" vm="3">
        <v>376</v>
      </c>
      <c r="M3" t="s">
        <v>535</v>
      </c>
      <c r="N3" s="14" t="str" vm="3">
        <f>IF(K3=K8,M3,IF(K3=K9,M4,K3))</f>
        <v>Trøndelag</v>
      </c>
    </row>
    <row r="4" spans="2:14" x14ac:dyDescent="0.2">
      <c r="J4" s="1" t="s">
        <v>59</v>
      </c>
      <c r="K4" t="s" vm="5">
        <v>523</v>
      </c>
      <c r="M4" t="s">
        <v>536</v>
      </c>
    </row>
    <row r="5" spans="2:14" x14ac:dyDescent="0.2">
      <c r="B5" s="1" t="s">
        <v>527</v>
      </c>
      <c r="C5" s="1" t="s">
        <v>0</v>
      </c>
      <c r="J5" s="1" t="s">
        <v>29</v>
      </c>
      <c r="K5" t="s" vm="1">
        <v>523</v>
      </c>
    </row>
    <row r="6" spans="2:14" x14ac:dyDescent="0.2">
      <c r="B6" s="1" t="s">
        <v>2</v>
      </c>
      <c r="C6" t="s">
        <v>31</v>
      </c>
      <c r="D6" t="s">
        <v>35</v>
      </c>
      <c r="E6" t="s">
        <v>34</v>
      </c>
      <c r="F6" t="s">
        <v>40</v>
      </c>
      <c r="G6" t="s">
        <v>1</v>
      </c>
      <c r="J6" s="1" t="s">
        <v>525</v>
      </c>
      <c r="K6" t="s" vm="13">
        <v>523</v>
      </c>
      <c r="M6" t="s">
        <v>544</v>
      </c>
      <c r="N6" s="35" t="str" vm="3">
        <f>IF(K4=K8,M6,IF(K4=K9,N3,K4))</f>
        <v>Trøndelag</v>
      </c>
    </row>
    <row r="7" spans="2:14" x14ac:dyDescent="0.2">
      <c r="B7" s="90">
        <v>2005</v>
      </c>
      <c r="C7" s="5">
        <v>0.23943217077251971</v>
      </c>
      <c r="D7" s="5">
        <v>0.36297822981242978</v>
      </c>
      <c r="E7" s="5">
        <v>4.7009701877475406E-2</v>
      </c>
      <c r="F7" s="5">
        <v>0.35057989753757507</v>
      </c>
      <c r="G7" s="5">
        <v>1</v>
      </c>
    </row>
    <row r="8" spans="2:14" x14ac:dyDescent="0.2">
      <c r="B8" s="90">
        <v>2006</v>
      </c>
      <c r="C8" s="5">
        <v>0.26637209261062333</v>
      </c>
      <c r="D8" s="5">
        <v>0.35892989820790527</v>
      </c>
      <c r="E8" s="5">
        <v>4.2631267366727371E-2</v>
      </c>
      <c r="F8" s="5">
        <v>0.33206674181474405</v>
      </c>
      <c r="G8" s="5">
        <v>1</v>
      </c>
      <c r="K8" t="s">
        <v>530</v>
      </c>
      <c r="M8" t="s">
        <v>537</v>
      </c>
      <c r="N8" s="35" t="str">
        <f>IF(K5=K8,M8,IF(K5=K9,M9,K5))</f>
        <v>alle dyreslag</v>
      </c>
    </row>
    <row r="9" spans="2:14" x14ac:dyDescent="0.2">
      <c r="B9" s="90">
        <v>2007</v>
      </c>
      <c r="C9" s="5">
        <v>0.30383894290163421</v>
      </c>
      <c r="D9" s="5">
        <v>0.33266759834820625</v>
      </c>
      <c r="E9" s="5">
        <v>4.0101840957219789E-2</v>
      </c>
      <c r="F9" s="5">
        <v>0.32339161779293968</v>
      </c>
      <c r="G9" s="5">
        <v>1</v>
      </c>
      <c r="K9" t="s">
        <v>523</v>
      </c>
      <c r="M9" t="s">
        <v>538</v>
      </c>
    </row>
    <row r="10" spans="2:14" x14ac:dyDescent="0.2">
      <c r="B10" s="90">
        <v>2008</v>
      </c>
      <c r="C10" s="5">
        <v>0.37376237982838612</v>
      </c>
      <c r="D10" s="5">
        <v>0.31351175510703372</v>
      </c>
      <c r="E10" s="5">
        <v>3.6414264336707039E-2</v>
      </c>
      <c r="F10" s="5">
        <v>0.2763116007278732</v>
      </c>
      <c r="G10" s="5">
        <v>1</v>
      </c>
    </row>
    <row r="11" spans="2:14" x14ac:dyDescent="0.2">
      <c r="B11" s="90">
        <v>2009</v>
      </c>
      <c r="C11" s="5">
        <v>0.39505259419685351</v>
      </c>
      <c r="D11" s="5">
        <v>0.31295029892447418</v>
      </c>
      <c r="E11" s="5">
        <v>3.4400203866276922E-2</v>
      </c>
      <c r="F11" s="5">
        <v>0.25759690301239535</v>
      </c>
      <c r="G11" s="5">
        <v>1</v>
      </c>
      <c r="M11" t="str">
        <f>_xlfn.CONCAT("Slakteleveranser av ",N8," med undergrupper i ",N6," perioden 2005 - 2021 i kg")</f>
        <v>Slakteleveranser av alle dyreslag med undergrupper i Trøndelag perioden 2005 - 2021 i kg</v>
      </c>
    </row>
    <row r="12" spans="2:14" x14ac:dyDescent="0.2">
      <c r="B12" s="90">
        <v>2010</v>
      </c>
      <c r="C12" s="5">
        <v>0.40283120881503792</v>
      </c>
      <c r="D12" s="5">
        <v>0.31276811279009664</v>
      </c>
      <c r="E12" s="5">
        <v>3.3443497233156275E-2</v>
      </c>
      <c r="F12" s="5">
        <v>0.25095718116170929</v>
      </c>
      <c r="G12" s="5">
        <v>1</v>
      </c>
      <c r="M12" t="str">
        <f>_xlfn.CONCAT("Slakteleveranser av ",N8," i ",N6," perioden 2005 - 2021 i kg")</f>
        <v>Slakteleveranser av alle dyreslag i Trøndelag perioden 2005 - 2021 i kg</v>
      </c>
    </row>
    <row r="13" spans="2:14" x14ac:dyDescent="0.2">
      <c r="B13" s="90">
        <v>2011</v>
      </c>
      <c r="C13" s="5">
        <v>0.41230116447462145</v>
      </c>
      <c r="D13" s="5">
        <v>0.3099128460931167</v>
      </c>
      <c r="E13" s="5">
        <v>3.3106938616739134E-2</v>
      </c>
      <c r="F13" s="5">
        <v>0.24467905081552263</v>
      </c>
      <c r="G13" s="5">
        <v>1</v>
      </c>
    </row>
    <row r="14" spans="2:14" x14ac:dyDescent="0.2">
      <c r="B14" s="90">
        <v>2012</v>
      </c>
      <c r="C14" s="5">
        <v>0.43332046083023884</v>
      </c>
      <c r="D14" s="5">
        <v>0.29970388441359441</v>
      </c>
      <c r="E14" s="5">
        <v>3.3023282300715953E-2</v>
      </c>
      <c r="F14" s="5">
        <v>0.23395237245545086</v>
      </c>
      <c r="G14" s="5">
        <v>1</v>
      </c>
      <c r="M14" t="str">
        <f>_xlfn.CONCAT("Fordeling slakteleveranser av ",N8," med undergrupper i ",N6," perioden 2005 - 2021 i %")</f>
        <v>Fordeling slakteleveranser av alle dyreslag med undergrupper i Trøndelag perioden 2005 - 2021 i %</v>
      </c>
    </row>
    <row r="15" spans="2:14" x14ac:dyDescent="0.2">
      <c r="B15" s="90">
        <v>2013</v>
      </c>
      <c r="C15" s="5">
        <v>0.45073397462172426</v>
      </c>
      <c r="D15" s="5">
        <v>0.27505722003068284</v>
      </c>
      <c r="E15" s="5">
        <v>3.4949623848038819E-2</v>
      </c>
      <c r="F15" s="5">
        <v>0.23925918149955416</v>
      </c>
      <c r="G15" s="5">
        <v>1</v>
      </c>
      <c r="M15" t="str">
        <f>_xlfn.CONCAT("Slakteleveranser av ",N8," i ",N6," perioden 2005 - 2021 i kg og %")</f>
        <v>Slakteleveranser av alle dyreslag i Trøndelag perioden 2005 - 2021 i kg og %</v>
      </c>
    </row>
    <row r="16" spans="2:14" x14ac:dyDescent="0.2">
      <c r="B16" s="90">
        <v>2014</v>
      </c>
      <c r="C16" s="5">
        <v>0.46771465213396402</v>
      </c>
      <c r="D16" s="5">
        <v>0.28141542190920332</v>
      </c>
      <c r="E16" s="5">
        <v>3.414736109753632E-2</v>
      </c>
      <c r="F16" s="5">
        <v>0.21672256485929645</v>
      </c>
      <c r="G16" s="5">
        <v>1</v>
      </c>
    </row>
    <row r="17" spans="2:11" x14ac:dyDescent="0.2">
      <c r="B17" s="90">
        <v>2015</v>
      </c>
      <c r="C17" s="5">
        <v>0.4050589045440009</v>
      </c>
      <c r="D17" s="5">
        <v>0.31106860499655375</v>
      </c>
      <c r="E17" s="5">
        <v>3.8333996398710254E-2</v>
      </c>
      <c r="F17" s="5">
        <v>0.24553849406073508</v>
      </c>
      <c r="G17" s="5">
        <v>1</v>
      </c>
    </row>
    <row r="18" spans="2:11" x14ac:dyDescent="0.2">
      <c r="B18" s="90">
        <v>2016</v>
      </c>
      <c r="C18" s="5">
        <v>0.4056887220987927</v>
      </c>
      <c r="D18" s="5">
        <v>0.31362900734541405</v>
      </c>
      <c r="E18" s="5">
        <v>3.8356666510283806E-2</v>
      </c>
      <c r="F18" s="5">
        <v>0.24232560404550937</v>
      </c>
      <c r="G18" s="5">
        <v>1</v>
      </c>
    </row>
    <row r="19" spans="2:11" x14ac:dyDescent="0.2">
      <c r="B19" s="90">
        <v>2017</v>
      </c>
      <c r="C19" s="5">
        <v>0.39458426473129937</v>
      </c>
      <c r="D19" s="5">
        <v>0.3165639840619659</v>
      </c>
      <c r="E19" s="5">
        <v>4.083866358064811E-2</v>
      </c>
      <c r="F19" s="5">
        <v>0.24801308762608665</v>
      </c>
      <c r="G19" s="5">
        <v>1</v>
      </c>
    </row>
    <row r="20" spans="2:11" x14ac:dyDescent="0.2">
      <c r="B20" s="90">
        <v>2018</v>
      </c>
      <c r="C20" s="5">
        <v>0.39414269666859736</v>
      </c>
      <c r="D20" s="5">
        <v>0.32303660920728333</v>
      </c>
      <c r="E20" s="5">
        <v>3.9892751069142952E-2</v>
      </c>
      <c r="F20" s="5">
        <v>0.24292794305497628</v>
      </c>
      <c r="G20" s="5">
        <v>1</v>
      </c>
    </row>
    <row r="21" spans="2:11" x14ac:dyDescent="0.2">
      <c r="B21" s="90">
        <v>2019</v>
      </c>
      <c r="C21" s="5">
        <v>0.40118883642145853</v>
      </c>
      <c r="D21" s="5">
        <v>0.3081409893183632</v>
      </c>
      <c r="E21" s="5">
        <v>3.6794335513848718E-2</v>
      </c>
      <c r="F21" s="5">
        <v>0.25387583874632969</v>
      </c>
      <c r="G21" s="5">
        <v>1</v>
      </c>
    </row>
    <row r="22" spans="2:11" x14ac:dyDescent="0.2">
      <c r="B22" s="90">
        <v>2020</v>
      </c>
      <c r="C22" s="5">
        <v>0.40461458708745945</v>
      </c>
      <c r="D22" s="5">
        <v>0.31448803736906572</v>
      </c>
      <c r="E22" s="5">
        <v>3.6779481344059513E-2</v>
      </c>
      <c r="F22" s="5">
        <v>0.24411789419941538</v>
      </c>
      <c r="G22" s="5">
        <v>1</v>
      </c>
    </row>
    <row r="23" spans="2:11" x14ac:dyDescent="0.2">
      <c r="B23" s="90">
        <v>2021</v>
      </c>
      <c r="C23" s="5">
        <v>0.42459889341584084</v>
      </c>
      <c r="D23" s="5">
        <v>0.31264024786697692</v>
      </c>
      <c r="E23" s="5">
        <v>3.3720326240541956E-2</v>
      </c>
      <c r="F23" s="5">
        <v>0.22904053247664027</v>
      </c>
      <c r="G23" s="5">
        <v>1</v>
      </c>
    </row>
    <row r="25" spans="2:11" x14ac:dyDescent="0.2">
      <c r="B25" s="9"/>
      <c r="C25" s="9"/>
      <c r="D25" s="9"/>
      <c r="E25" s="9"/>
      <c r="F25" s="9"/>
      <c r="G25" s="9"/>
      <c r="H25" s="9"/>
      <c r="I25" s="9"/>
    </row>
    <row r="26" spans="2:11" x14ac:dyDescent="0.2">
      <c r="B26" s="9"/>
      <c r="C26" s="9"/>
      <c r="D26" s="9"/>
      <c r="E26" s="9"/>
      <c r="F26" s="9"/>
      <c r="G26" s="9"/>
      <c r="H26" s="9"/>
      <c r="I26" s="9"/>
    </row>
    <row r="30" spans="2:11" x14ac:dyDescent="0.2">
      <c r="B30" s="1" t="s">
        <v>61</v>
      </c>
      <c r="C30" t="s" vm="3">
        <v>376</v>
      </c>
      <c r="J30" s="1" t="s">
        <v>61</v>
      </c>
      <c r="K30" t="s" vm="3">
        <v>376</v>
      </c>
    </row>
    <row r="31" spans="2:11" x14ac:dyDescent="0.2">
      <c r="B31" s="1" t="s">
        <v>59</v>
      </c>
      <c r="C31" t="s" vm="5">
        <v>523</v>
      </c>
      <c r="J31" s="1" t="s">
        <v>59</v>
      </c>
      <c r="K31" t="s" vm="5">
        <v>523</v>
      </c>
    </row>
    <row r="33" spans="2:15" x14ac:dyDescent="0.2">
      <c r="B33" s="1" t="s">
        <v>527</v>
      </c>
      <c r="C33" s="1" t="s">
        <v>0</v>
      </c>
      <c r="J33" s="1" t="s">
        <v>527</v>
      </c>
      <c r="K33" s="1" t="s">
        <v>0</v>
      </c>
    </row>
    <row r="34" spans="2:15" x14ac:dyDescent="0.2">
      <c r="B34" s="1" t="s">
        <v>549</v>
      </c>
      <c r="C34" t="s">
        <v>31</v>
      </c>
      <c r="D34" t="s">
        <v>35</v>
      </c>
      <c r="E34" t="s">
        <v>34</v>
      </c>
      <c r="F34" t="s">
        <v>40</v>
      </c>
      <c r="G34" t="s">
        <v>1</v>
      </c>
      <c r="J34" s="1" t="s">
        <v>549</v>
      </c>
      <c r="K34" t="s">
        <v>31</v>
      </c>
      <c r="L34" t="s">
        <v>35</v>
      </c>
      <c r="M34" t="s">
        <v>34</v>
      </c>
      <c r="N34" t="s">
        <v>40</v>
      </c>
      <c r="O34" t="s">
        <v>1</v>
      </c>
    </row>
    <row r="35" spans="2:15" x14ac:dyDescent="0.2">
      <c r="B35" s="2">
        <v>2005</v>
      </c>
      <c r="C35" s="6">
        <v>12635872.800000001</v>
      </c>
      <c r="D35" s="6">
        <v>19155933.5</v>
      </c>
      <c r="E35" s="6">
        <v>2480905.6</v>
      </c>
      <c r="F35" s="6">
        <v>18501619.800000001</v>
      </c>
      <c r="G35" s="6">
        <v>52774331.700000003</v>
      </c>
      <c r="J35" s="2">
        <v>2005</v>
      </c>
      <c r="K35" s="3"/>
      <c r="L35" s="3"/>
      <c r="M35" s="3"/>
      <c r="N35" s="3"/>
      <c r="O35" s="3"/>
    </row>
    <row r="36" spans="2:15" x14ac:dyDescent="0.2">
      <c r="B36" s="2">
        <v>2006</v>
      </c>
      <c r="C36" s="6">
        <v>15132732.300000001</v>
      </c>
      <c r="D36" s="6">
        <v>20390987.699999999</v>
      </c>
      <c r="E36" s="6">
        <v>2421903.7000000002</v>
      </c>
      <c r="F36" s="6">
        <v>18864878.300000001</v>
      </c>
      <c r="G36" s="6">
        <v>56810502</v>
      </c>
      <c r="J36" s="2">
        <v>2006</v>
      </c>
      <c r="K36" s="3">
        <v>0.19760087328514417</v>
      </c>
      <c r="L36" s="3">
        <v>6.4473715154628158E-2</v>
      </c>
      <c r="M36" s="3">
        <v>-2.3782404296237594E-2</v>
      </c>
      <c r="N36" s="3">
        <v>1.9633875516131834E-2</v>
      </c>
      <c r="O36" s="3">
        <v>7.6479799364280662E-2</v>
      </c>
    </row>
    <row r="37" spans="2:15" x14ac:dyDescent="0.2">
      <c r="B37" s="2">
        <v>2007</v>
      </c>
      <c r="C37" s="6">
        <v>18003219</v>
      </c>
      <c r="D37" s="6">
        <v>19711389.100000001</v>
      </c>
      <c r="E37" s="6">
        <v>2376134.6</v>
      </c>
      <c r="F37" s="6">
        <v>19161764</v>
      </c>
      <c r="G37" s="6">
        <v>59252506.700000003</v>
      </c>
      <c r="J37" s="2">
        <v>2007</v>
      </c>
      <c r="K37" s="3">
        <v>0.42477051525874798</v>
      </c>
      <c r="L37" s="3">
        <v>2.8996529978557374E-2</v>
      </c>
      <c r="M37" s="3">
        <v>-4.2230949859599652E-2</v>
      </c>
      <c r="N37" s="3">
        <v>3.5680346214875695E-2</v>
      </c>
      <c r="O37" s="3">
        <v>0.12275238342809748</v>
      </c>
    </row>
    <row r="38" spans="2:15" x14ac:dyDescent="0.2">
      <c r="B38" s="2">
        <v>2008</v>
      </c>
      <c r="C38" s="6">
        <v>25017666</v>
      </c>
      <c r="D38" s="6">
        <v>20984809.600000001</v>
      </c>
      <c r="E38" s="6">
        <v>2437377.2000000002</v>
      </c>
      <c r="F38" s="6">
        <v>18494829.100000001</v>
      </c>
      <c r="G38" s="6">
        <v>66934681.899999999</v>
      </c>
      <c r="J38" s="2">
        <v>2008</v>
      </c>
      <c r="K38" s="3">
        <v>0.97989220024437085</v>
      </c>
      <c r="L38" s="3">
        <v>9.547308670705093E-2</v>
      </c>
      <c r="M38" s="3">
        <v>-1.7545367304584222E-2</v>
      </c>
      <c r="N38" s="3">
        <v>-3.670327286694787E-4</v>
      </c>
      <c r="O38" s="3">
        <v>0.26831889185249491</v>
      </c>
    </row>
    <row r="39" spans="2:15" x14ac:dyDescent="0.2">
      <c r="B39" s="2">
        <v>2009</v>
      </c>
      <c r="C39" s="6">
        <v>26763533.800000001</v>
      </c>
      <c r="D39" s="6">
        <v>21201369.199999999</v>
      </c>
      <c r="E39" s="6">
        <v>2330502.4</v>
      </c>
      <c r="F39" s="6">
        <v>17451355.899999999</v>
      </c>
      <c r="G39" s="6">
        <v>67746761.299999997</v>
      </c>
      <c r="J39" s="2">
        <v>2009</v>
      </c>
      <c r="K39" s="3">
        <v>1.118059767110033</v>
      </c>
      <c r="L39" s="3">
        <v>0.10677817919967196</v>
      </c>
      <c r="M39" s="3">
        <v>-6.0624313960192674E-2</v>
      </c>
      <c r="N39" s="3">
        <v>-5.6766051370269875E-2</v>
      </c>
      <c r="O39" s="3">
        <v>0.28370666416226725</v>
      </c>
    </row>
    <row r="40" spans="2:15" x14ac:dyDescent="0.2">
      <c r="B40" s="2">
        <v>2010</v>
      </c>
      <c r="C40" s="6">
        <v>28072726.100000001</v>
      </c>
      <c r="D40" s="6">
        <v>21796358.800000001</v>
      </c>
      <c r="E40" s="6">
        <v>2330629.1</v>
      </c>
      <c r="F40" s="6">
        <v>17488844.100000001</v>
      </c>
      <c r="G40" s="6">
        <v>69688558.099999994</v>
      </c>
      <c r="J40" s="2">
        <v>2010</v>
      </c>
      <c r="K40" s="3">
        <v>1.2216689376613541</v>
      </c>
      <c r="L40" s="3">
        <v>0.13783850836608932</v>
      </c>
      <c r="M40" s="3">
        <v>-6.0573243899324503E-2</v>
      </c>
      <c r="N40" s="3">
        <v>-5.4739839589612538E-2</v>
      </c>
      <c r="O40" s="3">
        <v>0.32050100598431625</v>
      </c>
    </row>
    <row r="41" spans="2:15" x14ac:dyDescent="0.2">
      <c r="B41" s="2">
        <v>2011</v>
      </c>
      <c r="C41" s="6">
        <v>28750385</v>
      </c>
      <c r="D41" s="6">
        <v>21610692.399999999</v>
      </c>
      <c r="E41" s="6">
        <v>2308597</v>
      </c>
      <c r="F41" s="6">
        <v>17061841</v>
      </c>
      <c r="G41" s="6">
        <v>69731515.400000006</v>
      </c>
      <c r="J41" s="2">
        <v>2011</v>
      </c>
      <c r="K41" s="3">
        <v>1.2752987035450372</v>
      </c>
      <c r="L41" s="3">
        <v>0.12814613811433406</v>
      </c>
      <c r="M41" s="3">
        <v>-6.9453912313310148E-2</v>
      </c>
      <c r="N41" s="3">
        <v>-7.7819067495917341E-2</v>
      </c>
      <c r="O41" s="3">
        <v>0.32131498692194715</v>
      </c>
    </row>
    <row r="42" spans="2:15" x14ac:dyDescent="0.2">
      <c r="B42" s="2">
        <v>2012</v>
      </c>
      <c r="C42" s="6">
        <v>30382974.800000001</v>
      </c>
      <c r="D42" s="6">
        <v>21014229.399999999</v>
      </c>
      <c r="E42" s="6">
        <v>2315481.6</v>
      </c>
      <c r="F42" s="6">
        <v>16403954.300000001</v>
      </c>
      <c r="G42" s="6">
        <v>70116640.099999994</v>
      </c>
      <c r="J42" s="2">
        <v>2012</v>
      </c>
      <c r="K42" s="3">
        <v>1.4045014761465469</v>
      </c>
      <c r="L42" s="3">
        <v>9.7008892832082472E-2</v>
      </c>
      <c r="M42" s="3">
        <v>-6.6678877261593508E-2</v>
      </c>
      <c r="N42" s="3">
        <v>-0.11337739736712134</v>
      </c>
      <c r="O42" s="3">
        <v>0.32861256298959424</v>
      </c>
    </row>
    <row r="43" spans="2:15" x14ac:dyDescent="0.2">
      <c r="B43" s="2">
        <v>2013</v>
      </c>
      <c r="C43" s="6">
        <v>32420886.699999999</v>
      </c>
      <c r="D43" s="6">
        <v>19784616.800000001</v>
      </c>
      <c r="E43" s="6">
        <v>2513894.7999999998</v>
      </c>
      <c r="F43" s="6">
        <v>17209696.300000001</v>
      </c>
      <c r="G43" s="6">
        <v>71929094.599999994</v>
      </c>
      <c r="J43" s="2">
        <v>2013</v>
      </c>
      <c r="K43" s="3">
        <v>1.5657813443642767</v>
      </c>
      <c r="L43" s="3">
        <v>3.2819246318640687E-2</v>
      </c>
      <c r="M43" s="3">
        <v>1.3297241136462315E-2</v>
      </c>
      <c r="N43" s="3">
        <v>-6.9827588825492989E-2</v>
      </c>
      <c r="O43" s="3">
        <v>0.36295604857465186</v>
      </c>
    </row>
    <row r="44" spans="2:15" x14ac:dyDescent="0.2">
      <c r="B44" s="2">
        <v>2014</v>
      </c>
      <c r="C44" s="6">
        <v>33577001.299999997</v>
      </c>
      <c r="D44" s="6">
        <v>20202672.600000001</v>
      </c>
      <c r="E44" s="6">
        <v>2451422</v>
      </c>
      <c r="F44" s="6">
        <v>15558404.699999999</v>
      </c>
      <c r="G44" s="6">
        <v>71789500.599999994</v>
      </c>
      <c r="J44" s="2">
        <v>2014</v>
      </c>
      <c r="K44" s="3">
        <v>1.6572759817588536</v>
      </c>
      <c r="L44" s="3">
        <v>5.4643074429131917E-2</v>
      </c>
      <c r="M44" s="3">
        <v>-1.1884208734101004E-2</v>
      </c>
      <c r="N44" s="3">
        <v>-0.15907877968609005</v>
      </c>
      <c r="O44" s="3">
        <v>0.36031093691708443</v>
      </c>
    </row>
    <row r="45" spans="2:15" x14ac:dyDescent="0.2">
      <c r="B45" s="2">
        <v>2015</v>
      </c>
      <c r="C45" s="6">
        <v>27012769.5</v>
      </c>
      <c r="D45" s="6">
        <v>20744697.699999999</v>
      </c>
      <c r="E45" s="6">
        <v>2556436.6</v>
      </c>
      <c r="F45" s="6">
        <v>16374593.1</v>
      </c>
      <c r="G45" s="6">
        <v>66688496.899999999</v>
      </c>
      <c r="J45" s="2">
        <v>2015</v>
      </c>
      <c r="K45" s="3">
        <v>1.1377842217594971</v>
      </c>
      <c r="L45" s="3">
        <v>8.2938490050615349E-2</v>
      </c>
      <c r="M45" s="3">
        <v>3.0444931076780993E-2</v>
      </c>
      <c r="N45" s="3">
        <v>-0.11496435031056043</v>
      </c>
      <c r="O45" s="3">
        <v>0.26365402936973609</v>
      </c>
    </row>
    <row r="46" spans="2:15" x14ac:dyDescent="0.2">
      <c r="B46" s="2">
        <v>2016</v>
      </c>
      <c r="C46" s="6">
        <v>28396134.800000001</v>
      </c>
      <c r="D46" s="6">
        <v>21952425.800000001</v>
      </c>
      <c r="E46" s="6">
        <v>2684770.4</v>
      </c>
      <c r="F46" s="6">
        <v>16961552.399999999</v>
      </c>
      <c r="G46" s="6">
        <v>69994883.400000006</v>
      </c>
      <c r="J46" s="2">
        <v>2016</v>
      </c>
      <c r="K46" s="3">
        <v>1.2472634260769069</v>
      </c>
      <c r="L46" s="3">
        <v>0.14598569680772805</v>
      </c>
      <c r="M46" s="3">
        <v>8.217354179054609E-2</v>
      </c>
      <c r="N46" s="3">
        <v>-8.3239598297225964E-2</v>
      </c>
      <c r="O46" s="3">
        <v>0.32630544329564676</v>
      </c>
    </row>
    <row r="47" spans="2:15" x14ac:dyDescent="0.2">
      <c r="B47" s="2">
        <v>2017</v>
      </c>
      <c r="C47" s="6">
        <v>27858589.699999999</v>
      </c>
      <c r="D47" s="6">
        <v>22350171.899999999</v>
      </c>
      <c r="E47" s="6">
        <v>2883307</v>
      </c>
      <c r="F47" s="6">
        <v>17510315.199999999</v>
      </c>
      <c r="G47" s="6">
        <v>70602383.799999997</v>
      </c>
      <c r="J47" s="2">
        <v>2017</v>
      </c>
      <c r="K47" s="3">
        <v>1.2047222333545489</v>
      </c>
      <c r="L47" s="3">
        <v>0.16674929467676416</v>
      </c>
      <c r="M47" s="3">
        <v>0.16219940009003159</v>
      </c>
      <c r="N47" s="3">
        <v>-5.3579341199087957E-2</v>
      </c>
      <c r="O47" s="3">
        <v>0.33781672880947144</v>
      </c>
    </row>
    <row r="48" spans="2:15" x14ac:dyDescent="0.2">
      <c r="B48" s="2">
        <v>2018</v>
      </c>
      <c r="C48" s="6">
        <v>28192512.5</v>
      </c>
      <c r="D48" s="6">
        <v>23106386.899999999</v>
      </c>
      <c r="E48" s="6">
        <v>2853476.4</v>
      </c>
      <c r="F48" s="6">
        <v>17376318.600000001</v>
      </c>
      <c r="G48" s="6">
        <v>71528694.400000006</v>
      </c>
      <c r="J48" s="2">
        <v>2018</v>
      </c>
      <c r="K48" s="3">
        <v>1.2311488051699917</v>
      </c>
      <c r="L48" s="3">
        <v>0.20622609699495972</v>
      </c>
      <c r="M48" s="3">
        <v>0.1501753230755736</v>
      </c>
      <c r="N48" s="3">
        <v>-6.0821766535273804E-2</v>
      </c>
      <c r="O48" s="3">
        <v>0.35536902308134777</v>
      </c>
    </row>
    <row r="49" spans="2:15" x14ac:dyDescent="0.2">
      <c r="B49" s="2">
        <v>2019</v>
      </c>
      <c r="C49" s="6">
        <v>29010976.600000001</v>
      </c>
      <c r="D49" s="6">
        <v>22282452.100000001</v>
      </c>
      <c r="E49" s="6">
        <v>2660691.2000000002</v>
      </c>
      <c r="F49" s="6">
        <v>18358402.199999999</v>
      </c>
      <c r="G49" s="6">
        <v>72312522.099999994</v>
      </c>
      <c r="J49" s="2">
        <v>2019</v>
      </c>
      <c r="K49" s="3">
        <v>1.2959218614483046</v>
      </c>
      <c r="L49" s="3">
        <v>0.16321410804647038</v>
      </c>
      <c r="M49" s="3">
        <v>7.2467731138177963E-2</v>
      </c>
      <c r="N49" s="3">
        <v>-7.7408141313119773E-3</v>
      </c>
      <c r="O49" s="3">
        <v>0.37022146506878439</v>
      </c>
    </row>
    <row r="50" spans="2:15" x14ac:dyDescent="0.2">
      <c r="B50" s="2">
        <v>2020</v>
      </c>
      <c r="C50" s="6">
        <v>29260327.699999999</v>
      </c>
      <c r="D50" s="6">
        <v>22742687.300000001</v>
      </c>
      <c r="E50" s="6">
        <v>2659764.9</v>
      </c>
      <c r="F50" s="6">
        <v>17653761.899999999</v>
      </c>
      <c r="G50" s="6">
        <v>72316541.799999997</v>
      </c>
      <c r="J50" s="2">
        <v>2020</v>
      </c>
      <c r="K50" s="3">
        <v>1.3156554488266134</v>
      </c>
      <c r="L50" s="3">
        <v>0.18723983354817977</v>
      </c>
      <c r="M50" s="3">
        <v>7.209435941456209E-2</v>
      </c>
      <c r="N50" s="3">
        <v>-4.5826144368181332E-2</v>
      </c>
      <c r="O50" s="3">
        <v>0.37029763277892902</v>
      </c>
    </row>
    <row r="51" spans="2:15" x14ac:dyDescent="0.2">
      <c r="B51" s="2">
        <v>2021</v>
      </c>
      <c r="C51" s="6">
        <v>31816564.5</v>
      </c>
      <c r="D51" s="6">
        <v>23427142.100000001</v>
      </c>
      <c r="E51" s="6">
        <v>2526772.7999999998</v>
      </c>
      <c r="F51" s="6">
        <v>17162745.800000001</v>
      </c>
      <c r="G51" s="6">
        <v>74933225.200000003</v>
      </c>
      <c r="J51" s="2">
        <v>2021</v>
      </c>
      <c r="K51" s="3">
        <v>1.5179554276614748</v>
      </c>
      <c r="L51" s="3">
        <v>0.22297052764356284</v>
      </c>
      <c r="M51" s="3">
        <v>1.8488087575762542E-2</v>
      </c>
      <c r="N51" s="3">
        <v>-7.2365231502595245E-2</v>
      </c>
      <c r="O51" s="3">
        <v>0.41988013464507784</v>
      </c>
    </row>
    <row r="58" spans="2:15" x14ac:dyDescent="0.2">
      <c r="B58" s="1" t="s">
        <v>29</v>
      </c>
      <c r="C58" t="s" vm="1">
        <v>523</v>
      </c>
    </row>
    <row r="59" spans="2:15" x14ac:dyDescent="0.2">
      <c r="B59" s="1" t="s">
        <v>61</v>
      </c>
      <c r="C59" t="s" vm="3">
        <v>376</v>
      </c>
    </row>
    <row r="60" spans="2:15" x14ac:dyDescent="0.2">
      <c r="B60" s="1" t="s">
        <v>59</v>
      </c>
      <c r="C60" t="s" vm="5">
        <v>523</v>
      </c>
    </row>
    <row r="62" spans="2:15" x14ac:dyDescent="0.2">
      <c r="B62" s="1" t="s">
        <v>527</v>
      </c>
      <c r="C62" s="1" t="s">
        <v>0</v>
      </c>
    </row>
    <row r="63" spans="2:15" x14ac:dyDescent="0.2">
      <c r="B63" s="1" t="s">
        <v>2</v>
      </c>
      <c r="C63">
        <v>2005</v>
      </c>
      <c r="D63" t="s">
        <v>1</v>
      </c>
    </row>
    <row r="64" spans="2:15" x14ac:dyDescent="0.2">
      <c r="B64" s="2" t="s">
        <v>33</v>
      </c>
      <c r="C64" s="6">
        <v>5559.4</v>
      </c>
      <c r="D64" s="6">
        <v>5559.4</v>
      </c>
    </row>
    <row r="65" spans="2:4" x14ac:dyDescent="0.2">
      <c r="B65" s="2" t="s">
        <v>35</v>
      </c>
      <c r="C65" s="6">
        <v>17764281.800000001</v>
      </c>
      <c r="D65" s="6">
        <v>17764281.800000001</v>
      </c>
    </row>
    <row r="66" spans="2:4" x14ac:dyDescent="0.2">
      <c r="B66" s="2" t="s">
        <v>37</v>
      </c>
      <c r="C66" s="6">
        <v>299293</v>
      </c>
      <c r="D66" s="6">
        <v>299293</v>
      </c>
    </row>
    <row r="67" spans="2:4" x14ac:dyDescent="0.2">
      <c r="B67" s="2" t="s">
        <v>38</v>
      </c>
      <c r="C67" s="6">
        <v>1217463</v>
      </c>
      <c r="D67" s="6">
        <v>1217463</v>
      </c>
    </row>
    <row r="68" spans="2:4" x14ac:dyDescent="0.2">
      <c r="B68" s="2" t="s">
        <v>39</v>
      </c>
      <c r="C68" s="6">
        <v>182354.7</v>
      </c>
      <c r="D68" s="6">
        <v>182354.7</v>
      </c>
    </row>
    <row r="69" spans="2:4" x14ac:dyDescent="0.2">
      <c r="B69" s="2" t="s">
        <v>41</v>
      </c>
      <c r="C69" s="6">
        <v>543.29999999999995</v>
      </c>
      <c r="D69" s="6">
        <v>543.29999999999995</v>
      </c>
    </row>
    <row r="70" spans="2:4" x14ac:dyDescent="0.2">
      <c r="B70" s="2" t="s">
        <v>42</v>
      </c>
      <c r="C70" s="6">
        <v>4795038.3</v>
      </c>
      <c r="D70" s="6">
        <v>4795038.3</v>
      </c>
    </row>
    <row r="71" spans="2:4" x14ac:dyDescent="0.2">
      <c r="B71" s="2" t="s">
        <v>43</v>
      </c>
      <c r="C71" s="6">
        <v>1171298.1000000001</v>
      </c>
      <c r="D71" s="6">
        <v>1171298.1000000001</v>
      </c>
    </row>
    <row r="72" spans="2:4" x14ac:dyDescent="0.2">
      <c r="B72" s="2" t="s">
        <v>44</v>
      </c>
      <c r="C72" s="6">
        <v>11119116.800000001</v>
      </c>
      <c r="D72" s="6">
        <v>11119116.800000001</v>
      </c>
    </row>
    <row r="73" spans="2:4" x14ac:dyDescent="0.2">
      <c r="B73" s="2" t="s">
        <v>45</v>
      </c>
      <c r="C73" s="6">
        <v>1917534.2</v>
      </c>
      <c r="D73" s="6">
        <v>1917534.2</v>
      </c>
    </row>
    <row r="74" spans="2:4" x14ac:dyDescent="0.2">
      <c r="B74" s="2" t="s">
        <v>48</v>
      </c>
      <c r="C74" s="6">
        <v>147962.20000000001</v>
      </c>
      <c r="D74" s="6">
        <v>147962.20000000001</v>
      </c>
    </row>
    <row r="75" spans="2:4" x14ac:dyDescent="0.2">
      <c r="B75" s="2" t="s">
        <v>49</v>
      </c>
      <c r="C75" s="6">
        <v>1302895.5</v>
      </c>
      <c r="D75" s="6">
        <v>1302895.5</v>
      </c>
    </row>
    <row r="76" spans="2:4" x14ac:dyDescent="0.2">
      <c r="B76" s="2" t="s">
        <v>50</v>
      </c>
      <c r="C76" s="6">
        <v>88756.2</v>
      </c>
      <c r="D76" s="6">
        <v>88756.2</v>
      </c>
    </row>
    <row r="77" spans="2:4" x14ac:dyDescent="0.2">
      <c r="B77" s="2" t="s">
        <v>51</v>
      </c>
      <c r="C77" s="6">
        <v>432280.8</v>
      </c>
      <c r="D77" s="6">
        <v>432280.8</v>
      </c>
    </row>
    <row r="78" spans="2:4" x14ac:dyDescent="0.2">
      <c r="B78" s="2" t="s">
        <v>52</v>
      </c>
      <c r="C78" s="6">
        <v>1947659.8</v>
      </c>
      <c r="D78" s="6">
        <v>1947659.8</v>
      </c>
    </row>
    <row r="79" spans="2:4" x14ac:dyDescent="0.2">
      <c r="B79" s="2" t="s">
        <v>53</v>
      </c>
      <c r="C79" s="6">
        <v>10257306.699999999</v>
      </c>
      <c r="D79" s="6">
        <v>10257306.699999999</v>
      </c>
    </row>
    <row r="80" spans="2:4" x14ac:dyDescent="0.2">
      <c r="B80" s="2" t="s">
        <v>54</v>
      </c>
      <c r="C80" s="6">
        <v>67789</v>
      </c>
      <c r="D80" s="6">
        <v>67789</v>
      </c>
    </row>
    <row r="81" spans="2:4" x14ac:dyDescent="0.2">
      <c r="B81" s="2" t="s">
        <v>47</v>
      </c>
      <c r="C81" s="6">
        <v>30076.5</v>
      </c>
      <c r="D81" s="6">
        <v>30076.5</v>
      </c>
    </row>
    <row r="82" spans="2:4" x14ac:dyDescent="0.2">
      <c r="B82" s="2" t="s">
        <v>55</v>
      </c>
      <c r="C82" s="6">
        <v>27122.400000000001</v>
      </c>
      <c r="D82" s="6">
        <v>27122.400000000001</v>
      </c>
    </row>
    <row r="83" spans="2:4" x14ac:dyDescent="0.2">
      <c r="B83" s="2" t="s">
        <v>1</v>
      </c>
      <c r="C83" s="6">
        <v>52774331.700000003</v>
      </c>
      <c r="D83" s="6">
        <v>52774331.700000003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1466E-B317-4196-BA9A-B320526E8C27}">
  <sheetPr>
    <tabColor theme="9" tint="0.59999389629810485"/>
  </sheetPr>
  <dimension ref="B2:T138"/>
  <sheetViews>
    <sheetView topLeftCell="A10" workbookViewId="0">
      <selection activeCell="I70" sqref="I70"/>
    </sheetView>
  </sheetViews>
  <sheetFormatPr baseColWidth="10" defaultRowHeight="12.75" x14ac:dyDescent="0.2"/>
  <cols>
    <col min="2" max="2" width="10.28515625" customWidth="1"/>
    <col min="3" max="20" width="12" customWidth="1"/>
    <col min="21" max="22" width="10" bestFit="1" customWidth="1"/>
    <col min="23" max="24" width="8.5703125" bestFit="1" customWidth="1"/>
    <col min="25" max="27" width="10" bestFit="1" customWidth="1"/>
    <col min="28" max="28" width="9.5703125" bestFit="1" customWidth="1"/>
    <col min="29" max="29" width="8.5703125" bestFit="1" customWidth="1"/>
    <col min="30" max="30" width="7.5703125" bestFit="1" customWidth="1"/>
    <col min="31" max="31" width="11" bestFit="1" customWidth="1"/>
    <col min="32" max="32" width="6.5703125" bestFit="1" customWidth="1"/>
    <col min="33" max="33" width="10" bestFit="1" customWidth="1"/>
    <col min="34" max="35" width="8.5703125" bestFit="1" customWidth="1"/>
    <col min="36" max="36" width="11" bestFit="1" customWidth="1"/>
    <col min="37" max="38" width="8.5703125" bestFit="1" customWidth="1"/>
    <col min="39" max="39" width="10" bestFit="1" customWidth="1"/>
    <col min="40" max="40" width="8.5703125" bestFit="1" customWidth="1"/>
    <col min="41" max="42" width="7.5703125" bestFit="1" customWidth="1"/>
    <col min="43" max="43" width="6.5703125" bestFit="1" customWidth="1"/>
    <col min="44" max="44" width="8.140625" bestFit="1" customWidth="1"/>
    <col min="45" max="45" width="8.5703125" bestFit="1" customWidth="1"/>
    <col min="46" max="46" width="7.5703125" bestFit="1" customWidth="1"/>
    <col min="47" max="47" width="10" bestFit="1" customWidth="1"/>
    <col min="48" max="48" width="8.5703125" bestFit="1" customWidth="1"/>
    <col min="49" max="49" width="7.5703125" bestFit="1" customWidth="1"/>
    <col min="50" max="50" width="6.5703125" bestFit="1" customWidth="1"/>
    <col min="51" max="51" width="9.85546875" bestFit="1" customWidth="1"/>
    <col min="52" max="52" width="7.5703125" bestFit="1" customWidth="1"/>
    <col min="53" max="53" width="11.140625" bestFit="1" customWidth="1"/>
    <col min="54" max="55" width="8.5703125" bestFit="1" customWidth="1"/>
    <col min="56" max="56" width="8.140625" bestFit="1" customWidth="1"/>
    <col min="57" max="57" width="10.7109375" bestFit="1" customWidth="1"/>
    <col min="58" max="58" width="8.42578125" bestFit="1" customWidth="1"/>
    <col min="59" max="59" width="11" bestFit="1" customWidth="1"/>
    <col min="60" max="60" width="8.5703125" bestFit="1" customWidth="1"/>
    <col min="61" max="61" width="10.140625" bestFit="1" customWidth="1"/>
    <col min="62" max="62" width="11.28515625" bestFit="1" customWidth="1"/>
    <col min="63" max="63" width="7.85546875" bestFit="1" customWidth="1"/>
    <col min="64" max="64" width="7.5703125" bestFit="1" customWidth="1"/>
    <col min="65" max="66" width="10" bestFit="1" customWidth="1"/>
    <col min="67" max="67" width="7.140625" bestFit="1" customWidth="1"/>
    <col min="68" max="68" width="10.42578125" bestFit="1" customWidth="1"/>
    <col min="69" max="69" width="8.5703125" bestFit="1" customWidth="1"/>
    <col min="70" max="70" width="9.85546875" bestFit="1" customWidth="1"/>
    <col min="71" max="71" width="8.140625" bestFit="1" customWidth="1"/>
    <col min="72" max="72" width="6.5703125" bestFit="1" customWidth="1"/>
    <col min="73" max="73" width="10" bestFit="1" customWidth="1"/>
    <col min="74" max="74" width="6.5703125" bestFit="1" customWidth="1"/>
    <col min="75" max="75" width="11" bestFit="1" customWidth="1"/>
    <col min="76" max="76" width="8.5703125" bestFit="1" customWidth="1"/>
    <col min="77" max="77" width="10.85546875" bestFit="1" customWidth="1"/>
    <col min="78" max="78" width="8.85546875" bestFit="1" customWidth="1"/>
    <col min="79" max="79" width="8.7109375" bestFit="1" customWidth="1"/>
    <col min="80" max="81" width="8.5703125" bestFit="1" customWidth="1"/>
    <col min="82" max="82" width="6.85546875" bestFit="1" customWidth="1"/>
    <col min="83" max="83" width="9" bestFit="1" customWidth="1"/>
    <col min="84" max="84" width="10" bestFit="1" customWidth="1"/>
    <col min="85" max="85" width="7.5703125" bestFit="1" customWidth="1"/>
    <col min="86" max="86" width="10" bestFit="1" customWidth="1"/>
    <col min="87" max="87" width="9.85546875" bestFit="1" customWidth="1"/>
    <col min="88" max="88" width="10" bestFit="1" customWidth="1"/>
    <col min="89" max="89" width="7.7109375" bestFit="1" customWidth="1"/>
    <col min="90" max="91" width="12.5703125" bestFit="1" customWidth="1"/>
    <col min="92" max="92" width="7.85546875" bestFit="1" customWidth="1"/>
    <col min="93" max="95" width="8.5703125" bestFit="1" customWidth="1"/>
    <col min="96" max="96" width="10.7109375" bestFit="1" customWidth="1"/>
    <col min="97" max="97" width="9.42578125" bestFit="1" customWidth="1"/>
    <col min="98" max="98" width="10" bestFit="1" customWidth="1"/>
    <col min="99" max="100" width="8.5703125" bestFit="1" customWidth="1"/>
    <col min="101" max="101" width="7.5703125" bestFit="1" customWidth="1"/>
    <col min="102" max="102" width="9.140625" bestFit="1" customWidth="1"/>
    <col min="103" max="103" width="10.85546875" bestFit="1" customWidth="1"/>
    <col min="104" max="104" width="9" bestFit="1" customWidth="1"/>
    <col min="105" max="105" width="7.5703125" bestFit="1" customWidth="1"/>
    <col min="106" max="106" width="10" bestFit="1" customWidth="1"/>
    <col min="107" max="107" width="6.5703125" bestFit="1" customWidth="1"/>
    <col min="108" max="108" width="9" bestFit="1" customWidth="1"/>
    <col min="109" max="110" width="10" bestFit="1" customWidth="1"/>
    <col min="111" max="111" width="6.5703125" bestFit="1" customWidth="1"/>
    <col min="112" max="113" width="8.5703125" bestFit="1" customWidth="1"/>
    <col min="114" max="114" width="7.28515625" bestFit="1" customWidth="1"/>
    <col min="115" max="115" width="8.5703125" bestFit="1" customWidth="1"/>
    <col min="116" max="116" width="11" bestFit="1" customWidth="1"/>
    <col min="117" max="117" width="6.5703125" bestFit="1" customWidth="1"/>
    <col min="118" max="121" width="10" bestFit="1" customWidth="1"/>
    <col min="122" max="122" width="6.5703125" bestFit="1" customWidth="1"/>
    <col min="123" max="123" width="8.5703125" bestFit="1" customWidth="1"/>
    <col min="124" max="124" width="6.5703125" bestFit="1" customWidth="1"/>
    <col min="125" max="125" width="8.5703125" bestFit="1" customWidth="1"/>
    <col min="126" max="127" width="7.5703125" bestFit="1" customWidth="1"/>
    <col min="128" max="128" width="8.5703125" bestFit="1" customWidth="1"/>
    <col min="129" max="129" width="7.5703125" bestFit="1" customWidth="1"/>
    <col min="130" max="132" width="8.5703125" bestFit="1" customWidth="1"/>
    <col min="133" max="133" width="10" bestFit="1" customWidth="1"/>
    <col min="134" max="134" width="6.5703125" bestFit="1" customWidth="1"/>
    <col min="135" max="138" width="10" bestFit="1" customWidth="1"/>
    <col min="139" max="139" width="8.5703125" bestFit="1" customWidth="1"/>
    <col min="140" max="140" width="7" bestFit="1" customWidth="1"/>
    <col min="141" max="141" width="7.5703125" bestFit="1" customWidth="1"/>
    <col min="142" max="143" width="8.5703125" bestFit="1" customWidth="1"/>
    <col min="144" max="144" width="7.5703125" bestFit="1" customWidth="1"/>
    <col min="145" max="145" width="9.28515625" bestFit="1" customWidth="1"/>
    <col min="146" max="147" width="7.7109375" bestFit="1" customWidth="1"/>
    <col min="148" max="148" width="10" bestFit="1" customWidth="1"/>
    <col min="149" max="149" width="6.5703125" bestFit="1" customWidth="1"/>
    <col min="150" max="150" width="8.5703125" bestFit="1" customWidth="1"/>
    <col min="151" max="151" width="10" bestFit="1" customWidth="1"/>
    <col min="152" max="152" width="8.5703125" bestFit="1" customWidth="1"/>
    <col min="153" max="153" width="6.5703125" bestFit="1" customWidth="1"/>
    <col min="154" max="155" width="7.5703125" bestFit="1" customWidth="1"/>
    <col min="156" max="156" width="10" bestFit="1" customWidth="1"/>
    <col min="157" max="157" width="9.140625" bestFit="1" customWidth="1"/>
    <col min="158" max="158" width="9.28515625" bestFit="1" customWidth="1"/>
    <col min="159" max="159" width="7.5703125" bestFit="1" customWidth="1"/>
    <col min="160" max="160" width="8.140625" bestFit="1" customWidth="1"/>
    <col min="161" max="161" width="10" bestFit="1" customWidth="1"/>
    <col min="162" max="162" width="7.5703125" bestFit="1" customWidth="1"/>
    <col min="163" max="163" width="7.28515625" bestFit="1" customWidth="1"/>
    <col min="164" max="164" width="11.28515625" bestFit="1" customWidth="1"/>
    <col min="165" max="165" width="9.140625" bestFit="1" customWidth="1"/>
    <col min="166" max="166" width="7.5703125" bestFit="1" customWidth="1"/>
    <col min="167" max="168" width="6.5703125" bestFit="1" customWidth="1"/>
    <col min="169" max="170" width="10" bestFit="1" customWidth="1"/>
    <col min="171" max="171" width="8.5703125" bestFit="1" customWidth="1"/>
    <col min="172" max="172" width="10.42578125" bestFit="1" customWidth="1"/>
    <col min="173" max="173" width="9.140625" bestFit="1" customWidth="1"/>
    <col min="174" max="175" width="8.5703125" bestFit="1" customWidth="1"/>
    <col min="176" max="176" width="7.28515625" bestFit="1" customWidth="1"/>
    <col min="177" max="177" width="7.5703125" bestFit="1" customWidth="1"/>
    <col min="178" max="178" width="8.5703125" bestFit="1" customWidth="1"/>
    <col min="179" max="179" width="7.5703125" bestFit="1" customWidth="1"/>
    <col min="180" max="180" width="10" bestFit="1" customWidth="1"/>
    <col min="181" max="181" width="12" bestFit="1" customWidth="1"/>
  </cols>
  <sheetData>
    <row r="2" spans="2:11" x14ac:dyDescent="0.2">
      <c r="B2" s="1" t="s">
        <v>61</v>
      </c>
      <c r="C2" t="s" vm="3">
        <v>376</v>
      </c>
      <c r="G2" s="1" t="s">
        <v>61</v>
      </c>
      <c r="H2" t="s" vm="3">
        <v>376</v>
      </c>
    </row>
    <row r="3" spans="2:11" x14ac:dyDescent="0.2">
      <c r="B3" s="1" t="s">
        <v>525</v>
      </c>
      <c r="C3" t="s" vm="4">
        <v>526</v>
      </c>
      <c r="G3" s="1" t="s">
        <v>525</v>
      </c>
      <c r="H3" t="s" vm="4">
        <v>526</v>
      </c>
    </row>
    <row r="4" spans="2:11" x14ac:dyDescent="0.2">
      <c r="B4" s="1" t="s">
        <v>59</v>
      </c>
      <c r="C4" t="s" vm="5">
        <v>523</v>
      </c>
      <c r="G4" s="1" t="s">
        <v>59</v>
      </c>
      <c r="H4" t="s" vm="10">
        <v>396</v>
      </c>
    </row>
    <row r="6" spans="2:11" x14ac:dyDescent="0.2">
      <c r="B6" s="1" t="s">
        <v>29</v>
      </c>
      <c r="C6" s="1" t="s">
        <v>27</v>
      </c>
      <c r="D6" t="s">
        <v>3</v>
      </c>
      <c r="G6" s="1" t="s">
        <v>29</v>
      </c>
      <c r="H6" s="1" t="s">
        <v>27</v>
      </c>
      <c r="I6" t="s">
        <v>3</v>
      </c>
      <c r="K6" t="s">
        <v>529</v>
      </c>
    </row>
    <row r="7" spans="2:11" x14ac:dyDescent="0.2">
      <c r="B7" t="s">
        <v>31</v>
      </c>
      <c r="D7" s="4">
        <v>31816564.5</v>
      </c>
      <c r="E7" s="4"/>
      <c r="G7" t="s">
        <v>31</v>
      </c>
      <c r="I7" s="4"/>
      <c r="K7" s="8">
        <f>IFERROR(I7/D7,0)</f>
        <v>0</v>
      </c>
    </row>
    <row r="8" spans="2:11" x14ac:dyDescent="0.2">
      <c r="C8" t="s">
        <v>30</v>
      </c>
      <c r="D8" s="4"/>
      <c r="E8" s="4"/>
      <c r="H8" t="s">
        <v>30</v>
      </c>
      <c r="I8" s="4"/>
      <c r="K8" s="8">
        <f t="shared" ref="K8:K33" si="0">IFERROR(I8/D8,0)</f>
        <v>0</v>
      </c>
    </row>
    <row r="9" spans="2:11" x14ac:dyDescent="0.2">
      <c r="C9" t="s">
        <v>32</v>
      </c>
      <c r="D9" s="4"/>
      <c r="E9" s="4"/>
      <c r="H9" t="s">
        <v>32</v>
      </c>
      <c r="I9" s="4"/>
      <c r="K9" s="8">
        <f t="shared" si="0"/>
        <v>0</v>
      </c>
    </row>
    <row r="10" spans="2:11" x14ac:dyDescent="0.2">
      <c r="C10" t="s">
        <v>36</v>
      </c>
      <c r="D10" s="4"/>
      <c r="E10" s="4"/>
      <c r="H10" t="s">
        <v>36</v>
      </c>
      <c r="I10" s="4"/>
      <c r="K10" s="8">
        <f t="shared" si="0"/>
        <v>0</v>
      </c>
    </row>
    <row r="11" spans="2:11" x14ac:dyDescent="0.2">
      <c r="C11" t="s">
        <v>37</v>
      </c>
      <c r="D11" s="4">
        <v>52121</v>
      </c>
      <c r="E11" s="4"/>
      <c r="H11" t="s">
        <v>37</v>
      </c>
      <c r="I11" s="4"/>
      <c r="K11" s="8">
        <f t="shared" si="0"/>
        <v>0</v>
      </c>
    </row>
    <row r="12" spans="2:11" x14ac:dyDescent="0.2">
      <c r="C12" t="s">
        <v>38</v>
      </c>
      <c r="D12" s="4"/>
      <c r="E12" s="4"/>
      <c r="H12" t="s">
        <v>38</v>
      </c>
      <c r="I12" s="4"/>
      <c r="K12" s="8">
        <f t="shared" si="0"/>
        <v>0</v>
      </c>
    </row>
    <row r="13" spans="2:11" x14ac:dyDescent="0.2">
      <c r="C13" t="s">
        <v>44</v>
      </c>
      <c r="D13" s="4">
        <v>31764443.5</v>
      </c>
      <c r="E13" s="4"/>
      <c r="H13" t="s">
        <v>44</v>
      </c>
      <c r="I13" s="4"/>
      <c r="K13" s="8">
        <f t="shared" si="0"/>
        <v>0</v>
      </c>
    </row>
    <row r="14" spans="2:11" x14ac:dyDescent="0.2">
      <c r="B14" t="s">
        <v>35</v>
      </c>
      <c r="D14" s="4">
        <v>23427142.100000001</v>
      </c>
      <c r="E14" s="4"/>
      <c r="G14" t="s">
        <v>35</v>
      </c>
      <c r="I14" s="4">
        <v>860.1</v>
      </c>
      <c r="K14" s="8">
        <f t="shared" si="0"/>
        <v>3.6713825200215091E-5</v>
      </c>
    </row>
    <row r="15" spans="2:11" x14ac:dyDescent="0.2">
      <c r="C15" t="s">
        <v>35</v>
      </c>
      <c r="D15" s="4">
        <v>21977321.300000001</v>
      </c>
      <c r="E15" s="4"/>
      <c r="H15" t="s">
        <v>35</v>
      </c>
      <c r="I15" s="4">
        <v>860.1</v>
      </c>
      <c r="K15" s="8">
        <f t="shared" si="0"/>
        <v>3.9135797682495548E-5</v>
      </c>
    </row>
    <row r="16" spans="2:11" x14ac:dyDescent="0.2">
      <c r="C16" t="s">
        <v>49</v>
      </c>
      <c r="D16" s="4">
        <v>1397601</v>
      </c>
      <c r="E16" s="4"/>
      <c r="H16" t="s">
        <v>49</v>
      </c>
      <c r="I16" s="4"/>
      <c r="K16" s="8">
        <f t="shared" si="0"/>
        <v>0</v>
      </c>
    </row>
    <row r="17" spans="2:11" x14ac:dyDescent="0.2">
      <c r="C17" t="s">
        <v>50</v>
      </c>
      <c r="D17" s="4">
        <v>52219.8</v>
      </c>
      <c r="E17" s="4"/>
      <c r="H17" t="s">
        <v>50</v>
      </c>
      <c r="I17" s="4"/>
      <c r="K17" s="8">
        <f t="shared" si="0"/>
        <v>0</v>
      </c>
    </row>
    <row r="18" spans="2:11" x14ac:dyDescent="0.2">
      <c r="B18" t="s">
        <v>34</v>
      </c>
      <c r="D18" s="4">
        <v>2526772.7999999998</v>
      </c>
      <c r="E18" s="4"/>
      <c r="G18" t="s">
        <v>34</v>
      </c>
      <c r="I18" s="4">
        <v>545199.9</v>
      </c>
      <c r="K18" s="8">
        <f t="shared" si="0"/>
        <v>0.21576926109066871</v>
      </c>
    </row>
    <row r="19" spans="2:11" x14ac:dyDescent="0.2">
      <c r="C19" t="s">
        <v>33</v>
      </c>
      <c r="D19" s="4">
        <v>4785</v>
      </c>
      <c r="E19" s="4"/>
      <c r="H19" t="s">
        <v>33</v>
      </c>
      <c r="I19" s="4">
        <v>98.4</v>
      </c>
      <c r="K19" s="8">
        <f t="shared" si="0"/>
        <v>2.0564263322884014E-2</v>
      </c>
    </row>
    <row r="20" spans="2:11" x14ac:dyDescent="0.2">
      <c r="C20" t="s">
        <v>41</v>
      </c>
      <c r="D20" s="4">
        <v>5320.3</v>
      </c>
      <c r="E20" s="4"/>
      <c r="H20" t="s">
        <v>41</v>
      </c>
      <c r="I20" s="4">
        <v>23.1</v>
      </c>
      <c r="K20" s="8">
        <f t="shared" si="0"/>
        <v>4.3418604214048081E-3</v>
      </c>
    </row>
    <row r="21" spans="2:11" x14ac:dyDescent="0.2">
      <c r="C21" t="s">
        <v>45</v>
      </c>
      <c r="D21" s="4">
        <v>1950650.4</v>
      </c>
      <c r="E21" s="4"/>
      <c r="H21" t="s">
        <v>45</v>
      </c>
      <c r="I21" s="4">
        <v>444885.3</v>
      </c>
      <c r="K21" s="8">
        <f t="shared" si="0"/>
        <v>0.2280702374961705</v>
      </c>
    </row>
    <row r="22" spans="2:11" x14ac:dyDescent="0.2">
      <c r="C22" t="s">
        <v>51</v>
      </c>
      <c r="D22" s="4">
        <v>358957.9</v>
      </c>
      <c r="E22" s="4"/>
      <c r="H22" t="s">
        <v>51</v>
      </c>
      <c r="I22" s="4">
        <v>81457.7</v>
      </c>
      <c r="K22" s="8">
        <f t="shared" si="0"/>
        <v>0.22692828323321479</v>
      </c>
    </row>
    <row r="23" spans="2:11" x14ac:dyDescent="0.2">
      <c r="C23" t="s">
        <v>54</v>
      </c>
      <c r="D23" s="4">
        <v>129045.4</v>
      </c>
      <c r="E23" s="4"/>
      <c r="H23" t="s">
        <v>54</v>
      </c>
      <c r="I23" s="4">
        <v>14650.5</v>
      </c>
      <c r="K23" s="8">
        <f t="shared" si="0"/>
        <v>0.11352981198864896</v>
      </c>
    </row>
    <row r="24" spans="2:11" x14ac:dyDescent="0.2">
      <c r="C24" t="s">
        <v>47</v>
      </c>
      <c r="D24" s="4">
        <v>56389.4</v>
      </c>
      <c r="E24" s="4"/>
      <c r="H24" t="s">
        <v>47</v>
      </c>
      <c r="I24" s="4"/>
      <c r="K24" s="8">
        <f t="shared" si="0"/>
        <v>0</v>
      </c>
    </row>
    <row r="25" spans="2:11" x14ac:dyDescent="0.2">
      <c r="C25" t="s">
        <v>55</v>
      </c>
      <c r="D25" s="4">
        <v>21624.400000000001</v>
      </c>
      <c r="E25" s="4"/>
      <c r="H25" t="s">
        <v>55</v>
      </c>
      <c r="I25" s="4">
        <v>4084.9</v>
      </c>
      <c r="K25" s="8">
        <f t="shared" si="0"/>
        <v>0.18890235104789033</v>
      </c>
    </row>
    <row r="26" spans="2:11" x14ac:dyDescent="0.2">
      <c r="B26" t="s">
        <v>40</v>
      </c>
      <c r="D26" s="4">
        <v>17162745.800000001</v>
      </c>
      <c r="E26" s="4"/>
      <c r="G26" t="s">
        <v>40</v>
      </c>
      <c r="I26" s="4">
        <v>505871</v>
      </c>
      <c r="K26" s="8">
        <f t="shared" si="0"/>
        <v>2.9474945669823997E-2</v>
      </c>
    </row>
    <row r="27" spans="2:11" x14ac:dyDescent="0.2">
      <c r="C27" t="s">
        <v>39</v>
      </c>
      <c r="D27" s="4">
        <v>179624.3</v>
      </c>
      <c r="E27" s="4"/>
      <c r="H27" t="s">
        <v>39</v>
      </c>
      <c r="I27" s="4">
        <v>2505.4</v>
      </c>
      <c r="K27" s="8">
        <f t="shared" si="0"/>
        <v>1.394800146750746E-2</v>
      </c>
    </row>
    <row r="28" spans="2:11" x14ac:dyDescent="0.2">
      <c r="C28" t="s">
        <v>42</v>
      </c>
      <c r="D28" s="4">
        <v>3678150.5</v>
      </c>
      <c r="E28" s="4"/>
      <c r="H28" t="s">
        <v>42</v>
      </c>
      <c r="I28" s="4">
        <v>104231.4</v>
      </c>
      <c r="K28" s="8">
        <f t="shared" si="0"/>
        <v>2.8337992151218388E-2</v>
      </c>
    </row>
    <row r="29" spans="2:11" x14ac:dyDescent="0.2">
      <c r="C29" t="s">
        <v>43</v>
      </c>
      <c r="D29" s="4">
        <v>1103224.2</v>
      </c>
      <c r="E29" s="4"/>
      <c r="H29" t="s">
        <v>43</v>
      </c>
      <c r="I29" s="4">
        <v>44592.6</v>
      </c>
      <c r="K29" s="8">
        <f t="shared" si="0"/>
        <v>4.0420251840015839E-2</v>
      </c>
    </row>
    <row r="30" spans="2:11" x14ac:dyDescent="0.2">
      <c r="C30" t="s">
        <v>48</v>
      </c>
      <c r="D30" s="4">
        <v>459571.1</v>
      </c>
      <c r="H30" t="s">
        <v>48</v>
      </c>
      <c r="I30" s="4">
        <v>12260.8</v>
      </c>
      <c r="K30" s="8">
        <f t="shared" si="0"/>
        <v>2.667878811352585E-2</v>
      </c>
    </row>
    <row r="31" spans="2:11" x14ac:dyDescent="0.2">
      <c r="C31" t="s">
        <v>52</v>
      </c>
      <c r="D31" s="4">
        <v>2888257.6</v>
      </c>
      <c r="H31" t="s">
        <v>52</v>
      </c>
      <c r="I31" s="4">
        <v>90836.4</v>
      </c>
      <c r="K31" s="8">
        <f t="shared" si="0"/>
        <v>3.145024183438485E-2</v>
      </c>
    </row>
    <row r="32" spans="2:11" x14ac:dyDescent="0.2">
      <c r="C32" t="s">
        <v>53</v>
      </c>
      <c r="D32" s="4">
        <v>8853918.0999999996</v>
      </c>
      <c r="H32" t="s">
        <v>53</v>
      </c>
      <c r="I32" s="4">
        <v>251444.4</v>
      </c>
      <c r="K32" s="8">
        <f t="shared" si="0"/>
        <v>2.8399223616039547E-2</v>
      </c>
    </row>
    <row r="33" spans="2:20" x14ac:dyDescent="0.2">
      <c r="B33" t="s">
        <v>1</v>
      </c>
      <c r="D33" s="4">
        <v>74933225.200000003</v>
      </c>
      <c r="G33" t="s">
        <v>1</v>
      </c>
      <c r="I33" s="4">
        <v>1051931</v>
      </c>
      <c r="K33" s="8">
        <f t="shared" si="0"/>
        <v>1.4038245347005296E-2</v>
      </c>
    </row>
    <row r="37" spans="2:20" x14ac:dyDescent="0.2">
      <c r="B37" t="s">
        <v>29</v>
      </c>
      <c r="C37" t="s">
        <v>27</v>
      </c>
      <c r="D37">
        <v>2005</v>
      </c>
      <c r="E37">
        <v>2006</v>
      </c>
      <c r="F37">
        <v>2007</v>
      </c>
      <c r="G37">
        <v>2008</v>
      </c>
      <c r="H37">
        <v>2009</v>
      </c>
      <c r="I37">
        <v>2010</v>
      </c>
      <c r="J37">
        <v>2011</v>
      </c>
      <c r="K37">
        <v>2012</v>
      </c>
      <c r="L37">
        <v>2013</v>
      </c>
      <c r="M37">
        <v>2014</v>
      </c>
      <c r="N37">
        <v>2015</v>
      </c>
      <c r="O37">
        <v>2016</v>
      </c>
      <c r="P37">
        <v>2017</v>
      </c>
      <c r="Q37">
        <v>2018</v>
      </c>
      <c r="R37">
        <v>2019</v>
      </c>
      <c r="S37">
        <v>2020</v>
      </c>
      <c r="T37">
        <v>2021</v>
      </c>
    </row>
    <row r="38" spans="2:20" x14ac:dyDescent="0.2">
      <c r="B38" s="11" t="s">
        <v>31</v>
      </c>
      <c r="C38" s="11"/>
      <c r="D38" s="12">
        <f t="shared" ref="D38:T38" si="1">IFERROR(D113/D77," ")</f>
        <v>3.5651039475484429E-3</v>
      </c>
      <c r="E38" s="12">
        <f t="shared" si="1"/>
        <v>3.333251325671042E-3</v>
      </c>
      <c r="F38" s="12">
        <f t="shared" si="1"/>
        <v>2.5204381505329687E-3</v>
      </c>
      <c r="G38" s="12">
        <f t="shared" si="1"/>
        <v>1.9564974606344171E-3</v>
      </c>
      <c r="H38" s="12">
        <f t="shared" si="1"/>
        <v>2.0412102679803816E-4</v>
      </c>
      <c r="I38" s="12">
        <f t="shared" si="1"/>
        <v>0</v>
      </c>
      <c r="J38" s="12">
        <f t="shared" si="1"/>
        <v>0</v>
      </c>
      <c r="K38" s="12">
        <f t="shared" si="1"/>
        <v>0</v>
      </c>
      <c r="L38" s="12">
        <f t="shared" si="1"/>
        <v>0</v>
      </c>
      <c r="M38" s="12">
        <f t="shared" si="1"/>
        <v>0</v>
      </c>
      <c r="N38" s="12">
        <f t="shared" si="1"/>
        <v>0</v>
      </c>
      <c r="O38" s="12">
        <f t="shared" si="1"/>
        <v>4.2921334490918109E-4</v>
      </c>
      <c r="P38" s="12">
        <f t="shared" si="1"/>
        <v>2.2344993293038089E-4</v>
      </c>
      <c r="Q38" s="12">
        <f t="shared" si="1"/>
        <v>0</v>
      </c>
      <c r="R38" s="12">
        <f t="shared" si="1"/>
        <v>0</v>
      </c>
      <c r="S38" s="12">
        <f t="shared" si="1"/>
        <v>0</v>
      </c>
      <c r="T38" s="12">
        <f t="shared" si="1"/>
        <v>0</v>
      </c>
    </row>
    <row r="39" spans="2:20" x14ac:dyDescent="0.2">
      <c r="C39" t="s">
        <v>30</v>
      </c>
      <c r="D39" s="10" t="str">
        <f t="shared" ref="D39:T39" si="2">IFERROR(D114/D78," ")</f>
        <v xml:space="preserve"> </v>
      </c>
      <c r="E39" s="10" t="str">
        <f t="shared" si="2"/>
        <v xml:space="preserve"> </v>
      </c>
      <c r="F39" s="10" t="str">
        <f t="shared" si="2"/>
        <v xml:space="preserve"> </v>
      </c>
      <c r="G39" s="10" t="str">
        <f t="shared" si="2"/>
        <v xml:space="preserve"> </v>
      </c>
      <c r="H39" s="10" t="str">
        <f t="shared" si="2"/>
        <v xml:space="preserve"> </v>
      </c>
      <c r="I39" s="10" t="str">
        <f t="shared" si="2"/>
        <v xml:space="preserve"> </v>
      </c>
      <c r="J39" s="10" t="str">
        <f t="shared" si="2"/>
        <v xml:space="preserve"> </v>
      </c>
      <c r="K39" s="10" t="str">
        <f t="shared" si="2"/>
        <v xml:space="preserve"> </v>
      </c>
      <c r="L39" s="10" t="str">
        <f t="shared" si="2"/>
        <v xml:space="preserve"> </v>
      </c>
      <c r="M39" s="10" t="str">
        <f t="shared" si="2"/>
        <v xml:space="preserve"> </v>
      </c>
      <c r="N39" s="10" t="str">
        <f t="shared" si="2"/>
        <v xml:space="preserve"> </v>
      </c>
      <c r="O39" s="10" t="str">
        <f t="shared" si="2"/>
        <v xml:space="preserve"> </v>
      </c>
      <c r="P39" s="10" t="str">
        <f t="shared" si="2"/>
        <v xml:space="preserve"> </v>
      </c>
      <c r="Q39" s="10" t="str">
        <f t="shared" si="2"/>
        <v xml:space="preserve"> </v>
      </c>
      <c r="R39" s="10" t="str">
        <f t="shared" si="2"/>
        <v xml:space="preserve"> </v>
      </c>
      <c r="S39" s="10" t="str">
        <f t="shared" si="2"/>
        <v xml:space="preserve"> </v>
      </c>
      <c r="T39" s="10" t="str">
        <f t="shared" si="2"/>
        <v xml:space="preserve"> </v>
      </c>
    </row>
    <row r="40" spans="2:20" x14ac:dyDescent="0.2">
      <c r="C40" t="s">
        <v>32</v>
      </c>
      <c r="D40" s="10" t="str">
        <f t="shared" ref="D40:T40" si="3">IFERROR(D115/D79," ")</f>
        <v xml:space="preserve"> </v>
      </c>
      <c r="E40" s="10" t="str">
        <f t="shared" si="3"/>
        <v xml:space="preserve"> </v>
      </c>
      <c r="F40" s="10" t="str">
        <f t="shared" si="3"/>
        <v xml:space="preserve"> </v>
      </c>
      <c r="G40" s="10" t="str">
        <f t="shared" si="3"/>
        <v xml:space="preserve"> </v>
      </c>
      <c r="H40" s="10" t="str">
        <f t="shared" si="3"/>
        <v xml:space="preserve"> </v>
      </c>
      <c r="I40" s="10" t="str">
        <f t="shared" si="3"/>
        <v xml:space="preserve"> </v>
      </c>
      <c r="J40" s="10" t="str">
        <f t="shared" si="3"/>
        <v xml:space="preserve"> </v>
      </c>
      <c r="K40" s="10" t="str">
        <f t="shared" si="3"/>
        <v xml:space="preserve"> </v>
      </c>
      <c r="L40" s="10" t="str">
        <f t="shared" si="3"/>
        <v xml:space="preserve"> </v>
      </c>
      <c r="M40" s="10" t="str">
        <f t="shared" si="3"/>
        <v xml:space="preserve"> </v>
      </c>
      <c r="N40" s="10" t="str">
        <f t="shared" si="3"/>
        <v xml:space="preserve"> </v>
      </c>
      <c r="O40" s="10" t="str">
        <f t="shared" si="3"/>
        <v xml:space="preserve"> </v>
      </c>
      <c r="P40" s="10" t="str">
        <f t="shared" si="3"/>
        <v xml:space="preserve"> </v>
      </c>
      <c r="Q40" s="10" t="str">
        <f t="shared" si="3"/>
        <v xml:space="preserve"> </v>
      </c>
      <c r="R40" s="10" t="str">
        <f t="shared" si="3"/>
        <v xml:space="preserve"> </v>
      </c>
      <c r="S40" s="10" t="str">
        <f t="shared" si="3"/>
        <v xml:space="preserve"> </v>
      </c>
      <c r="T40" s="10" t="str">
        <f t="shared" si="3"/>
        <v xml:space="preserve"> </v>
      </c>
    </row>
    <row r="41" spans="2:20" x14ac:dyDescent="0.2">
      <c r="C41" t="s">
        <v>36</v>
      </c>
      <c r="D41" s="10" t="str">
        <f t="shared" ref="D41:T41" si="4">IFERROR(D116/D80," ")</f>
        <v xml:space="preserve"> </v>
      </c>
      <c r="E41" s="10" t="str">
        <f t="shared" si="4"/>
        <v xml:space="preserve"> </v>
      </c>
      <c r="F41" s="10" t="str">
        <f t="shared" si="4"/>
        <v xml:space="preserve"> </v>
      </c>
      <c r="G41" s="10" t="str">
        <f t="shared" si="4"/>
        <v xml:space="preserve"> </v>
      </c>
      <c r="H41" s="10" t="str">
        <f t="shared" si="4"/>
        <v xml:space="preserve"> </v>
      </c>
      <c r="I41" s="10" t="str">
        <f t="shared" si="4"/>
        <v xml:space="preserve"> </v>
      </c>
      <c r="J41" s="10" t="str">
        <f t="shared" si="4"/>
        <v xml:space="preserve"> </v>
      </c>
      <c r="K41" s="10" t="str">
        <f t="shared" si="4"/>
        <v xml:space="preserve"> </v>
      </c>
      <c r="L41" s="10" t="str">
        <f t="shared" si="4"/>
        <v xml:space="preserve"> </v>
      </c>
      <c r="M41" s="10" t="str">
        <f t="shared" si="4"/>
        <v xml:space="preserve"> </v>
      </c>
      <c r="N41" s="10" t="str">
        <f t="shared" si="4"/>
        <v xml:space="preserve"> </v>
      </c>
      <c r="O41" s="10" t="str">
        <f t="shared" si="4"/>
        <v xml:space="preserve"> </v>
      </c>
      <c r="P41" s="10" t="str">
        <f t="shared" si="4"/>
        <v xml:space="preserve"> </v>
      </c>
      <c r="Q41" s="10" t="str">
        <f t="shared" si="4"/>
        <v xml:space="preserve"> </v>
      </c>
      <c r="R41" s="10" t="str">
        <f t="shared" si="4"/>
        <v xml:space="preserve"> </v>
      </c>
      <c r="S41" s="10" t="str">
        <f t="shared" si="4"/>
        <v xml:space="preserve"> </v>
      </c>
      <c r="T41" s="10" t="str">
        <f t="shared" si="4"/>
        <v xml:space="preserve"> </v>
      </c>
    </row>
    <row r="42" spans="2:20" x14ac:dyDescent="0.2">
      <c r="C42" t="s">
        <v>37</v>
      </c>
      <c r="D42" s="10">
        <f t="shared" ref="D42:T42" si="5">IFERROR(D117/D81," ")</f>
        <v>1.8219604200566002E-2</v>
      </c>
      <c r="E42" s="10">
        <f t="shared" si="5"/>
        <v>1.4849399277623122E-2</v>
      </c>
      <c r="F42" s="10">
        <f t="shared" si="5"/>
        <v>0</v>
      </c>
      <c r="G42" s="10">
        <f t="shared" si="5"/>
        <v>0</v>
      </c>
      <c r="H42" s="10">
        <f t="shared" si="5"/>
        <v>1.09194483310014E-2</v>
      </c>
      <c r="I42" s="10">
        <f t="shared" si="5"/>
        <v>0</v>
      </c>
      <c r="J42" s="10">
        <f t="shared" si="5"/>
        <v>0</v>
      </c>
      <c r="K42" s="10">
        <f t="shared" si="5"/>
        <v>0</v>
      </c>
      <c r="L42" s="10">
        <f t="shared" si="5"/>
        <v>0</v>
      </c>
      <c r="M42" s="10">
        <f t="shared" si="5"/>
        <v>0</v>
      </c>
      <c r="N42" s="10">
        <f t="shared" si="5"/>
        <v>0</v>
      </c>
      <c r="O42" s="10">
        <f t="shared" si="5"/>
        <v>2.6273979749116692E-2</v>
      </c>
      <c r="P42" s="10">
        <f t="shared" si="5"/>
        <v>1.0227115904027759E-2</v>
      </c>
      <c r="Q42" s="10">
        <f t="shared" si="5"/>
        <v>0</v>
      </c>
      <c r="R42" s="10">
        <f t="shared" si="5"/>
        <v>0</v>
      </c>
      <c r="S42" s="10">
        <f t="shared" si="5"/>
        <v>0</v>
      </c>
      <c r="T42" s="10">
        <f t="shared" si="5"/>
        <v>0</v>
      </c>
    </row>
    <row r="43" spans="2:20" x14ac:dyDescent="0.2">
      <c r="C43" t="s">
        <v>38</v>
      </c>
      <c r="D43" s="10">
        <f t="shared" ref="D43:T43" si="6">IFERROR(D118/D82," ")</f>
        <v>0</v>
      </c>
      <c r="E43" s="10">
        <f t="shared" si="6"/>
        <v>0</v>
      </c>
      <c r="F43" s="10">
        <f t="shared" si="6"/>
        <v>0</v>
      </c>
      <c r="G43" s="10">
        <f t="shared" si="6"/>
        <v>0</v>
      </c>
      <c r="H43" s="10">
        <f t="shared" si="6"/>
        <v>0</v>
      </c>
      <c r="I43" s="10">
        <f t="shared" si="6"/>
        <v>0</v>
      </c>
      <c r="J43" s="10">
        <f t="shared" si="6"/>
        <v>0</v>
      </c>
      <c r="K43" s="10">
        <f t="shared" si="6"/>
        <v>0</v>
      </c>
      <c r="L43" s="10">
        <f t="shared" si="6"/>
        <v>0</v>
      </c>
      <c r="M43" s="10">
        <f t="shared" si="6"/>
        <v>0</v>
      </c>
      <c r="N43" s="10">
        <f t="shared" si="6"/>
        <v>0</v>
      </c>
      <c r="O43" s="10">
        <f t="shared" si="6"/>
        <v>0</v>
      </c>
      <c r="P43" s="10">
        <f t="shared" si="6"/>
        <v>0</v>
      </c>
      <c r="Q43" s="10">
        <f t="shared" si="6"/>
        <v>0</v>
      </c>
      <c r="R43" s="10" t="str">
        <f t="shared" si="6"/>
        <v xml:space="preserve"> </v>
      </c>
      <c r="S43" s="10" t="str">
        <f t="shared" si="6"/>
        <v xml:space="preserve"> </v>
      </c>
      <c r="T43" s="10" t="str">
        <f t="shared" si="6"/>
        <v xml:space="preserve"> </v>
      </c>
    </row>
    <row r="44" spans="2:20" x14ac:dyDescent="0.2">
      <c r="C44" t="s">
        <v>44</v>
      </c>
      <c r="D44" s="10">
        <f t="shared" ref="D44:T44" si="7">IFERROR(D119/D83," ")</f>
        <v>3.5610022551431416E-3</v>
      </c>
      <c r="E44" s="10">
        <f t="shared" si="7"/>
        <v>3.3834762960834519E-3</v>
      </c>
      <c r="F44" s="10">
        <f t="shared" si="7"/>
        <v>2.9380960844702622E-3</v>
      </c>
      <c r="G44" s="10">
        <f t="shared" si="7"/>
        <v>2.2415770385427417E-3</v>
      </c>
      <c r="H44" s="10">
        <f t="shared" si="7"/>
        <v>0</v>
      </c>
      <c r="I44" s="10">
        <f t="shared" si="7"/>
        <v>0</v>
      </c>
      <c r="J44" s="10">
        <f t="shared" si="7"/>
        <v>0</v>
      </c>
      <c r="K44" s="10">
        <f t="shared" si="7"/>
        <v>0</v>
      </c>
      <c r="L44" s="10">
        <f t="shared" si="7"/>
        <v>0</v>
      </c>
      <c r="M44" s="10">
        <f t="shared" si="7"/>
        <v>0</v>
      </c>
      <c r="N44" s="10">
        <f t="shared" si="7"/>
        <v>0</v>
      </c>
      <c r="O44" s="10">
        <f t="shared" si="7"/>
        <v>0</v>
      </c>
      <c r="P44" s="10">
        <f t="shared" si="7"/>
        <v>0</v>
      </c>
      <c r="Q44" s="10">
        <f t="shared" si="7"/>
        <v>0</v>
      </c>
      <c r="R44" s="10">
        <f t="shared" si="7"/>
        <v>0</v>
      </c>
      <c r="S44" s="10">
        <f t="shared" si="7"/>
        <v>0</v>
      </c>
      <c r="T44" s="10">
        <f t="shared" si="7"/>
        <v>0</v>
      </c>
    </row>
    <row r="45" spans="2:20" x14ac:dyDescent="0.2">
      <c r="B45" s="11" t="s">
        <v>35</v>
      </c>
      <c r="C45" s="11"/>
      <c r="D45" s="12">
        <f t="shared" ref="D45:T45" si="8">IFERROR(D120/D84," ")</f>
        <v>6.3420036408040365E-4</v>
      </c>
      <c r="E45" s="12">
        <f t="shared" si="8"/>
        <v>4.6088498204527876E-4</v>
      </c>
      <c r="F45" s="12">
        <f t="shared" si="8"/>
        <v>1.6897845114325301E-4</v>
      </c>
      <c r="G45" s="12">
        <f t="shared" si="8"/>
        <v>0</v>
      </c>
      <c r="H45" s="12">
        <f t="shared" si="8"/>
        <v>0</v>
      </c>
      <c r="I45" s="12">
        <f t="shared" si="8"/>
        <v>0</v>
      </c>
      <c r="J45" s="12">
        <f t="shared" si="8"/>
        <v>0</v>
      </c>
      <c r="K45" s="12">
        <f t="shared" si="8"/>
        <v>1.2872230280307115E-5</v>
      </c>
      <c r="L45" s="12">
        <f t="shared" si="8"/>
        <v>4.811819251409509E-6</v>
      </c>
      <c r="M45" s="12">
        <f t="shared" si="8"/>
        <v>0</v>
      </c>
      <c r="N45" s="12">
        <f t="shared" si="8"/>
        <v>0</v>
      </c>
      <c r="O45" s="12">
        <f t="shared" si="8"/>
        <v>2.2541472387074414E-4</v>
      </c>
      <c r="P45" s="12">
        <f t="shared" si="8"/>
        <v>1.3375243883470983E-3</v>
      </c>
      <c r="Q45" s="12">
        <f t="shared" si="8"/>
        <v>0</v>
      </c>
      <c r="R45" s="12">
        <f t="shared" si="8"/>
        <v>0</v>
      </c>
      <c r="S45" s="12">
        <f t="shared" si="8"/>
        <v>6.4020578605941607E-6</v>
      </c>
      <c r="T45" s="12">
        <f t="shared" si="8"/>
        <v>3.6713825200215091E-5</v>
      </c>
    </row>
    <row r="46" spans="2:20" x14ac:dyDescent="0.2">
      <c r="C46" t="s">
        <v>35</v>
      </c>
      <c r="D46" s="10">
        <f t="shared" ref="D46:T46" si="9">IFERROR(D121/D85," ")</f>
        <v>6.5740907127469683E-4</v>
      </c>
      <c r="E46" s="10">
        <f t="shared" si="9"/>
        <v>3.9897921536177869E-4</v>
      </c>
      <c r="F46" s="10">
        <f t="shared" si="9"/>
        <v>1.798563445561579E-4</v>
      </c>
      <c r="G46" s="10">
        <f t="shared" si="9"/>
        <v>0</v>
      </c>
      <c r="H46" s="10">
        <f t="shared" si="9"/>
        <v>0</v>
      </c>
      <c r="I46" s="10">
        <f t="shared" si="9"/>
        <v>0</v>
      </c>
      <c r="J46" s="10">
        <f t="shared" si="9"/>
        <v>0</v>
      </c>
      <c r="K46" s="10">
        <f t="shared" si="9"/>
        <v>1.3907967426707353E-5</v>
      </c>
      <c r="L46" s="10">
        <f t="shared" si="9"/>
        <v>5.2150022445599736E-6</v>
      </c>
      <c r="M46" s="10">
        <f t="shared" si="9"/>
        <v>0</v>
      </c>
      <c r="N46" s="10">
        <f t="shared" si="9"/>
        <v>0</v>
      </c>
      <c r="O46" s="10">
        <f t="shared" si="9"/>
        <v>2.4317418839754637E-4</v>
      </c>
      <c r="P46" s="10">
        <f t="shared" si="9"/>
        <v>1.4383076653928602E-3</v>
      </c>
      <c r="Q46" s="10">
        <f t="shared" si="9"/>
        <v>0</v>
      </c>
      <c r="R46" s="10">
        <f t="shared" si="9"/>
        <v>0</v>
      </c>
      <c r="S46" s="10">
        <f t="shared" si="9"/>
        <v>6.8506404593659314E-6</v>
      </c>
      <c r="T46" s="10">
        <f t="shared" si="9"/>
        <v>3.9135797682495548E-5</v>
      </c>
    </row>
    <row r="47" spans="2:20" x14ac:dyDescent="0.2">
      <c r="C47" t="s">
        <v>49</v>
      </c>
      <c r="D47" s="10">
        <f t="shared" ref="D47:T47" si="10">IFERROR(D122/D86," ")</f>
        <v>3.6096525009104719E-4</v>
      </c>
      <c r="E47" s="10">
        <f t="shared" si="10"/>
        <v>1.2491159254648199E-3</v>
      </c>
      <c r="F47" s="10">
        <f t="shared" si="10"/>
        <v>3.384459814037574E-5</v>
      </c>
      <c r="G47" s="10">
        <f t="shared" si="10"/>
        <v>0</v>
      </c>
      <c r="H47" s="10">
        <f t="shared" si="10"/>
        <v>0</v>
      </c>
      <c r="I47" s="10">
        <f t="shared" si="10"/>
        <v>0</v>
      </c>
      <c r="J47" s="10">
        <f t="shared" si="10"/>
        <v>0</v>
      </c>
      <c r="K47" s="10">
        <f t="shared" si="10"/>
        <v>0</v>
      </c>
      <c r="L47" s="10">
        <f t="shared" si="10"/>
        <v>0</v>
      </c>
      <c r="M47" s="10">
        <f t="shared" si="10"/>
        <v>0</v>
      </c>
      <c r="N47" s="10">
        <f t="shared" si="10"/>
        <v>0</v>
      </c>
      <c r="O47" s="10">
        <f t="shared" si="10"/>
        <v>0</v>
      </c>
      <c r="P47" s="10">
        <f t="shared" si="10"/>
        <v>0</v>
      </c>
      <c r="Q47" s="10">
        <f t="shared" si="10"/>
        <v>0</v>
      </c>
      <c r="R47" s="10">
        <f t="shared" si="10"/>
        <v>0</v>
      </c>
      <c r="S47" s="10">
        <f t="shared" si="10"/>
        <v>0</v>
      </c>
      <c r="T47" s="10">
        <f t="shared" si="10"/>
        <v>0</v>
      </c>
    </row>
    <row r="48" spans="2:20" x14ac:dyDescent="0.2">
      <c r="C48" t="s">
        <v>50</v>
      </c>
      <c r="D48" s="10">
        <f t="shared" ref="D48:T48" si="11">IFERROR(D123/D87," ")</f>
        <v>0</v>
      </c>
      <c r="E48" s="10">
        <f t="shared" si="11"/>
        <v>1.6212450089771416E-3</v>
      </c>
      <c r="F48" s="10">
        <f t="shared" si="11"/>
        <v>0</v>
      </c>
      <c r="G48" s="10">
        <f t="shared" si="11"/>
        <v>0</v>
      </c>
      <c r="H48" s="10">
        <f t="shared" si="11"/>
        <v>0</v>
      </c>
      <c r="I48" s="10">
        <f t="shared" si="11"/>
        <v>0</v>
      </c>
      <c r="J48" s="10">
        <f t="shared" si="11"/>
        <v>0</v>
      </c>
      <c r="K48" s="10">
        <f t="shared" si="11"/>
        <v>0</v>
      </c>
      <c r="L48" s="10">
        <f t="shared" si="11"/>
        <v>0</v>
      </c>
      <c r="M48" s="10">
        <f t="shared" si="11"/>
        <v>0</v>
      </c>
      <c r="N48" s="10">
        <f t="shared" si="11"/>
        <v>0</v>
      </c>
      <c r="O48" s="10">
        <f t="shared" si="11"/>
        <v>0</v>
      </c>
      <c r="P48" s="10">
        <f t="shared" si="11"/>
        <v>0</v>
      </c>
      <c r="Q48" s="10">
        <f t="shared" si="11"/>
        <v>0</v>
      </c>
      <c r="R48" s="10">
        <f t="shared" si="11"/>
        <v>0</v>
      </c>
      <c r="S48" s="10">
        <f t="shared" si="11"/>
        <v>0</v>
      </c>
      <c r="T48" s="10">
        <f t="shared" si="11"/>
        <v>0</v>
      </c>
    </row>
    <row r="49" spans="2:20" x14ac:dyDescent="0.2">
      <c r="B49" s="11" t="s">
        <v>34</v>
      </c>
      <c r="C49" s="11"/>
      <c r="D49" s="12">
        <f t="shared" ref="D49:T49" si="12">IFERROR(D124/D88," ")</f>
        <v>0.19691236941865098</v>
      </c>
      <c r="E49" s="12">
        <f t="shared" si="12"/>
        <v>0.20878633613714698</v>
      </c>
      <c r="F49" s="12">
        <f t="shared" si="12"/>
        <v>0.20318756353280659</v>
      </c>
      <c r="G49" s="12">
        <f t="shared" si="12"/>
        <v>0.21462467934794827</v>
      </c>
      <c r="H49" s="12">
        <f t="shared" si="12"/>
        <v>0.21878677318676007</v>
      </c>
      <c r="I49" s="12">
        <f t="shared" si="12"/>
        <v>0.21477419980725376</v>
      </c>
      <c r="J49" s="12">
        <f t="shared" si="12"/>
        <v>0.21876070184618623</v>
      </c>
      <c r="K49" s="12">
        <f t="shared" si="12"/>
        <v>0.22746011024229254</v>
      </c>
      <c r="L49" s="12">
        <f t="shared" si="12"/>
        <v>0.254955179508705</v>
      </c>
      <c r="M49" s="12">
        <f t="shared" si="12"/>
        <v>0.23380927478010721</v>
      </c>
      <c r="N49" s="12">
        <f t="shared" si="12"/>
        <v>0.23141058925537208</v>
      </c>
      <c r="O49" s="12">
        <f t="shared" si="12"/>
        <v>0.23143606619024107</v>
      </c>
      <c r="P49" s="12">
        <f t="shared" si="12"/>
        <v>0.20586874724058174</v>
      </c>
      <c r="Q49" s="12">
        <f t="shared" si="12"/>
        <v>0.22294002501650267</v>
      </c>
      <c r="R49" s="12">
        <f t="shared" si="12"/>
        <v>0.21639459701298666</v>
      </c>
      <c r="S49" s="12">
        <f t="shared" si="12"/>
        <v>0.22087873255264029</v>
      </c>
      <c r="T49" s="12">
        <f t="shared" si="12"/>
        <v>0.21576926109066871</v>
      </c>
    </row>
    <row r="50" spans="2:20" x14ac:dyDescent="0.2">
      <c r="C50" t="s">
        <v>33</v>
      </c>
      <c r="D50" s="10">
        <f t="shared" ref="D50:T50" si="13">IFERROR(D125/D89," ")</f>
        <v>1.81854156923409E-2</v>
      </c>
      <c r="E50" s="10">
        <f t="shared" si="13"/>
        <v>6.4334903950706776E-3</v>
      </c>
      <c r="F50" s="10">
        <f t="shared" si="13"/>
        <v>0</v>
      </c>
      <c r="G50" s="10">
        <f t="shared" si="13"/>
        <v>1.1635188364811635E-2</v>
      </c>
      <c r="H50" s="10">
        <f t="shared" si="13"/>
        <v>0</v>
      </c>
      <c r="I50" s="10">
        <f t="shared" si="13"/>
        <v>1.2365431027469698E-2</v>
      </c>
      <c r="J50" s="10">
        <f t="shared" si="13"/>
        <v>0</v>
      </c>
      <c r="K50" s="10">
        <f t="shared" si="13"/>
        <v>5.7099659010487039E-2</v>
      </c>
      <c r="L50" s="10">
        <f t="shared" si="13"/>
        <v>3.9516503951650392E-2</v>
      </c>
      <c r="M50" s="10">
        <f t="shared" si="13"/>
        <v>8.02758097165992E-2</v>
      </c>
      <c r="N50" s="10">
        <f t="shared" si="13"/>
        <v>0.12244355909694554</v>
      </c>
      <c r="O50" s="10">
        <f t="shared" si="13"/>
        <v>0.19408699771058655</v>
      </c>
      <c r="P50" s="10">
        <f t="shared" si="13"/>
        <v>0.26205068742753029</v>
      </c>
      <c r="Q50" s="10">
        <f t="shared" si="13"/>
        <v>4.7035594503948938E-2</v>
      </c>
      <c r="R50" s="10">
        <f t="shared" si="13"/>
        <v>3.2382365611986028E-2</v>
      </c>
      <c r="S50" s="10">
        <f t="shared" si="13"/>
        <v>0</v>
      </c>
      <c r="T50" s="10">
        <f t="shared" si="13"/>
        <v>2.0564263322884014E-2</v>
      </c>
    </row>
    <row r="51" spans="2:20" x14ac:dyDescent="0.2">
      <c r="C51" t="s">
        <v>41</v>
      </c>
      <c r="D51" s="10">
        <f t="shared" ref="D51:T51" si="14">IFERROR(D126/D90," ")</f>
        <v>5.4113749309773605E-2</v>
      </c>
      <c r="E51" s="10">
        <f t="shared" si="14"/>
        <v>5.0974512743628186E-2</v>
      </c>
      <c r="F51" s="10">
        <f t="shared" si="14"/>
        <v>9.1896785875961978E-2</v>
      </c>
      <c r="G51" s="10">
        <f t="shared" si="14"/>
        <v>3.4482758620689655E-2</v>
      </c>
      <c r="H51" s="10">
        <f t="shared" si="14"/>
        <v>5.6840783000104679E-2</v>
      </c>
      <c r="I51" s="10">
        <f t="shared" si="14"/>
        <v>3.7912274736484189E-2</v>
      </c>
      <c r="J51" s="10">
        <f t="shared" si="14"/>
        <v>0</v>
      </c>
      <c r="K51" s="10">
        <f t="shared" si="14"/>
        <v>0</v>
      </c>
      <c r="L51" s="10">
        <f t="shared" si="14"/>
        <v>3.2036083964609961E-2</v>
      </c>
      <c r="M51" s="10">
        <f t="shared" si="14"/>
        <v>0.30622837370242212</v>
      </c>
      <c r="N51" s="10">
        <f t="shared" si="14"/>
        <v>0.35367986011762836</v>
      </c>
      <c r="O51" s="10">
        <f t="shared" si="14"/>
        <v>0.25278730703259006</v>
      </c>
      <c r="P51" s="10">
        <f t="shared" si="14"/>
        <v>0.31875305553159061</v>
      </c>
      <c r="Q51" s="10">
        <f t="shared" si="14"/>
        <v>0</v>
      </c>
      <c r="R51" s="10">
        <f t="shared" si="14"/>
        <v>2.8863857901007258E-2</v>
      </c>
      <c r="S51" s="10">
        <f t="shared" si="14"/>
        <v>0</v>
      </c>
      <c r="T51" s="10">
        <f t="shared" si="14"/>
        <v>4.3418604214048081E-3</v>
      </c>
    </row>
    <row r="52" spans="2:20" x14ac:dyDescent="0.2">
      <c r="C52" t="s">
        <v>45</v>
      </c>
      <c r="D52" s="10">
        <f t="shared" ref="D52:T52" si="15">IFERROR(D127/D91," ")</f>
        <v>0.20517120372611869</v>
      </c>
      <c r="E52" s="10">
        <f t="shared" si="15"/>
        <v>0.22034511645462918</v>
      </c>
      <c r="F52" s="10">
        <f t="shared" si="15"/>
        <v>0.21960953603393604</v>
      </c>
      <c r="G52" s="10">
        <f t="shared" si="15"/>
        <v>0.22785681973193411</v>
      </c>
      <c r="H52" s="10">
        <f t="shared" si="15"/>
        <v>0.23252296164337094</v>
      </c>
      <c r="I52" s="10">
        <f t="shared" si="15"/>
        <v>0.22837547831721927</v>
      </c>
      <c r="J52" s="10">
        <f t="shared" si="15"/>
        <v>0.23659033504449889</v>
      </c>
      <c r="K52" s="10">
        <f t="shared" si="15"/>
        <v>0.24485439748097515</v>
      </c>
      <c r="L52" s="10">
        <f t="shared" si="15"/>
        <v>0.2720770448569127</v>
      </c>
      <c r="M52" s="10">
        <f t="shared" si="15"/>
        <v>0.25062877568765241</v>
      </c>
      <c r="N52" s="10">
        <f t="shared" si="15"/>
        <v>0.24565571489230509</v>
      </c>
      <c r="O52" s="10">
        <f t="shared" si="15"/>
        <v>0.24556583221208106</v>
      </c>
      <c r="P52" s="10">
        <f t="shared" si="15"/>
        <v>0.22422731862583536</v>
      </c>
      <c r="Q52" s="10">
        <f t="shared" si="15"/>
        <v>0.23646512877018913</v>
      </c>
      <c r="R52" s="10">
        <f t="shared" si="15"/>
        <v>0.22851002986768909</v>
      </c>
      <c r="S52" s="10">
        <f t="shared" si="15"/>
        <v>0.23232531036264453</v>
      </c>
      <c r="T52" s="10">
        <f t="shared" si="15"/>
        <v>0.2280702374961705</v>
      </c>
    </row>
    <row r="53" spans="2:20" x14ac:dyDescent="0.2">
      <c r="C53" t="s">
        <v>51</v>
      </c>
      <c r="D53" s="10">
        <f t="shared" ref="D53:T53" si="16">IFERROR(D128/D92," ")</f>
        <v>0.1894816980074063</v>
      </c>
      <c r="E53" s="10">
        <f t="shared" si="16"/>
        <v>0.19051139963865496</v>
      </c>
      <c r="F53" s="10">
        <f t="shared" si="16"/>
        <v>0.17244477343095546</v>
      </c>
      <c r="G53" s="10">
        <f t="shared" si="16"/>
        <v>0.19116679434286896</v>
      </c>
      <c r="H53" s="10">
        <f t="shared" si="16"/>
        <v>0.18968829837024406</v>
      </c>
      <c r="I53" s="10">
        <f t="shared" si="16"/>
        <v>0.20713280885494323</v>
      </c>
      <c r="J53" s="10">
        <f t="shared" si="16"/>
        <v>0.19410021761142995</v>
      </c>
      <c r="K53" s="10">
        <f t="shared" si="16"/>
        <v>0.19721762485172595</v>
      </c>
      <c r="L53" s="10">
        <f t="shared" si="16"/>
        <v>0.23205685289746963</v>
      </c>
      <c r="M53" s="10">
        <f t="shared" si="16"/>
        <v>0.20920030171419515</v>
      </c>
      <c r="N53" s="10">
        <f t="shared" si="16"/>
        <v>0.21014827815653817</v>
      </c>
      <c r="O53" s="10">
        <f t="shared" si="16"/>
        <v>0.21526056312137318</v>
      </c>
      <c r="P53" s="10">
        <f t="shared" si="16"/>
        <v>0.17198380188654674</v>
      </c>
      <c r="Q53" s="10">
        <f t="shared" si="16"/>
        <v>0.21904246876071379</v>
      </c>
      <c r="R53" s="10">
        <f t="shared" si="16"/>
        <v>0.21310111914643215</v>
      </c>
      <c r="S53" s="10">
        <f t="shared" si="16"/>
        <v>0.20954747432273316</v>
      </c>
      <c r="T53" s="10">
        <f t="shared" si="16"/>
        <v>0.22692828323321479</v>
      </c>
    </row>
    <row r="54" spans="2:20" x14ac:dyDescent="0.2">
      <c r="C54" t="s">
        <v>54</v>
      </c>
      <c r="D54" s="10">
        <f t="shared" ref="D54:T54" si="17">IFERROR(D129/D93," ")</f>
        <v>0.11515585124430218</v>
      </c>
      <c r="E54" s="10">
        <f t="shared" si="17"/>
        <v>0.11052955933523835</v>
      </c>
      <c r="F54" s="10">
        <f t="shared" si="17"/>
        <v>0.12409748808408796</v>
      </c>
      <c r="G54" s="10">
        <f t="shared" si="17"/>
        <v>0.1464996213337891</v>
      </c>
      <c r="H54" s="10">
        <f t="shared" si="17"/>
        <v>0.17688294903253601</v>
      </c>
      <c r="I54" s="10">
        <f t="shared" si="17"/>
        <v>0.13179191929946574</v>
      </c>
      <c r="J54" s="10">
        <f t="shared" si="17"/>
        <v>0.13976323942829647</v>
      </c>
      <c r="K54" s="10">
        <f t="shared" si="17"/>
        <v>0.16908075212791579</v>
      </c>
      <c r="L54" s="10">
        <f t="shared" si="17"/>
        <v>0.18939872880636782</v>
      </c>
      <c r="M54" s="10">
        <f t="shared" si="17"/>
        <v>0.17893577635256672</v>
      </c>
      <c r="N54" s="10">
        <f t="shared" si="17"/>
        <v>0.20833587487392777</v>
      </c>
      <c r="O54" s="10">
        <f t="shared" si="17"/>
        <v>0.21144634277978819</v>
      </c>
      <c r="P54" s="10">
        <f t="shared" si="17"/>
        <v>0.14943014181528674</v>
      </c>
      <c r="Q54" s="10">
        <f t="shared" si="17"/>
        <v>0.136488851207655</v>
      </c>
      <c r="R54" s="10">
        <f t="shared" si="17"/>
        <v>0.13868315099928741</v>
      </c>
      <c r="S54" s="10">
        <f t="shared" si="17"/>
        <v>0.17192569443016634</v>
      </c>
      <c r="T54" s="10">
        <f t="shared" si="17"/>
        <v>0.11352981198864896</v>
      </c>
    </row>
    <row r="55" spans="2:20" x14ac:dyDescent="0.2">
      <c r="C55" t="s">
        <v>47</v>
      </c>
      <c r="D55" s="10">
        <f t="shared" ref="D55:T55" si="18">IFERROR(D130/D94," ")</f>
        <v>5.3995644440011309E-3</v>
      </c>
      <c r="E55" s="10">
        <f t="shared" si="18"/>
        <v>5.7281727806719925E-4</v>
      </c>
      <c r="F55" s="10">
        <f t="shared" si="18"/>
        <v>6.161284534472641E-3</v>
      </c>
      <c r="G55" s="10">
        <f t="shared" si="18"/>
        <v>7.9272422643661775E-3</v>
      </c>
      <c r="H55" s="10">
        <f t="shared" si="18"/>
        <v>1.0327964805619018E-2</v>
      </c>
      <c r="I55" s="10">
        <f t="shared" si="18"/>
        <v>5.6003715886362125E-3</v>
      </c>
      <c r="J55" s="10">
        <f t="shared" si="18"/>
        <v>1.424126376256582E-2</v>
      </c>
      <c r="K55" s="10">
        <f t="shared" si="18"/>
        <v>4.3617505231553083E-3</v>
      </c>
      <c r="L55" s="10">
        <f t="shared" si="18"/>
        <v>1.4938751120406335E-3</v>
      </c>
      <c r="M55" s="10">
        <f t="shared" si="18"/>
        <v>5.0585517406197726E-3</v>
      </c>
      <c r="N55" s="10">
        <f t="shared" si="18"/>
        <v>4.2760016533873059E-4</v>
      </c>
      <c r="O55" s="10">
        <f t="shared" si="18"/>
        <v>1.8664968921548324E-4</v>
      </c>
      <c r="P55" s="10">
        <f t="shared" si="18"/>
        <v>0</v>
      </c>
      <c r="Q55" s="10">
        <f t="shared" si="18"/>
        <v>0</v>
      </c>
      <c r="R55" s="10">
        <f t="shared" si="18"/>
        <v>3.2971274363193437E-4</v>
      </c>
      <c r="S55" s="10">
        <f t="shared" si="18"/>
        <v>0</v>
      </c>
      <c r="T55" s="10">
        <f t="shared" si="18"/>
        <v>0</v>
      </c>
    </row>
    <row r="56" spans="2:20" x14ac:dyDescent="0.2">
      <c r="C56" t="s">
        <v>55</v>
      </c>
      <c r="D56" s="10">
        <f t="shared" ref="D56:T56" si="19">IFERROR(D131/D95," ")</f>
        <v>0.18765669704745891</v>
      </c>
      <c r="E56" s="10">
        <f t="shared" si="19"/>
        <v>0.24182673860441806</v>
      </c>
      <c r="F56" s="10">
        <f t="shared" si="19"/>
        <v>0.196870209134824</v>
      </c>
      <c r="G56" s="10">
        <f t="shared" si="19"/>
        <v>0.23206959749093223</v>
      </c>
      <c r="H56" s="10">
        <f t="shared" si="19"/>
        <v>0.19780756078515846</v>
      </c>
      <c r="I56" s="10">
        <f t="shared" si="19"/>
        <v>0.17821015085954858</v>
      </c>
      <c r="J56" s="10">
        <f t="shared" si="19"/>
        <v>0.18819463643903786</v>
      </c>
      <c r="K56" s="10">
        <f t="shared" si="19"/>
        <v>0.20983981416994429</v>
      </c>
      <c r="L56" s="10">
        <f t="shared" si="19"/>
        <v>0.19299168563226934</v>
      </c>
      <c r="M56" s="10">
        <f t="shared" si="19"/>
        <v>0.18023289608804324</v>
      </c>
      <c r="N56" s="10">
        <f t="shared" si="19"/>
        <v>0.17326962919115471</v>
      </c>
      <c r="O56" s="10">
        <f t="shared" si="19"/>
        <v>0.16554208554304833</v>
      </c>
      <c r="P56" s="10">
        <f t="shared" si="19"/>
        <v>0.14646429087567303</v>
      </c>
      <c r="Q56" s="10">
        <f t="shared" si="19"/>
        <v>0.21093512150568691</v>
      </c>
      <c r="R56" s="10">
        <f t="shared" si="19"/>
        <v>0.19493173979375494</v>
      </c>
      <c r="S56" s="10">
        <f t="shared" si="19"/>
        <v>0.19347133058743973</v>
      </c>
      <c r="T56" s="10">
        <f t="shared" si="19"/>
        <v>0.18890235104789033</v>
      </c>
    </row>
    <row r="57" spans="2:20" x14ac:dyDescent="0.2">
      <c r="B57" s="11" t="s">
        <v>40</v>
      </c>
      <c r="C57" s="11"/>
      <c r="D57" s="12">
        <f t="shared" ref="D57:T57" si="20">IFERROR(D132/D96," ")</f>
        <v>3.249432787501124E-2</v>
      </c>
      <c r="E57" s="12">
        <f t="shared" si="20"/>
        <v>3.0072709241914377E-2</v>
      </c>
      <c r="F57" s="12">
        <f t="shared" si="20"/>
        <v>2.9552049592093923E-2</v>
      </c>
      <c r="G57" s="12">
        <f t="shared" si="20"/>
        <v>3.1362766147430901E-2</v>
      </c>
      <c r="H57" s="12">
        <f t="shared" si="20"/>
        <v>3.1071333546065612E-2</v>
      </c>
      <c r="I57" s="12">
        <f t="shared" si="20"/>
        <v>3.0621577786264328E-2</v>
      </c>
      <c r="J57" s="12">
        <f t="shared" si="20"/>
        <v>3.1710423277300497E-2</v>
      </c>
      <c r="K57" s="12">
        <f t="shared" si="20"/>
        <v>3.0036422376524173E-2</v>
      </c>
      <c r="L57" s="12">
        <f t="shared" si="20"/>
        <v>3.0133983247571893E-2</v>
      </c>
      <c r="M57" s="12">
        <f t="shared" si="20"/>
        <v>3.2391810710515841E-2</v>
      </c>
      <c r="N57" s="12">
        <f t="shared" si="20"/>
        <v>3.3742371283717577E-2</v>
      </c>
      <c r="O57" s="12">
        <f t="shared" si="20"/>
        <v>2.895232042557614E-2</v>
      </c>
      <c r="P57" s="12">
        <f t="shared" si="20"/>
        <v>2.786923561490201E-2</v>
      </c>
      <c r="Q57" s="12">
        <f t="shared" si="20"/>
        <v>2.8965652137616767E-2</v>
      </c>
      <c r="R57" s="12">
        <f t="shared" si="20"/>
        <v>2.7797773163505485E-2</v>
      </c>
      <c r="S57" s="12">
        <f t="shared" si="20"/>
        <v>2.8113180794627126E-2</v>
      </c>
      <c r="T57" s="12">
        <f t="shared" si="20"/>
        <v>2.9474945669823997E-2</v>
      </c>
    </row>
    <row r="58" spans="2:20" x14ac:dyDescent="0.2">
      <c r="C58" t="s">
        <v>39</v>
      </c>
      <c r="D58" s="10">
        <f t="shared" ref="D58:T58" si="21">IFERROR(D133/D97," ")</f>
        <v>3.7572379543823108E-2</v>
      </c>
      <c r="E58" s="10">
        <f t="shared" si="21"/>
        <v>2.7591333216217487E-2</v>
      </c>
      <c r="F58" s="10">
        <f t="shared" si="21"/>
        <v>2.2013877151054698E-2</v>
      </c>
      <c r="G58" s="10">
        <f t="shared" si="21"/>
        <v>3.5822020023471797E-2</v>
      </c>
      <c r="H58" s="10">
        <f t="shared" si="21"/>
        <v>2.0030627050483467E-2</v>
      </c>
      <c r="I58" s="10">
        <f t="shared" si="21"/>
        <v>3.3390560075638828E-2</v>
      </c>
      <c r="J58" s="10">
        <f t="shared" si="21"/>
        <v>4.0715097023186306E-2</v>
      </c>
      <c r="K58" s="10">
        <f t="shared" si="21"/>
        <v>1.732729349121645E-2</v>
      </c>
      <c r="L58" s="10">
        <f t="shared" si="21"/>
        <v>2.2403633430475085E-2</v>
      </c>
      <c r="M58" s="10">
        <f t="shared" si="21"/>
        <v>1.4263004504106686E-2</v>
      </c>
      <c r="N58" s="10">
        <f t="shared" si="21"/>
        <v>1.8782570909914642E-2</v>
      </c>
      <c r="O58" s="10">
        <f t="shared" si="21"/>
        <v>1.5285096715155723E-2</v>
      </c>
      <c r="P58" s="10">
        <f t="shared" si="21"/>
        <v>1.4508961763802009E-2</v>
      </c>
      <c r="Q58" s="10">
        <f t="shared" si="21"/>
        <v>3.0937154958532491E-2</v>
      </c>
      <c r="R58" s="10">
        <f t="shared" si="21"/>
        <v>1.0268419675051097E-2</v>
      </c>
      <c r="S58" s="10">
        <f t="shared" si="21"/>
        <v>1.7172727221368814E-2</v>
      </c>
      <c r="T58" s="10">
        <f t="shared" si="21"/>
        <v>1.394800146750746E-2</v>
      </c>
    </row>
    <row r="59" spans="2:20" x14ac:dyDescent="0.2">
      <c r="C59" t="s">
        <v>42</v>
      </c>
      <c r="D59" s="10">
        <f t="shared" ref="D59:T59" si="22">IFERROR(D134/D98," ")</f>
        <v>3.4719222159289118E-2</v>
      </c>
      <c r="E59" s="10">
        <f t="shared" si="22"/>
        <v>3.172940341864873E-2</v>
      </c>
      <c r="F59" s="10">
        <f t="shared" si="22"/>
        <v>3.1565284733872892E-2</v>
      </c>
      <c r="G59" s="10">
        <f t="shared" si="22"/>
        <v>3.3484944830168943E-2</v>
      </c>
      <c r="H59" s="10">
        <f t="shared" si="22"/>
        <v>3.2106259856639119E-2</v>
      </c>
      <c r="I59" s="10">
        <f t="shared" si="22"/>
        <v>3.0090493976348932E-2</v>
      </c>
      <c r="J59" s="10">
        <f t="shared" si="22"/>
        <v>2.8546989895105065E-2</v>
      </c>
      <c r="K59" s="10">
        <f t="shared" si="22"/>
        <v>2.9912827880213121E-2</v>
      </c>
      <c r="L59" s="10">
        <f t="shared" si="22"/>
        <v>2.8011545546569133E-2</v>
      </c>
      <c r="M59" s="10">
        <f t="shared" si="22"/>
        <v>2.7177755317337321E-2</v>
      </c>
      <c r="N59" s="10">
        <f t="shared" si="22"/>
        <v>3.4365095868527817E-2</v>
      </c>
      <c r="O59" s="10">
        <f t="shared" si="22"/>
        <v>2.8166725341524871E-2</v>
      </c>
      <c r="P59" s="10">
        <f t="shared" si="22"/>
        <v>2.5436182661057571E-2</v>
      </c>
      <c r="Q59" s="10">
        <f t="shared" si="22"/>
        <v>2.9202319939296669E-2</v>
      </c>
      <c r="R59" s="10">
        <f t="shared" si="22"/>
        <v>2.7306171222925568E-2</v>
      </c>
      <c r="S59" s="10">
        <f t="shared" si="22"/>
        <v>2.6225039861154171E-2</v>
      </c>
      <c r="T59" s="10">
        <f t="shared" si="22"/>
        <v>2.8337992151218388E-2</v>
      </c>
    </row>
    <row r="60" spans="2:20" x14ac:dyDescent="0.2">
      <c r="C60" t="s">
        <v>43</v>
      </c>
      <c r="D60" s="10">
        <f t="shared" ref="D60:T60" si="23">IFERROR(D135/D99," ")</f>
        <v>3.915877606221678E-2</v>
      </c>
      <c r="E60" s="10">
        <f t="shared" si="23"/>
        <v>3.5099366331061609E-2</v>
      </c>
      <c r="F60" s="10">
        <f t="shared" si="23"/>
        <v>2.7438813238718905E-2</v>
      </c>
      <c r="G60" s="10">
        <f t="shared" si="23"/>
        <v>3.5826515528656885E-2</v>
      </c>
      <c r="H60" s="10">
        <f t="shared" si="23"/>
        <v>4.4519243296403145E-2</v>
      </c>
      <c r="I60" s="10">
        <f t="shared" si="23"/>
        <v>3.7187708614786506E-2</v>
      </c>
      <c r="J60" s="10">
        <f t="shared" si="23"/>
        <v>4.5093364291341247E-2</v>
      </c>
      <c r="K60" s="10">
        <f t="shared" si="23"/>
        <v>4.6516519880642052E-2</v>
      </c>
      <c r="L60" s="10">
        <f t="shared" si="23"/>
        <v>3.9614737991266372E-2</v>
      </c>
      <c r="M60" s="10">
        <f t="shared" si="23"/>
        <v>4.2445156981948666E-2</v>
      </c>
      <c r="N60" s="10">
        <f t="shared" si="23"/>
        <v>4.9432201586062104E-2</v>
      </c>
      <c r="O60" s="10">
        <f t="shared" si="23"/>
        <v>4.5977041442156495E-2</v>
      </c>
      <c r="P60" s="10">
        <f t="shared" si="23"/>
        <v>4.3371838504196694E-2</v>
      </c>
      <c r="Q60" s="10">
        <f t="shared" si="23"/>
        <v>3.8273605520963427E-2</v>
      </c>
      <c r="R60" s="10">
        <f t="shared" si="23"/>
        <v>3.4697354559355548E-2</v>
      </c>
      <c r="S60" s="10">
        <f t="shared" si="23"/>
        <v>3.3815359425072793E-2</v>
      </c>
      <c r="T60" s="10">
        <f t="shared" si="23"/>
        <v>4.0420251840015839E-2</v>
      </c>
    </row>
    <row r="61" spans="2:20" x14ac:dyDescent="0.2">
      <c r="C61" t="s">
        <v>48</v>
      </c>
      <c r="D61" s="10">
        <f t="shared" ref="D61:T61" si="24">IFERROR(D136/D100," ")</f>
        <v>2.1037129753409989E-2</v>
      </c>
      <c r="E61" s="10">
        <f t="shared" si="24"/>
        <v>1.3705445814259703E-2</v>
      </c>
      <c r="F61" s="10">
        <f t="shared" si="24"/>
        <v>8.1450976210472193E-3</v>
      </c>
      <c r="G61" s="10">
        <f t="shared" si="24"/>
        <v>2.8018227616397974E-2</v>
      </c>
      <c r="H61" s="10">
        <f t="shared" si="24"/>
        <v>2.9313933488157303E-2</v>
      </c>
      <c r="I61" s="10">
        <f t="shared" si="24"/>
        <v>8.5988997930608116E-3</v>
      </c>
      <c r="J61" s="10">
        <f t="shared" si="24"/>
        <v>1.4293969454871972E-2</v>
      </c>
      <c r="K61" s="10">
        <f t="shared" si="24"/>
        <v>1.7299426924011607E-2</v>
      </c>
      <c r="L61" s="10">
        <f t="shared" si="24"/>
        <v>2.5306364341179669E-2</v>
      </c>
      <c r="M61" s="10">
        <f t="shared" si="24"/>
        <v>4.7079298561474595E-2</v>
      </c>
      <c r="N61" s="10">
        <f t="shared" si="24"/>
        <v>1.7632943583855025E-2</v>
      </c>
      <c r="O61" s="10">
        <f t="shared" si="24"/>
        <v>1.6846826629672913E-2</v>
      </c>
      <c r="P61" s="10">
        <f t="shared" si="24"/>
        <v>2.3014846217369524E-2</v>
      </c>
      <c r="Q61" s="10">
        <f t="shared" si="24"/>
        <v>3.2255566251434359E-2</v>
      </c>
      <c r="R61" s="10">
        <f t="shared" si="24"/>
        <v>2.7400524231970733E-2</v>
      </c>
      <c r="S61" s="10">
        <f t="shared" si="24"/>
        <v>3.1334660074344586E-2</v>
      </c>
      <c r="T61" s="10">
        <f t="shared" si="24"/>
        <v>2.667878811352585E-2</v>
      </c>
    </row>
    <row r="62" spans="2:20" x14ac:dyDescent="0.2">
      <c r="C62" t="s">
        <v>52</v>
      </c>
      <c r="D62" s="10">
        <f t="shared" ref="D62:T62" si="25">IFERROR(D137/D101," ")</f>
        <v>4.2806346365006867E-2</v>
      </c>
      <c r="E62" s="10">
        <f t="shared" si="25"/>
        <v>2.8545365638222013E-2</v>
      </c>
      <c r="F62" s="10">
        <f t="shared" si="25"/>
        <v>3.4329010989196433E-2</v>
      </c>
      <c r="G62" s="10">
        <f t="shared" si="25"/>
        <v>3.2960892315959459E-2</v>
      </c>
      <c r="H62" s="10">
        <f t="shared" si="25"/>
        <v>3.4277812756863299E-2</v>
      </c>
      <c r="I62" s="10">
        <f t="shared" si="25"/>
        <v>3.5909589098567E-2</v>
      </c>
      <c r="J62" s="10">
        <f t="shared" si="25"/>
        <v>3.5503650998073226E-2</v>
      </c>
      <c r="K62" s="10">
        <f t="shared" si="25"/>
        <v>2.7586962470017375E-2</v>
      </c>
      <c r="L62" s="10">
        <f t="shared" si="25"/>
        <v>2.872484102923311E-2</v>
      </c>
      <c r="M62" s="10">
        <f t="shared" si="25"/>
        <v>2.978914013817412E-2</v>
      </c>
      <c r="N62" s="10">
        <f t="shared" si="25"/>
        <v>3.1977207065206993E-2</v>
      </c>
      <c r="O62" s="10">
        <f t="shared" si="25"/>
        <v>2.6325119727041425E-2</v>
      </c>
      <c r="P62" s="10">
        <f t="shared" si="25"/>
        <v>2.5916523517014001E-2</v>
      </c>
      <c r="Q62" s="10">
        <f t="shared" si="25"/>
        <v>2.7260217389014942E-2</v>
      </c>
      <c r="R62" s="10">
        <f t="shared" si="25"/>
        <v>2.3634260578888559E-2</v>
      </c>
      <c r="S62" s="10">
        <f t="shared" si="25"/>
        <v>2.599592048860061E-2</v>
      </c>
      <c r="T62" s="10">
        <f t="shared" si="25"/>
        <v>3.145024183438485E-2</v>
      </c>
    </row>
    <row r="63" spans="2:20" x14ac:dyDescent="0.2">
      <c r="C63" t="s">
        <v>53</v>
      </c>
      <c r="D63" s="10">
        <f t="shared" ref="D63:T63" si="26">IFERROR(D138/D102," ")</f>
        <v>2.8810165147933036E-2</v>
      </c>
      <c r="E63" s="10">
        <f t="shared" si="26"/>
        <v>2.9743922864427015E-2</v>
      </c>
      <c r="F63" s="10">
        <f t="shared" si="26"/>
        <v>2.9749757079872166E-2</v>
      </c>
      <c r="G63" s="10">
        <f t="shared" si="26"/>
        <v>2.9259646141756961E-2</v>
      </c>
      <c r="H63" s="10">
        <f t="shared" si="26"/>
        <v>2.8478038954799088E-2</v>
      </c>
      <c r="I63" s="10">
        <f t="shared" si="26"/>
        <v>3.0673646093483116E-2</v>
      </c>
      <c r="J63" s="10">
        <f t="shared" si="26"/>
        <v>3.1727899124347654E-2</v>
      </c>
      <c r="K63" s="10">
        <f t="shared" si="26"/>
        <v>3.0652196898177522E-2</v>
      </c>
      <c r="L63" s="10">
        <f t="shared" si="26"/>
        <v>3.1203114154465472E-2</v>
      </c>
      <c r="M63" s="10">
        <f t="shared" si="26"/>
        <v>3.4203938838480767E-2</v>
      </c>
      <c r="N63" s="10">
        <f t="shared" si="26"/>
        <v>3.4018876336361456E-2</v>
      </c>
      <c r="O63" s="10">
        <f t="shared" si="26"/>
        <v>2.9780237744670889E-2</v>
      </c>
      <c r="P63" s="10">
        <f t="shared" si="26"/>
        <v>2.8607069171751862E-2</v>
      </c>
      <c r="Q63" s="10">
        <f t="shared" si="26"/>
        <v>2.8254189107087664E-2</v>
      </c>
      <c r="R63" s="10">
        <f t="shared" si="26"/>
        <v>2.9174245822156487E-2</v>
      </c>
      <c r="S63" s="10">
        <f t="shared" si="26"/>
        <v>2.8895948131489553E-2</v>
      </c>
      <c r="T63" s="10">
        <f t="shared" si="26"/>
        <v>2.8399223616039547E-2</v>
      </c>
    </row>
    <row r="64" spans="2:20" x14ac:dyDescent="0.2">
      <c r="B64" s="11"/>
      <c r="C64" s="11"/>
      <c r="D64" s="12" t="str">
        <f t="shared" ref="D64:T64" si="27">IFERROR(D139/D103," ")</f>
        <v xml:space="preserve"> </v>
      </c>
      <c r="E64" s="12" t="str">
        <f t="shared" si="27"/>
        <v xml:space="preserve"> </v>
      </c>
      <c r="F64" s="12" t="str">
        <f t="shared" si="27"/>
        <v xml:space="preserve"> </v>
      </c>
      <c r="G64" s="12" t="str">
        <f t="shared" si="27"/>
        <v xml:space="preserve"> </v>
      </c>
      <c r="H64" s="12" t="str">
        <f t="shared" si="27"/>
        <v xml:space="preserve"> </v>
      </c>
      <c r="I64" s="12" t="str">
        <f t="shared" si="27"/>
        <v xml:space="preserve"> </v>
      </c>
      <c r="J64" s="12" t="str">
        <f t="shared" si="27"/>
        <v xml:space="preserve"> </v>
      </c>
      <c r="K64" s="12" t="str">
        <f t="shared" si="27"/>
        <v xml:space="preserve"> </v>
      </c>
      <c r="L64" s="12" t="str">
        <f t="shared" si="27"/>
        <v xml:space="preserve"> </v>
      </c>
      <c r="M64" s="12" t="str">
        <f t="shared" si="27"/>
        <v xml:space="preserve"> </v>
      </c>
      <c r="N64" s="12" t="str">
        <f t="shared" si="27"/>
        <v xml:space="preserve"> </v>
      </c>
      <c r="O64" s="12" t="str">
        <f t="shared" si="27"/>
        <v xml:space="preserve"> </v>
      </c>
      <c r="P64" s="12" t="str">
        <f t="shared" si="27"/>
        <v xml:space="preserve"> </v>
      </c>
      <c r="Q64" s="12" t="str">
        <f t="shared" si="27"/>
        <v xml:space="preserve"> </v>
      </c>
      <c r="R64" s="12" t="str">
        <f t="shared" si="27"/>
        <v xml:space="preserve"> </v>
      </c>
      <c r="S64" s="12" t="str">
        <f t="shared" si="27"/>
        <v xml:space="preserve"> </v>
      </c>
      <c r="T64" s="12" t="str">
        <f t="shared" si="27"/>
        <v xml:space="preserve"> </v>
      </c>
    </row>
    <row r="72" spans="2:20" x14ac:dyDescent="0.2">
      <c r="B72" s="1" t="s">
        <v>61</v>
      </c>
      <c r="C72" t="s" vm="3">
        <v>376</v>
      </c>
    </row>
    <row r="73" spans="2:20" x14ac:dyDescent="0.2">
      <c r="B73" s="1" t="s">
        <v>59</v>
      </c>
      <c r="C73" t="s" vm="5">
        <v>523</v>
      </c>
    </row>
    <row r="75" spans="2:20" x14ac:dyDescent="0.2">
      <c r="B75" s="1" t="s">
        <v>3</v>
      </c>
      <c r="D75" s="1" t="s">
        <v>525</v>
      </c>
    </row>
    <row r="76" spans="2:20" x14ac:dyDescent="0.2">
      <c r="B76" s="1" t="s">
        <v>29</v>
      </c>
      <c r="C76" s="1" t="s">
        <v>27</v>
      </c>
      <c r="D76">
        <v>2005</v>
      </c>
      <c r="E76">
        <v>2006</v>
      </c>
      <c r="F76">
        <v>2007</v>
      </c>
      <c r="G76">
        <v>2008</v>
      </c>
      <c r="H76">
        <v>2009</v>
      </c>
      <c r="I76">
        <v>2010</v>
      </c>
      <c r="J76">
        <v>2011</v>
      </c>
      <c r="K76">
        <v>2012</v>
      </c>
      <c r="L76">
        <v>2013</v>
      </c>
      <c r="M76">
        <v>2014</v>
      </c>
      <c r="N76">
        <v>2015</v>
      </c>
      <c r="O76">
        <v>2016</v>
      </c>
      <c r="P76">
        <v>2017</v>
      </c>
      <c r="Q76">
        <v>2018</v>
      </c>
      <c r="R76">
        <v>2019</v>
      </c>
      <c r="S76">
        <v>2020</v>
      </c>
      <c r="T76">
        <v>2021</v>
      </c>
    </row>
    <row r="77" spans="2:20" x14ac:dyDescent="0.2">
      <c r="B77" t="s">
        <v>31</v>
      </c>
      <c r="D77" s="4">
        <v>12635872.800000001</v>
      </c>
      <c r="E77" s="4">
        <v>15132732.300000001</v>
      </c>
      <c r="F77" s="4">
        <v>18003219</v>
      </c>
      <c r="G77" s="4">
        <v>25017666</v>
      </c>
      <c r="H77" s="4">
        <v>26763533.800000001</v>
      </c>
      <c r="I77" s="4">
        <v>28072726.100000001</v>
      </c>
      <c r="J77" s="4">
        <v>28750385</v>
      </c>
      <c r="K77" s="4">
        <v>30382974.800000001</v>
      </c>
      <c r="L77" s="4">
        <v>32420886.699999999</v>
      </c>
      <c r="M77" s="4">
        <v>33577001.299999997</v>
      </c>
      <c r="N77" s="4">
        <v>27012769.5</v>
      </c>
      <c r="O77" s="4">
        <v>28396134.800000001</v>
      </c>
      <c r="P77" s="4">
        <v>27858589.699999999</v>
      </c>
      <c r="Q77" s="4">
        <v>28192512.5</v>
      </c>
      <c r="R77" s="4">
        <v>29010976.600000001</v>
      </c>
      <c r="S77" s="4">
        <v>29260327.699999999</v>
      </c>
      <c r="T77" s="4">
        <v>31816564.5</v>
      </c>
    </row>
    <row r="78" spans="2:20" x14ac:dyDescent="0.2">
      <c r="C78" t="s">
        <v>30</v>
      </c>
      <c r="D78" s="4"/>
      <c r="E78" s="4"/>
      <c r="F78" s="4"/>
      <c r="G78" s="4"/>
      <c r="H78" s="4"/>
      <c r="I78" s="4"/>
      <c r="J78" s="4">
        <v>0</v>
      </c>
      <c r="K78" s="4"/>
      <c r="L78" s="4"/>
      <c r="M78" s="4"/>
      <c r="N78" s="4"/>
      <c r="O78" s="4"/>
      <c r="P78" s="4"/>
      <c r="Q78" s="4"/>
      <c r="R78" s="4"/>
      <c r="S78" s="4"/>
      <c r="T78" s="4"/>
    </row>
    <row r="79" spans="2:20" x14ac:dyDescent="0.2">
      <c r="C79" t="s">
        <v>32</v>
      </c>
      <c r="D79" s="4"/>
      <c r="E79" s="4"/>
      <c r="F79" s="4"/>
      <c r="G79" s="4"/>
      <c r="H79" s="4"/>
      <c r="I79" s="4"/>
      <c r="J79" s="4">
        <v>0</v>
      </c>
      <c r="K79" s="4"/>
      <c r="L79" s="4"/>
      <c r="M79" s="4"/>
      <c r="N79" s="4"/>
      <c r="O79" s="4"/>
      <c r="P79" s="4"/>
      <c r="Q79" s="4"/>
      <c r="R79" s="4"/>
      <c r="S79" s="4"/>
      <c r="T79" s="4"/>
    </row>
    <row r="80" spans="2:20" x14ac:dyDescent="0.2">
      <c r="C80" t="s">
        <v>36</v>
      </c>
      <c r="D80" s="4"/>
      <c r="E80" s="4"/>
      <c r="F80" s="4"/>
      <c r="G80" s="4"/>
      <c r="H80" s="4"/>
      <c r="I80" s="4"/>
      <c r="J80" s="4">
        <v>0</v>
      </c>
      <c r="K80" s="4"/>
      <c r="L80" s="4"/>
      <c r="M80" s="4"/>
      <c r="N80" s="4"/>
      <c r="O80" s="4"/>
      <c r="P80" s="4"/>
      <c r="Q80" s="4"/>
      <c r="R80" s="4"/>
      <c r="S80" s="4"/>
      <c r="T80" s="4"/>
    </row>
    <row r="81" spans="2:20" x14ac:dyDescent="0.2">
      <c r="C81" t="s">
        <v>37</v>
      </c>
      <c r="D81" s="4">
        <v>299293</v>
      </c>
      <c r="E81" s="4">
        <v>410589</v>
      </c>
      <c r="F81" s="4">
        <v>372810</v>
      </c>
      <c r="G81" s="4">
        <v>412770</v>
      </c>
      <c r="H81" s="4">
        <v>500300</v>
      </c>
      <c r="I81" s="4">
        <v>584725</v>
      </c>
      <c r="J81" s="4">
        <v>569865</v>
      </c>
      <c r="K81" s="4">
        <v>550319</v>
      </c>
      <c r="L81" s="4">
        <v>608980</v>
      </c>
      <c r="M81" s="4">
        <v>449020</v>
      </c>
      <c r="N81" s="4">
        <v>154754</v>
      </c>
      <c r="O81" s="4">
        <v>463881</v>
      </c>
      <c r="P81" s="4">
        <v>608676</v>
      </c>
      <c r="Q81" s="4">
        <v>401833</v>
      </c>
      <c r="R81" s="4">
        <v>399626</v>
      </c>
      <c r="S81" s="4">
        <v>378401</v>
      </c>
      <c r="T81" s="4">
        <v>52121</v>
      </c>
    </row>
    <row r="82" spans="2:20" x14ac:dyDescent="0.2">
      <c r="C82" t="s">
        <v>38</v>
      </c>
      <c r="D82" s="4">
        <v>1217463</v>
      </c>
      <c r="E82" s="4">
        <v>1616037</v>
      </c>
      <c r="F82" s="4">
        <v>2186394</v>
      </c>
      <c r="G82" s="4">
        <v>2768930</v>
      </c>
      <c r="H82" s="4">
        <v>2961606</v>
      </c>
      <c r="I82" s="4">
        <v>2516966</v>
      </c>
      <c r="J82" s="4">
        <v>2823613</v>
      </c>
      <c r="K82" s="4">
        <v>2987611</v>
      </c>
      <c r="L82" s="4">
        <v>3429010</v>
      </c>
      <c r="M82" s="4">
        <v>3358825</v>
      </c>
      <c r="N82" s="4">
        <v>3002379</v>
      </c>
      <c r="O82" s="4">
        <v>2973082</v>
      </c>
      <c r="P82" s="4">
        <v>2590301</v>
      </c>
      <c r="Q82" s="4">
        <v>433663</v>
      </c>
      <c r="R82" s="4"/>
      <c r="S82" s="4"/>
      <c r="T82" s="4"/>
    </row>
    <row r="83" spans="2:20" x14ac:dyDescent="0.2">
      <c r="C83" t="s">
        <v>44</v>
      </c>
      <c r="D83" s="4">
        <v>11119116.800000001</v>
      </c>
      <c r="E83" s="4">
        <v>13106106.300000001</v>
      </c>
      <c r="F83" s="4">
        <v>15444015</v>
      </c>
      <c r="G83" s="4">
        <v>21835966</v>
      </c>
      <c r="H83" s="4">
        <v>23301627.800000001</v>
      </c>
      <c r="I83" s="4">
        <v>24971035.100000001</v>
      </c>
      <c r="J83" s="4">
        <v>25356907</v>
      </c>
      <c r="K83" s="4">
        <v>26845044.800000001</v>
      </c>
      <c r="L83" s="4">
        <v>28382896.699999999</v>
      </c>
      <c r="M83" s="4">
        <v>29769156.300000001</v>
      </c>
      <c r="N83" s="4">
        <v>23855636.5</v>
      </c>
      <c r="O83" s="4">
        <v>24959171.800000001</v>
      </c>
      <c r="P83" s="4">
        <v>24659612.699999999</v>
      </c>
      <c r="Q83" s="4">
        <v>27357016.5</v>
      </c>
      <c r="R83" s="4">
        <v>28611350.600000001</v>
      </c>
      <c r="S83" s="4">
        <v>28881926.699999999</v>
      </c>
      <c r="T83" s="4">
        <v>31764443.5</v>
      </c>
    </row>
    <row r="84" spans="2:20" x14ac:dyDescent="0.2">
      <c r="B84" t="s">
        <v>35</v>
      </c>
      <c r="D84" s="4">
        <v>19155933.5</v>
      </c>
      <c r="E84" s="4">
        <v>20390987.699999999</v>
      </c>
      <c r="F84" s="4">
        <v>19711389.100000001</v>
      </c>
      <c r="G84" s="4">
        <v>20984809.600000001</v>
      </c>
      <c r="H84" s="4">
        <v>21201369.199999999</v>
      </c>
      <c r="I84" s="4">
        <v>21796358.800000001</v>
      </c>
      <c r="J84" s="4">
        <v>21610692.399999999</v>
      </c>
      <c r="K84" s="4">
        <v>21014229.399999999</v>
      </c>
      <c r="L84" s="4">
        <v>19784616.800000001</v>
      </c>
      <c r="M84" s="4">
        <v>20202672.600000001</v>
      </c>
      <c r="N84" s="4">
        <v>20744697.699999999</v>
      </c>
      <c r="O84" s="4">
        <v>21952425.800000001</v>
      </c>
      <c r="P84" s="4">
        <v>22350171.899999999</v>
      </c>
      <c r="Q84" s="4">
        <v>23106386.899999999</v>
      </c>
      <c r="R84" s="4">
        <v>22282452.100000001</v>
      </c>
      <c r="S84" s="4">
        <v>22742687.300000001</v>
      </c>
      <c r="T84" s="4">
        <v>23427142.100000001</v>
      </c>
    </row>
    <row r="85" spans="2:20" x14ac:dyDescent="0.2">
      <c r="C85" t="s">
        <v>35</v>
      </c>
      <c r="D85" s="4">
        <v>17764281.800000001</v>
      </c>
      <c r="E85" s="4">
        <v>18945347.800000001</v>
      </c>
      <c r="F85" s="4">
        <v>18264020.699999999</v>
      </c>
      <c r="G85" s="4">
        <v>19509493.399999999</v>
      </c>
      <c r="H85" s="4">
        <v>19702241.199999999</v>
      </c>
      <c r="I85" s="4">
        <v>20233847.600000001</v>
      </c>
      <c r="J85" s="4">
        <v>19999398.800000001</v>
      </c>
      <c r="K85" s="4">
        <v>19449283.399999999</v>
      </c>
      <c r="L85" s="4">
        <v>18255025.699999999</v>
      </c>
      <c r="M85" s="4">
        <v>18629113.800000001</v>
      </c>
      <c r="N85" s="4">
        <v>19116765.600000001</v>
      </c>
      <c r="O85" s="4">
        <v>20349199.199999999</v>
      </c>
      <c r="P85" s="4">
        <v>20784078.899999999</v>
      </c>
      <c r="Q85" s="4">
        <v>21435358.800000001</v>
      </c>
      <c r="R85" s="4">
        <v>20734762</v>
      </c>
      <c r="S85" s="4">
        <v>21253487.300000001</v>
      </c>
      <c r="T85" s="4">
        <v>21977321.300000001</v>
      </c>
    </row>
    <row r="86" spans="2:20" x14ac:dyDescent="0.2">
      <c r="C86" t="s">
        <v>49</v>
      </c>
      <c r="D86" s="4">
        <v>1302895.5</v>
      </c>
      <c r="E86" s="4">
        <v>1356079.1</v>
      </c>
      <c r="F86" s="4">
        <v>1356198.7</v>
      </c>
      <c r="G86" s="4">
        <v>1367923.3</v>
      </c>
      <c r="H86" s="4">
        <v>1387108.3</v>
      </c>
      <c r="I86" s="4">
        <v>1449969.5</v>
      </c>
      <c r="J86" s="4">
        <v>1491006.1</v>
      </c>
      <c r="K86" s="4">
        <v>1469112.9</v>
      </c>
      <c r="L86" s="4">
        <v>1454016.7</v>
      </c>
      <c r="M86" s="4">
        <v>1507980.7</v>
      </c>
      <c r="N86" s="4">
        <v>1530399.1</v>
      </c>
      <c r="O86" s="4">
        <v>1491300.2</v>
      </c>
      <c r="P86" s="4">
        <v>1476037.3</v>
      </c>
      <c r="Q86" s="4">
        <v>1596727.6</v>
      </c>
      <c r="R86" s="4">
        <v>1477097.8</v>
      </c>
      <c r="S86" s="4">
        <v>1427777.6</v>
      </c>
      <c r="T86" s="4">
        <v>1397601</v>
      </c>
    </row>
    <row r="87" spans="2:20" x14ac:dyDescent="0.2">
      <c r="C87" t="s">
        <v>50</v>
      </c>
      <c r="D87" s="4">
        <v>88756.2</v>
      </c>
      <c r="E87" s="4">
        <v>89560.8</v>
      </c>
      <c r="F87" s="4">
        <v>91169.7</v>
      </c>
      <c r="G87" s="4">
        <v>107392.9</v>
      </c>
      <c r="H87" s="4">
        <v>112019.7</v>
      </c>
      <c r="I87" s="4">
        <v>112541.7</v>
      </c>
      <c r="J87" s="4">
        <v>120287.5</v>
      </c>
      <c r="K87" s="4">
        <v>95833.1</v>
      </c>
      <c r="L87" s="4">
        <v>75574.399999999994</v>
      </c>
      <c r="M87" s="4">
        <v>65578.100000000006</v>
      </c>
      <c r="N87" s="4">
        <v>97533</v>
      </c>
      <c r="O87" s="4">
        <v>111926.39999999999</v>
      </c>
      <c r="P87" s="4">
        <v>90055.7</v>
      </c>
      <c r="Q87" s="4">
        <v>74300.5</v>
      </c>
      <c r="R87" s="4">
        <v>70592.3</v>
      </c>
      <c r="S87" s="4">
        <v>61422.400000000001</v>
      </c>
      <c r="T87" s="4">
        <v>52219.8</v>
      </c>
    </row>
    <row r="88" spans="2:20" x14ac:dyDescent="0.2">
      <c r="B88" t="s">
        <v>34</v>
      </c>
      <c r="D88" s="4">
        <v>2480905.6</v>
      </c>
      <c r="E88" s="4">
        <v>2421903.7000000002</v>
      </c>
      <c r="F88" s="4">
        <v>2376134.6</v>
      </c>
      <c r="G88" s="4">
        <v>2437377.2000000002</v>
      </c>
      <c r="H88" s="4">
        <v>2330502.4</v>
      </c>
      <c r="I88" s="4">
        <v>2330629.1</v>
      </c>
      <c r="J88" s="4">
        <v>2308597</v>
      </c>
      <c r="K88" s="4">
        <v>2315481.6</v>
      </c>
      <c r="L88" s="4">
        <v>2513894.7999999998</v>
      </c>
      <c r="M88" s="4">
        <v>2451422</v>
      </c>
      <c r="N88" s="4">
        <v>2556436.6</v>
      </c>
      <c r="O88" s="4">
        <v>2684770.4</v>
      </c>
      <c r="P88" s="4">
        <v>2883307</v>
      </c>
      <c r="Q88" s="4">
        <v>2853476.4</v>
      </c>
      <c r="R88" s="4">
        <v>2660691.2000000002</v>
      </c>
      <c r="S88" s="4">
        <v>2659764.9</v>
      </c>
      <c r="T88" s="4">
        <v>2526772.7999999998</v>
      </c>
    </row>
    <row r="89" spans="2:20" x14ac:dyDescent="0.2">
      <c r="C89" t="s">
        <v>33</v>
      </c>
      <c r="D89" s="4">
        <v>5559.4</v>
      </c>
      <c r="E89" s="4">
        <v>3310.8</v>
      </c>
      <c r="F89" s="4">
        <v>4638.1000000000004</v>
      </c>
      <c r="G89" s="4">
        <v>4950.5</v>
      </c>
      <c r="H89" s="4">
        <v>2543</v>
      </c>
      <c r="I89" s="4">
        <v>3687.7</v>
      </c>
      <c r="J89" s="4">
        <v>4960.3999999999996</v>
      </c>
      <c r="K89" s="4">
        <v>3108.6</v>
      </c>
      <c r="L89" s="4">
        <v>6453</v>
      </c>
      <c r="M89" s="4">
        <v>4742.3999999999996</v>
      </c>
      <c r="N89" s="4">
        <v>3388.5</v>
      </c>
      <c r="O89" s="4">
        <v>2533.4</v>
      </c>
      <c r="P89" s="4">
        <v>4225.8999999999996</v>
      </c>
      <c r="Q89" s="4">
        <v>3697.2</v>
      </c>
      <c r="R89" s="4">
        <v>4178.2</v>
      </c>
      <c r="S89" s="4">
        <v>7401.7</v>
      </c>
      <c r="T89" s="4">
        <v>4785</v>
      </c>
    </row>
    <row r="90" spans="2:20" x14ac:dyDescent="0.2">
      <c r="C90" t="s">
        <v>41</v>
      </c>
      <c r="D90" s="4">
        <v>543.29999999999995</v>
      </c>
      <c r="E90" s="4">
        <v>667</v>
      </c>
      <c r="F90" s="4">
        <v>220.9</v>
      </c>
      <c r="G90" s="4">
        <v>754</v>
      </c>
      <c r="H90" s="4">
        <v>955.3</v>
      </c>
      <c r="I90" s="4">
        <v>1176.4000000000001</v>
      </c>
      <c r="J90" s="4">
        <v>821.3</v>
      </c>
      <c r="K90" s="4">
        <v>642.5</v>
      </c>
      <c r="L90" s="4">
        <v>1729.3</v>
      </c>
      <c r="M90" s="4">
        <v>2312</v>
      </c>
      <c r="N90" s="4">
        <v>2516.4</v>
      </c>
      <c r="O90" s="4">
        <v>2332</v>
      </c>
      <c r="P90" s="4">
        <v>3477.3</v>
      </c>
      <c r="Q90" s="4">
        <v>3153.6</v>
      </c>
      <c r="R90" s="4">
        <v>3693.2</v>
      </c>
      <c r="S90" s="4">
        <v>4054.8</v>
      </c>
      <c r="T90" s="4">
        <v>5320.3</v>
      </c>
    </row>
    <row r="91" spans="2:20" x14ac:dyDescent="0.2">
      <c r="C91" t="s">
        <v>45</v>
      </c>
      <c r="D91" s="4">
        <v>1917534.2</v>
      </c>
      <c r="E91" s="4">
        <v>1835461.6</v>
      </c>
      <c r="F91" s="4">
        <v>1773500.4</v>
      </c>
      <c r="G91" s="4">
        <v>1863497</v>
      </c>
      <c r="H91" s="4">
        <v>1788319.3</v>
      </c>
      <c r="I91" s="4">
        <v>1732349.3</v>
      </c>
      <c r="J91" s="4">
        <v>1727964.5</v>
      </c>
      <c r="K91" s="4">
        <v>1747978</v>
      </c>
      <c r="L91" s="4">
        <v>1922319.1</v>
      </c>
      <c r="M91" s="4">
        <v>1899604.3</v>
      </c>
      <c r="N91" s="4">
        <v>1974030.2</v>
      </c>
      <c r="O91" s="4">
        <v>2042136.3</v>
      </c>
      <c r="P91" s="4">
        <v>2114445.2999999998</v>
      </c>
      <c r="Q91" s="4">
        <v>2214782.7999999998</v>
      </c>
      <c r="R91" s="4">
        <v>2064538.7</v>
      </c>
      <c r="S91" s="4">
        <v>2061966.9</v>
      </c>
      <c r="T91" s="4">
        <v>1950650.4</v>
      </c>
    </row>
    <row r="92" spans="2:20" x14ac:dyDescent="0.2">
      <c r="C92" t="s">
        <v>51</v>
      </c>
      <c r="D92" s="4">
        <v>432280.8</v>
      </c>
      <c r="E92" s="4">
        <v>458619.8</v>
      </c>
      <c r="F92" s="4">
        <v>454459.7</v>
      </c>
      <c r="G92" s="4">
        <v>429341.3</v>
      </c>
      <c r="H92" s="4">
        <v>402538.8</v>
      </c>
      <c r="I92" s="4">
        <v>425019.1</v>
      </c>
      <c r="J92" s="4">
        <v>398784.2</v>
      </c>
      <c r="K92" s="4">
        <v>398839.1</v>
      </c>
      <c r="L92" s="4">
        <v>407662.6</v>
      </c>
      <c r="M92" s="4">
        <v>353314.5</v>
      </c>
      <c r="N92" s="4">
        <v>409831.1</v>
      </c>
      <c r="O92" s="4">
        <v>421596.5</v>
      </c>
      <c r="P92" s="4">
        <v>556731.5</v>
      </c>
      <c r="Q92" s="4">
        <v>422352.8</v>
      </c>
      <c r="R92" s="4">
        <v>399527.7</v>
      </c>
      <c r="S92" s="4">
        <v>416652.6</v>
      </c>
      <c r="T92" s="4">
        <v>358957.9</v>
      </c>
    </row>
    <row r="93" spans="2:20" x14ac:dyDescent="0.2">
      <c r="C93" t="s">
        <v>54</v>
      </c>
      <c r="D93" s="4">
        <v>67789</v>
      </c>
      <c r="E93" s="4">
        <v>68800.600000000006</v>
      </c>
      <c r="F93" s="4">
        <v>74417.3</v>
      </c>
      <c r="G93" s="4">
        <v>67869.8</v>
      </c>
      <c r="H93" s="4">
        <v>64064.4</v>
      </c>
      <c r="I93" s="4">
        <v>88286.9</v>
      </c>
      <c r="J93" s="4">
        <v>94762.4</v>
      </c>
      <c r="K93" s="4">
        <v>85118.5</v>
      </c>
      <c r="L93" s="4">
        <v>94273.600000000006</v>
      </c>
      <c r="M93" s="4">
        <v>95346.5</v>
      </c>
      <c r="N93" s="4">
        <v>70495.3</v>
      </c>
      <c r="O93" s="4">
        <v>113023</v>
      </c>
      <c r="P93" s="4">
        <v>117441.5</v>
      </c>
      <c r="Q93" s="4">
        <v>105092.1</v>
      </c>
      <c r="R93" s="4">
        <v>101882.6</v>
      </c>
      <c r="S93" s="4">
        <v>97274</v>
      </c>
      <c r="T93" s="4">
        <v>129045.4</v>
      </c>
    </row>
    <row r="94" spans="2:20" x14ac:dyDescent="0.2">
      <c r="C94" t="s">
        <v>47</v>
      </c>
      <c r="D94" s="4">
        <v>30076.5</v>
      </c>
      <c r="E94" s="4">
        <v>29503.3</v>
      </c>
      <c r="F94" s="4">
        <v>41241.4</v>
      </c>
      <c r="G94" s="4">
        <v>44883.199999999997</v>
      </c>
      <c r="H94" s="4">
        <v>42370.400000000001</v>
      </c>
      <c r="I94" s="4">
        <v>52746.5</v>
      </c>
      <c r="J94" s="4">
        <v>55985.2</v>
      </c>
      <c r="K94" s="4">
        <v>54955</v>
      </c>
      <c r="L94" s="4">
        <v>55225.5</v>
      </c>
      <c r="M94" s="4">
        <v>70296.800000000003</v>
      </c>
      <c r="N94" s="4">
        <v>70159</v>
      </c>
      <c r="O94" s="4">
        <v>78221.399999999994</v>
      </c>
      <c r="P94" s="4">
        <v>59999.4</v>
      </c>
      <c r="Q94" s="4">
        <v>78777.7</v>
      </c>
      <c r="R94" s="4">
        <v>63995.1</v>
      </c>
      <c r="S94" s="4">
        <v>49641.5</v>
      </c>
      <c r="T94" s="4">
        <v>56389.4</v>
      </c>
    </row>
    <row r="95" spans="2:20" x14ac:dyDescent="0.2">
      <c r="C95" t="s">
        <v>55</v>
      </c>
      <c r="D95" s="4">
        <v>27122.400000000001</v>
      </c>
      <c r="E95" s="4">
        <v>25540.6</v>
      </c>
      <c r="F95" s="4">
        <v>27656.799999999999</v>
      </c>
      <c r="G95" s="4">
        <v>26081.4</v>
      </c>
      <c r="H95" s="4">
        <v>29711.200000000001</v>
      </c>
      <c r="I95" s="4">
        <v>27363.200000000001</v>
      </c>
      <c r="J95" s="4">
        <v>25319</v>
      </c>
      <c r="K95" s="4">
        <v>24839.9</v>
      </c>
      <c r="L95" s="4">
        <v>26231.7</v>
      </c>
      <c r="M95" s="4">
        <v>25805.5</v>
      </c>
      <c r="N95" s="4">
        <v>26016.1</v>
      </c>
      <c r="O95" s="4">
        <v>24927.8</v>
      </c>
      <c r="P95" s="4">
        <v>26986.1</v>
      </c>
      <c r="Q95" s="4">
        <v>25620.2</v>
      </c>
      <c r="R95" s="4">
        <v>22875.7</v>
      </c>
      <c r="S95" s="4">
        <v>22773.4</v>
      </c>
      <c r="T95" s="4">
        <v>21624.400000000001</v>
      </c>
    </row>
    <row r="96" spans="2:20" x14ac:dyDescent="0.2">
      <c r="B96" t="s">
        <v>40</v>
      </c>
      <c r="D96" s="4">
        <v>18501619.800000001</v>
      </c>
      <c r="E96" s="4">
        <v>18864878.300000001</v>
      </c>
      <c r="F96" s="4">
        <v>19161764</v>
      </c>
      <c r="G96" s="4">
        <v>18494829.100000001</v>
      </c>
      <c r="H96" s="4">
        <v>17451355.899999999</v>
      </c>
      <c r="I96" s="4">
        <v>17488844.100000001</v>
      </c>
      <c r="J96" s="4">
        <v>17061841</v>
      </c>
      <c r="K96" s="4">
        <v>16403954.300000001</v>
      </c>
      <c r="L96" s="4">
        <v>17209696.300000001</v>
      </c>
      <c r="M96" s="4">
        <v>15558404.699999999</v>
      </c>
      <c r="N96" s="4">
        <v>16374593.1</v>
      </c>
      <c r="O96" s="4">
        <v>16961552.399999999</v>
      </c>
      <c r="P96" s="4">
        <v>17510315.199999999</v>
      </c>
      <c r="Q96" s="4">
        <v>17376318.600000001</v>
      </c>
      <c r="R96" s="4">
        <v>18358402.199999999</v>
      </c>
      <c r="S96" s="4">
        <v>17653761.899999999</v>
      </c>
      <c r="T96" s="4">
        <v>17162745.800000001</v>
      </c>
    </row>
    <row r="97" spans="2:20" x14ac:dyDescent="0.2">
      <c r="C97" t="s">
        <v>39</v>
      </c>
      <c r="D97" s="4">
        <v>182354.7</v>
      </c>
      <c r="E97" s="4">
        <v>189555.9</v>
      </c>
      <c r="F97" s="4">
        <v>186954.8</v>
      </c>
      <c r="G97" s="4">
        <v>207057</v>
      </c>
      <c r="H97" s="4">
        <v>164168.6</v>
      </c>
      <c r="I97" s="4">
        <v>172821.3</v>
      </c>
      <c r="J97" s="4">
        <v>180132.2</v>
      </c>
      <c r="K97" s="4">
        <v>196406.9</v>
      </c>
      <c r="L97" s="4">
        <v>216830.9</v>
      </c>
      <c r="M97" s="4">
        <v>217401.60000000001</v>
      </c>
      <c r="N97" s="4">
        <v>162011.9</v>
      </c>
      <c r="O97" s="4">
        <v>158455</v>
      </c>
      <c r="P97" s="4">
        <v>161396.79999999999</v>
      </c>
      <c r="Q97" s="4">
        <v>167914.6</v>
      </c>
      <c r="R97" s="4">
        <v>209749.9</v>
      </c>
      <c r="S97" s="4">
        <v>194709.9</v>
      </c>
      <c r="T97" s="4">
        <v>179624.3</v>
      </c>
    </row>
    <row r="98" spans="2:20" x14ac:dyDescent="0.2">
      <c r="C98" t="s">
        <v>42</v>
      </c>
      <c r="D98" s="4">
        <v>4795038.3</v>
      </c>
      <c r="E98" s="4">
        <v>5015823.9000000004</v>
      </c>
      <c r="F98" s="4">
        <v>5084709.4000000004</v>
      </c>
      <c r="G98" s="4">
        <v>5438769.5999999996</v>
      </c>
      <c r="H98" s="4">
        <v>4884651.8</v>
      </c>
      <c r="I98" s="4">
        <v>4956528.8</v>
      </c>
      <c r="J98" s="4">
        <v>4072818.2</v>
      </c>
      <c r="K98" s="4">
        <v>3546535.3</v>
      </c>
      <c r="L98" s="4">
        <v>3960245.6</v>
      </c>
      <c r="M98" s="4">
        <v>3463472.2</v>
      </c>
      <c r="N98" s="4">
        <v>3759195.1</v>
      </c>
      <c r="O98" s="4">
        <v>3723059.7</v>
      </c>
      <c r="P98" s="4">
        <v>3855523.5</v>
      </c>
      <c r="Q98" s="4">
        <v>3486332.6</v>
      </c>
      <c r="R98" s="4">
        <v>4059628.1</v>
      </c>
      <c r="S98" s="4">
        <v>3640699.9</v>
      </c>
      <c r="T98" s="4">
        <v>3678150.5</v>
      </c>
    </row>
    <row r="99" spans="2:20" x14ac:dyDescent="0.2">
      <c r="C99" t="s">
        <v>43</v>
      </c>
      <c r="D99" s="4">
        <v>1171298.1000000001</v>
      </c>
      <c r="E99" s="4">
        <v>1177018.3999999999</v>
      </c>
      <c r="F99" s="4">
        <v>1324040.5</v>
      </c>
      <c r="G99" s="4">
        <v>1203429.8999999999</v>
      </c>
      <c r="H99" s="4">
        <v>1112197.7</v>
      </c>
      <c r="I99" s="4">
        <v>1104757.5</v>
      </c>
      <c r="J99" s="4">
        <v>986196.1</v>
      </c>
      <c r="K99" s="4">
        <v>854270.7</v>
      </c>
      <c r="L99" s="4">
        <v>916000</v>
      </c>
      <c r="M99" s="4">
        <v>789011.1</v>
      </c>
      <c r="N99" s="4">
        <v>744674.5</v>
      </c>
      <c r="O99" s="4">
        <v>729235.7</v>
      </c>
      <c r="P99" s="4">
        <v>862273.8</v>
      </c>
      <c r="Q99" s="4">
        <v>942009.5</v>
      </c>
      <c r="R99" s="4">
        <v>1044529.2</v>
      </c>
      <c r="S99" s="4">
        <v>1130104.8</v>
      </c>
      <c r="T99" s="4">
        <v>1103224.2</v>
      </c>
    </row>
    <row r="100" spans="2:20" x14ac:dyDescent="0.2">
      <c r="C100" t="s">
        <v>48</v>
      </c>
      <c r="D100" s="4">
        <v>147962.20000000001</v>
      </c>
      <c r="E100" s="4">
        <v>457044.6</v>
      </c>
      <c r="F100" s="4">
        <v>770868.6</v>
      </c>
      <c r="G100" s="4">
        <v>592639.19999999995</v>
      </c>
      <c r="H100" s="4">
        <v>672376.5</v>
      </c>
      <c r="I100" s="4">
        <v>666910.9</v>
      </c>
      <c r="J100" s="4">
        <v>684246.6</v>
      </c>
      <c r="K100" s="4">
        <v>710237.4</v>
      </c>
      <c r="L100" s="4">
        <v>615892.5</v>
      </c>
      <c r="M100" s="4">
        <v>478114.6</v>
      </c>
      <c r="N100" s="4">
        <v>543426</v>
      </c>
      <c r="O100" s="4">
        <v>548993.6</v>
      </c>
      <c r="P100" s="4">
        <v>487646.1</v>
      </c>
      <c r="Q100" s="4">
        <v>513905.1</v>
      </c>
      <c r="R100" s="4">
        <v>496078.1</v>
      </c>
      <c r="S100" s="4">
        <v>455904.1</v>
      </c>
      <c r="T100" s="4">
        <v>459571.1</v>
      </c>
    </row>
    <row r="101" spans="2:20" x14ac:dyDescent="0.2">
      <c r="C101" t="s">
        <v>52</v>
      </c>
      <c r="D101" s="4">
        <v>1947659.8</v>
      </c>
      <c r="E101" s="4">
        <v>1936850.3</v>
      </c>
      <c r="F101" s="4">
        <v>1777700.5</v>
      </c>
      <c r="G101" s="4">
        <v>1996781.5</v>
      </c>
      <c r="H101" s="4">
        <v>1813464.6</v>
      </c>
      <c r="I101" s="4">
        <v>1725703.4</v>
      </c>
      <c r="J101" s="4">
        <v>2591894</v>
      </c>
      <c r="K101" s="4">
        <v>2913521.2</v>
      </c>
      <c r="L101" s="4">
        <v>3197915</v>
      </c>
      <c r="M101" s="4">
        <v>2759344.5</v>
      </c>
      <c r="N101" s="4">
        <v>2906479.6</v>
      </c>
      <c r="O101" s="4">
        <v>3024400.3</v>
      </c>
      <c r="P101" s="4">
        <v>3130639.8</v>
      </c>
      <c r="Q101" s="4">
        <v>2905629.8</v>
      </c>
      <c r="R101" s="4">
        <v>3359178.5</v>
      </c>
      <c r="S101" s="4">
        <v>2925301.3</v>
      </c>
      <c r="T101" s="4">
        <v>2888257.6</v>
      </c>
    </row>
    <row r="102" spans="2:20" x14ac:dyDescent="0.2">
      <c r="C102" t="s">
        <v>53</v>
      </c>
      <c r="D102" s="4">
        <v>10257306.699999999</v>
      </c>
      <c r="E102" s="4">
        <v>10088585.199999999</v>
      </c>
      <c r="F102" s="4">
        <v>10017490.199999999</v>
      </c>
      <c r="G102" s="4">
        <v>9056151.9000000004</v>
      </c>
      <c r="H102" s="4">
        <v>8804496.6999999993</v>
      </c>
      <c r="I102" s="4">
        <v>8862122.1999999993</v>
      </c>
      <c r="J102" s="4">
        <v>8546553.9000000004</v>
      </c>
      <c r="K102" s="4">
        <v>8182982.7999999998</v>
      </c>
      <c r="L102" s="4">
        <v>8302812.2999999998</v>
      </c>
      <c r="M102" s="4">
        <v>7851060.7000000002</v>
      </c>
      <c r="N102" s="4">
        <v>8258806</v>
      </c>
      <c r="O102" s="4">
        <v>8777408.0999999996</v>
      </c>
      <c r="P102" s="4">
        <v>9012835.1999999993</v>
      </c>
      <c r="Q102" s="4">
        <v>9360527</v>
      </c>
      <c r="R102" s="4">
        <v>9189238.4000000004</v>
      </c>
      <c r="S102" s="4">
        <v>9307041.9000000004</v>
      </c>
      <c r="T102" s="4">
        <v>8853918.0999999996</v>
      </c>
    </row>
    <row r="108" spans="2:20" x14ac:dyDescent="0.2">
      <c r="B108" s="1" t="s">
        <v>61</v>
      </c>
      <c r="C108" t="s" vm="3">
        <v>376</v>
      </c>
    </row>
    <row r="109" spans="2:20" x14ac:dyDescent="0.2">
      <c r="B109" s="1" t="s">
        <v>59</v>
      </c>
      <c r="C109" t="s" vm="10">
        <v>396</v>
      </c>
    </row>
    <row r="111" spans="2:20" x14ac:dyDescent="0.2">
      <c r="B111" s="1" t="s">
        <v>3</v>
      </c>
      <c r="D111" s="1" t="s">
        <v>525</v>
      </c>
    </row>
    <row r="112" spans="2:20" x14ac:dyDescent="0.2">
      <c r="B112" s="1" t="s">
        <v>29</v>
      </c>
      <c r="C112" s="1" t="s">
        <v>27</v>
      </c>
      <c r="D112">
        <v>2005</v>
      </c>
      <c r="E112">
        <v>2006</v>
      </c>
      <c r="F112">
        <v>2007</v>
      </c>
      <c r="G112">
        <v>2008</v>
      </c>
      <c r="H112">
        <v>2009</v>
      </c>
      <c r="I112">
        <v>2010</v>
      </c>
      <c r="J112">
        <v>2011</v>
      </c>
      <c r="K112">
        <v>2012</v>
      </c>
      <c r="L112">
        <v>2013</v>
      </c>
      <c r="M112">
        <v>2014</v>
      </c>
      <c r="N112">
        <v>2015</v>
      </c>
      <c r="O112">
        <v>2016</v>
      </c>
      <c r="P112">
        <v>2017</v>
      </c>
      <c r="Q112">
        <v>2018</v>
      </c>
      <c r="R112">
        <v>2019</v>
      </c>
      <c r="S112">
        <v>2020</v>
      </c>
      <c r="T112">
        <v>2021</v>
      </c>
    </row>
    <row r="113" spans="2:20" x14ac:dyDescent="0.2">
      <c r="B113" t="s">
        <v>31</v>
      </c>
      <c r="D113" s="4">
        <v>45048.2</v>
      </c>
      <c r="E113" s="4">
        <v>50441.2</v>
      </c>
      <c r="F113" s="4">
        <v>45376</v>
      </c>
      <c r="G113" s="4">
        <v>48947</v>
      </c>
      <c r="H113" s="4">
        <v>5463</v>
      </c>
      <c r="I113" s="4"/>
      <c r="J113" s="4">
        <v>0</v>
      </c>
      <c r="K113" s="4"/>
      <c r="L113" s="4"/>
      <c r="M113" s="4"/>
      <c r="N113" s="4"/>
      <c r="O113" s="4">
        <v>12188</v>
      </c>
      <c r="P113" s="4">
        <v>6225</v>
      </c>
      <c r="Q113" s="4"/>
      <c r="R113" s="4"/>
      <c r="S113" s="4"/>
      <c r="T113" s="4"/>
    </row>
    <row r="114" spans="2:20" x14ac:dyDescent="0.2">
      <c r="C114" t="s">
        <v>30</v>
      </c>
      <c r="D114" s="4"/>
      <c r="E114" s="4"/>
      <c r="F114" s="4"/>
      <c r="G114" s="4"/>
      <c r="H114" s="4"/>
      <c r="I114" s="4"/>
      <c r="J114" s="4">
        <v>0</v>
      </c>
      <c r="K114" s="4"/>
      <c r="L114" s="4"/>
      <c r="M114" s="4"/>
      <c r="N114" s="4"/>
      <c r="O114" s="4"/>
      <c r="P114" s="4"/>
      <c r="Q114" s="4"/>
      <c r="R114" s="4"/>
      <c r="S114" s="4"/>
      <c r="T114" s="4"/>
    </row>
    <row r="115" spans="2:20" x14ac:dyDescent="0.2">
      <c r="C115" t="s">
        <v>32</v>
      </c>
      <c r="D115" s="4"/>
      <c r="E115" s="4"/>
      <c r="F115" s="4"/>
      <c r="G115" s="4"/>
      <c r="H115" s="4"/>
      <c r="I115" s="4"/>
      <c r="J115" s="4">
        <v>0</v>
      </c>
      <c r="K115" s="4"/>
      <c r="L115" s="4"/>
      <c r="M115" s="4"/>
      <c r="N115" s="4"/>
      <c r="O115" s="4"/>
      <c r="P115" s="4"/>
      <c r="Q115" s="4"/>
      <c r="R115" s="4"/>
      <c r="S115" s="4"/>
      <c r="T115" s="4"/>
    </row>
    <row r="116" spans="2:20" x14ac:dyDescent="0.2">
      <c r="C116" t="s">
        <v>36</v>
      </c>
      <c r="D116" s="4"/>
      <c r="E116" s="4"/>
      <c r="F116" s="4"/>
      <c r="G116" s="4"/>
      <c r="H116" s="4"/>
      <c r="I116" s="4"/>
      <c r="J116" s="4">
        <v>0</v>
      </c>
      <c r="K116" s="4"/>
      <c r="L116" s="4"/>
      <c r="M116" s="4"/>
      <c r="N116" s="4"/>
      <c r="O116" s="4"/>
      <c r="P116" s="4"/>
      <c r="Q116" s="4"/>
      <c r="R116" s="4"/>
      <c r="S116" s="4"/>
      <c r="T116" s="4"/>
    </row>
    <row r="117" spans="2:20" x14ac:dyDescent="0.2">
      <c r="C117" t="s">
        <v>37</v>
      </c>
      <c r="D117" s="4">
        <v>5453</v>
      </c>
      <c r="E117" s="4">
        <v>6097</v>
      </c>
      <c r="F117" s="4"/>
      <c r="G117" s="4"/>
      <c r="H117" s="4">
        <v>5463</v>
      </c>
      <c r="I117" s="4"/>
      <c r="J117" s="4">
        <v>0</v>
      </c>
      <c r="K117" s="4"/>
      <c r="L117" s="4"/>
      <c r="M117" s="4"/>
      <c r="N117" s="4"/>
      <c r="O117" s="4">
        <v>12188</v>
      </c>
      <c r="P117" s="4">
        <v>6225</v>
      </c>
      <c r="Q117" s="4"/>
      <c r="R117" s="4"/>
      <c r="S117" s="4"/>
      <c r="T117" s="4"/>
    </row>
    <row r="118" spans="2:20" x14ac:dyDescent="0.2">
      <c r="C118" t="s">
        <v>38</v>
      </c>
      <c r="D118" s="4"/>
      <c r="E118" s="4"/>
      <c r="F118" s="4"/>
      <c r="G118" s="4"/>
      <c r="H118" s="4"/>
      <c r="I118" s="4"/>
      <c r="J118" s="4">
        <v>0</v>
      </c>
      <c r="K118" s="4"/>
      <c r="L118" s="4"/>
      <c r="M118" s="4"/>
      <c r="N118" s="4"/>
      <c r="O118" s="4"/>
      <c r="P118" s="4"/>
      <c r="Q118" s="4"/>
      <c r="R118" s="4"/>
      <c r="S118" s="4"/>
      <c r="T118" s="4"/>
    </row>
    <row r="119" spans="2:20" x14ac:dyDescent="0.2">
      <c r="C119" t="s">
        <v>44</v>
      </c>
      <c r="D119" s="4">
        <v>39595.199999999997</v>
      </c>
      <c r="E119" s="4">
        <v>44344.2</v>
      </c>
      <c r="F119" s="4">
        <v>45376</v>
      </c>
      <c r="G119" s="4">
        <v>48947</v>
      </c>
      <c r="H119" s="4"/>
      <c r="I119" s="4"/>
      <c r="J119" s="4">
        <v>0</v>
      </c>
      <c r="K119" s="4"/>
      <c r="L119" s="4"/>
      <c r="M119" s="4"/>
      <c r="N119" s="4"/>
      <c r="O119" s="4"/>
      <c r="P119" s="4"/>
      <c r="Q119" s="4"/>
      <c r="R119" s="4"/>
      <c r="S119" s="4"/>
      <c r="T119" s="4"/>
    </row>
    <row r="120" spans="2:20" x14ac:dyDescent="0.2">
      <c r="B120" t="s">
        <v>35</v>
      </c>
      <c r="D120" s="4">
        <v>12148.7</v>
      </c>
      <c r="E120" s="4">
        <v>9397.9</v>
      </c>
      <c r="F120" s="4">
        <v>3330.8</v>
      </c>
      <c r="G120" s="4"/>
      <c r="H120" s="4"/>
      <c r="I120" s="4"/>
      <c r="J120" s="4">
        <v>0</v>
      </c>
      <c r="K120" s="4">
        <v>270.5</v>
      </c>
      <c r="L120" s="4">
        <v>95.2</v>
      </c>
      <c r="M120" s="4"/>
      <c r="N120" s="4"/>
      <c r="O120" s="4">
        <v>4948.3999999999996</v>
      </c>
      <c r="P120" s="4">
        <v>29893.9</v>
      </c>
      <c r="Q120" s="4"/>
      <c r="R120" s="4"/>
      <c r="S120" s="4">
        <v>145.6</v>
      </c>
      <c r="T120" s="4">
        <v>860.1</v>
      </c>
    </row>
    <row r="121" spans="2:20" x14ac:dyDescent="0.2">
      <c r="C121" t="s">
        <v>35</v>
      </c>
      <c r="D121" s="4">
        <v>11678.4</v>
      </c>
      <c r="E121" s="4">
        <v>7558.8</v>
      </c>
      <c r="F121" s="4">
        <v>3284.9</v>
      </c>
      <c r="G121" s="4"/>
      <c r="H121" s="4"/>
      <c r="I121" s="4"/>
      <c r="J121" s="4">
        <v>0</v>
      </c>
      <c r="K121" s="4">
        <v>270.5</v>
      </c>
      <c r="L121" s="4">
        <v>95.2</v>
      </c>
      <c r="M121" s="4"/>
      <c r="N121" s="4"/>
      <c r="O121" s="4">
        <v>4948.3999999999996</v>
      </c>
      <c r="P121" s="4">
        <v>29893.9</v>
      </c>
      <c r="Q121" s="4"/>
      <c r="R121" s="4"/>
      <c r="S121" s="4">
        <v>145.6</v>
      </c>
      <c r="T121" s="4">
        <v>860.1</v>
      </c>
    </row>
    <row r="122" spans="2:20" x14ac:dyDescent="0.2">
      <c r="C122" t="s">
        <v>49</v>
      </c>
      <c r="D122" s="4">
        <v>470.3</v>
      </c>
      <c r="E122" s="4">
        <v>1693.9</v>
      </c>
      <c r="F122" s="4">
        <v>45.9</v>
      </c>
      <c r="G122" s="4"/>
      <c r="H122" s="4"/>
      <c r="I122" s="4"/>
      <c r="J122" s="4">
        <v>0</v>
      </c>
      <c r="K122" s="4"/>
      <c r="L122" s="4"/>
      <c r="M122" s="4"/>
      <c r="N122" s="4"/>
      <c r="O122" s="4"/>
      <c r="P122" s="4"/>
      <c r="Q122" s="4"/>
      <c r="R122" s="4"/>
      <c r="S122" s="4"/>
      <c r="T122" s="4"/>
    </row>
    <row r="123" spans="2:20" x14ac:dyDescent="0.2">
      <c r="C123" t="s">
        <v>50</v>
      </c>
      <c r="D123" s="4"/>
      <c r="E123" s="4">
        <v>145.19999999999999</v>
      </c>
      <c r="F123" s="4"/>
      <c r="G123" s="4"/>
      <c r="H123" s="4"/>
      <c r="I123" s="4"/>
      <c r="J123" s="4">
        <v>0</v>
      </c>
      <c r="K123" s="4"/>
      <c r="L123" s="4"/>
      <c r="M123" s="4"/>
      <c r="N123" s="4"/>
      <c r="O123" s="4"/>
      <c r="P123" s="4"/>
      <c r="Q123" s="4"/>
      <c r="R123" s="4"/>
      <c r="S123" s="4"/>
      <c r="T123" s="4"/>
    </row>
    <row r="124" spans="2:20" x14ac:dyDescent="0.2">
      <c r="B124" t="s">
        <v>34</v>
      </c>
      <c r="D124" s="4">
        <v>488521</v>
      </c>
      <c r="E124" s="4">
        <v>505660.4</v>
      </c>
      <c r="F124" s="4">
        <v>482801</v>
      </c>
      <c r="G124" s="4">
        <v>523121.3</v>
      </c>
      <c r="H124" s="4">
        <v>509883.1</v>
      </c>
      <c r="I124" s="4">
        <v>500559</v>
      </c>
      <c r="J124" s="4">
        <v>505030.3</v>
      </c>
      <c r="K124" s="4">
        <v>526679.69999999995</v>
      </c>
      <c r="L124" s="4">
        <v>640930.5</v>
      </c>
      <c r="M124" s="4">
        <v>573165.19999999995</v>
      </c>
      <c r="N124" s="4">
        <v>591586.5</v>
      </c>
      <c r="O124" s="4">
        <v>621352.69999999995</v>
      </c>
      <c r="P124" s="4">
        <v>593582.80000000005</v>
      </c>
      <c r="Q124" s="4">
        <v>636154.1</v>
      </c>
      <c r="R124" s="4">
        <v>575759.19999999995</v>
      </c>
      <c r="S124" s="4">
        <v>587485.5</v>
      </c>
      <c r="T124" s="4">
        <v>545199.9</v>
      </c>
    </row>
    <row r="125" spans="2:20" x14ac:dyDescent="0.2">
      <c r="C125" t="s">
        <v>33</v>
      </c>
      <c r="D125" s="4">
        <v>101.1</v>
      </c>
      <c r="E125" s="4">
        <v>21.3</v>
      </c>
      <c r="F125" s="4"/>
      <c r="G125" s="4">
        <v>57.6</v>
      </c>
      <c r="H125" s="4"/>
      <c r="I125" s="4">
        <v>45.6</v>
      </c>
      <c r="J125" s="4">
        <v>0</v>
      </c>
      <c r="K125" s="4">
        <v>177.5</v>
      </c>
      <c r="L125" s="4">
        <v>255</v>
      </c>
      <c r="M125" s="4">
        <v>380.7</v>
      </c>
      <c r="N125" s="4">
        <v>414.9</v>
      </c>
      <c r="O125" s="4">
        <v>491.7</v>
      </c>
      <c r="P125" s="4">
        <v>1107.4000000000001</v>
      </c>
      <c r="Q125" s="4">
        <v>173.9</v>
      </c>
      <c r="R125" s="4">
        <v>135.30000000000001</v>
      </c>
      <c r="S125" s="4"/>
      <c r="T125" s="4">
        <v>98.4</v>
      </c>
    </row>
    <row r="126" spans="2:20" x14ac:dyDescent="0.2">
      <c r="C126" t="s">
        <v>41</v>
      </c>
      <c r="D126" s="4">
        <v>29.4</v>
      </c>
      <c r="E126" s="4">
        <v>34</v>
      </c>
      <c r="F126" s="4">
        <v>20.3</v>
      </c>
      <c r="G126" s="4">
        <v>26</v>
      </c>
      <c r="H126" s="4">
        <v>54.3</v>
      </c>
      <c r="I126" s="4">
        <v>44.6</v>
      </c>
      <c r="J126" s="4">
        <v>0</v>
      </c>
      <c r="K126" s="4"/>
      <c r="L126" s="4">
        <v>55.4</v>
      </c>
      <c r="M126" s="4">
        <v>708</v>
      </c>
      <c r="N126" s="4">
        <v>890</v>
      </c>
      <c r="O126" s="4">
        <v>589.5</v>
      </c>
      <c r="P126" s="4">
        <v>1108.4000000000001</v>
      </c>
      <c r="Q126" s="4"/>
      <c r="R126" s="4">
        <v>106.6</v>
      </c>
      <c r="S126" s="4"/>
      <c r="T126" s="4">
        <v>23.1</v>
      </c>
    </row>
    <row r="127" spans="2:20" x14ac:dyDescent="0.2">
      <c r="C127" t="s">
        <v>45</v>
      </c>
      <c r="D127" s="4">
        <v>393422.8</v>
      </c>
      <c r="E127" s="4">
        <v>404435</v>
      </c>
      <c r="F127" s="4">
        <v>389477.6</v>
      </c>
      <c r="G127" s="4">
        <v>424610.5</v>
      </c>
      <c r="H127" s="4">
        <v>415825.3</v>
      </c>
      <c r="I127" s="4">
        <v>395626.1</v>
      </c>
      <c r="J127" s="4">
        <v>408819.7</v>
      </c>
      <c r="K127" s="4">
        <v>428000.1</v>
      </c>
      <c r="L127" s="4">
        <v>523018.9</v>
      </c>
      <c r="M127" s="4">
        <v>476095.5</v>
      </c>
      <c r="N127" s="4">
        <v>484931.8</v>
      </c>
      <c r="O127" s="4">
        <v>501478.9</v>
      </c>
      <c r="P127" s="4">
        <v>474116.4</v>
      </c>
      <c r="Q127" s="4">
        <v>523718.9</v>
      </c>
      <c r="R127" s="4">
        <v>471767.8</v>
      </c>
      <c r="S127" s="4">
        <v>479047.1</v>
      </c>
      <c r="T127" s="4">
        <v>444885.3</v>
      </c>
    </row>
    <row r="128" spans="2:20" x14ac:dyDescent="0.2">
      <c r="C128" t="s">
        <v>51</v>
      </c>
      <c r="D128" s="4">
        <v>81909.3</v>
      </c>
      <c r="E128" s="4">
        <v>87372.3</v>
      </c>
      <c r="F128" s="4">
        <v>78369.2</v>
      </c>
      <c r="G128" s="4">
        <v>82075.8</v>
      </c>
      <c r="H128" s="4">
        <v>76356.899999999994</v>
      </c>
      <c r="I128" s="4">
        <v>88035.4</v>
      </c>
      <c r="J128" s="4">
        <v>77404.100000000006</v>
      </c>
      <c r="K128" s="4">
        <v>78658.100000000006</v>
      </c>
      <c r="L128" s="4">
        <v>94600.9</v>
      </c>
      <c r="M128" s="4">
        <v>73913.5</v>
      </c>
      <c r="N128" s="4">
        <v>86125.3</v>
      </c>
      <c r="O128" s="4">
        <v>90753.1</v>
      </c>
      <c r="P128" s="4">
        <v>95748.800000000003</v>
      </c>
      <c r="Q128" s="4">
        <v>92513.2</v>
      </c>
      <c r="R128" s="4">
        <v>85139.8</v>
      </c>
      <c r="S128" s="4">
        <v>87308.5</v>
      </c>
      <c r="T128" s="4">
        <v>81457.7</v>
      </c>
    </row>
    <row r="129" spans="2:20" x14ac:dyDescent="0.2">
      <c r="C129" t="s">
        <v>54</v>
      </c>
      <c r="D129" s="4">
        <v>7806.3</v>
      </c>
      <c r="E129" s="4">
        <v>7604.5</v>
      </c>
      <c r="F129" s="4">
        <v>9235</v>
      </c>
      <c r="G129" s="4">
        <v>9942.9</v>
      </c>
      <c r="H129" s="4">
        <v>11331.9</v>
      </c>
      <c r="I129" s="4">
        <v>11635.5</v>
      </c>
      <c r="J129" s="4">
        <v>13244.3</v>
      </c>
      <c r="K129" s="4">
        <v>14391.9</v>
      </c>
      <c r="L129" s="4">
        <v>17855.3</v>
      </c>
      <c r="M129" s="4">
        <v>17060.900000000001</v>
      </c>
      <c r="N129" s="4">
        <v>14686.7</v>
      </c>
      <c r="O129" s="4">
        <v>23898.3</v>
      </c>
      <c r="P129" s="4">
        <v>17549.3</v>
      </c>
      <c r="Q129" s="4">
        <v>14343.9</v>
      </c>
      <c r="R129" s="4">
        <v>14129.4</v>
      </c>
      <c r="S129" s="4">
        <v>16723.900000000001</v>
      </c>
      <c r="T129" s="4">
        <v>14650.5</v>
      </c>
    </row>
    <row r="130" spans="2:20" x14ac:dyDescent="0.2">
      <c r="C130" t="s">
        <v>47</v>
      </c>
      <c r="D130" s="4">
        <v>162.4</v>
      </c>
      <c r="E130" s="4">
        <v>16.899999999999999</v>
      </c>
      <c r="F130" s="4">
        <v>254.1</v>
      </c>
      <c r="G130" s="4">
        <v>355.8</v>
      </c>
      <c r="H130" s="4">
        <v>437.6</v>
      </c>
      <c r="I130" s="4">
        <v>295.39999999999998</v>
      </c>
      <c r="J130" s="4">
        <v>797.3</v>
      </c>
      <c r="K130" s="4">
        <v>239.7</v>
      </c>
      <c r="L130" s="4">
        <v>82.5</v>
      </c>
      <c r="M130" s="4">
        <v>355.6</v>
      </c>
      <c r="N130" s="4">
        <v>30</v>
      </c>
      <c r="O130" s="4">
        <v>14.6</v>
      </c>
      <c r="P130" s="4"/>
      <c r="Q130" s="4"/>
      <c r="R130" s="4">
        <v>21.1</v>
      </c>
      <c r="S130" s="4"/>
      <c r="T130" s="4"/>
    </row>
    <row r="131" spans="2:20" x14ac:dyDescent="0.2">
      <c r="C131" t="s">
        <v>55</v>
      </c>
      <c r="D131" s="4">
        <v>5089.7</v>
      </c>
      <c r="E131" s="4">
        <v>6176.4</v>
      </c>
      <c r="F131" s="4">
        <v>5444.8</v>
      </c>
      <c r="G131" s="4">
        <v>6052.7</v>
      </c>
      <c r="H131" s="4">
        <v>5877.1</v>
      </c>
      <c r="I131" s="4">
        <v>4876.3999999999996</v>
      </c>
      <c r="J131" s="4">
        <v>4764.8999999999996</v>
      </c>
      <c r="K131" s="4">
        <v>5212.3999999999996</v>
      </c>
      <c r="L131" s="4">
        <v>5062.5</v>
      </c>
      <c r="M131" s="4">
        <v>4651</v>
      </c>
      <c r="N131" s="4">
        <v>4507.8</v>
      </c>
      <c r="O131" s="4">
        <v>4126.6000000000004</v>
      </c>
      <c r="P131" s="4">
        <v>3952.5</v>
      </c>
      <c r="Q131" s="4">
        <v>5404.2</v>
      </c>
      <c r="R131" s="4">
        <v>4459.2</v>
      </c>
      <c r="S131" s="4">
        <v>4406</v>
      </c>
      <c r="T131" s="4">
        <v>4084.9</v>
      </c>
    </row>
    <row r="132" spans="2:20" x14ac:dyDescent="0.2">
      <c r="B132" t="s">
        <v>40</v>
      </c>
      <c r="D132" s="4">
        <v>601197.69999999995</v>
      </c>
      <c r="E132" s="4">
        <v>567318</v>
      </c>
      <c r="F132" s="4">
        <v>566269.4</v>
      </c>
      <c r="G132" s="4">
        <v>580049</v>
      </c>
      <c r="H132" s="4">
        <v>542236.9</v>
      </c>
      <c r="I132" s="4">
        <v>535536</v>
      </c>
      <c r="J132" s="4">
        <v>541038.19999999995</v>
      </c>
      <c r="K132" s="4">
        <v>492716.1</v>
      </c>
      <c r="L132" s="4">
        <v>518596.7</v>
      </c>
      <c r="M132" s="4">
        <v>503964.9</v>
      </c>
      <c r="N132" s="4">
        <v>552517.6</v>
      </c>
      <c r="O132" s="4">
        <v>491076.3</v>
      </c>
      <c r="P132" s="4">
        <v>487999.1</v>
      </c>
      <c r="Q132" s="4">
        <v>503316.4</v>
      </c>
      <c r="R132" s="4">
        <v>510322.7</v>
      </c>
      <c r="S132" s="4">
        <v>496303.4</v>
      </c>
      <c r="T132" s="4">
        <v>505871</v>
      </c>
    </row>
    <row r="133" spans="2:20" x14ac:dyDescent="0.2">
      <c r="C133" t="s">
        <v>39</v>
      </c>
      <c r="D133" s="4">
        <v>6851.5</v>
      </c>
      <c r="E133" s="4">
        <v>5230.1000000000004</v>
      </c>
      <c r="F133" s="4">
        <v>4115.6000000000004</v>
      </c>
      <c r="G133" s="4">
        <v>7417.2</v>
      </c>
      <c r="H133" s="4">
        <v>3288.4</v>
      </c>
      <c r="I133" s="4">
        <v>5770.6</v>
      </c>
      <c r="J133" s="4">
        <v>7334.1</v>
      </c>
      <c r="K133" s="4">
        <v>3403.2</v>
      </c>
      <c r="L133" s="4">
        <v>4857.8</v>
      </c>
      <c r="M133" s="4">
        <v>3100.8</v>
      </c>
      <c r="N133" s="4">
        <v>3043</v>
      </c>
      <c r="O133" s="4">
        <v>2422</v>
      </c>
      <c r="P133" s="4">
        <v>2341.6999999999998</v>
      </c>
      <c r="Q133" s="4">
        <v>5194.8</v>
      </c>
      <c r="R133" s="4">
        <v>2153.8000000000002</v>
      </c>
      <c r="S133" s="4">
        <v>3343.7</v>
      </c>
      <c r="T133" s="4">
        <v>2505.4</v>
      </c>
    </row>
    <row r="134" spans="2:20" x14ac:dyDescent="0.2">
      <c r="C134" t="s">
        <v>42</v>
      </c>
      <c r="D134" s="4">
        <v>166480</v>
      </c>
      <c r="E134" s="4">
        <v>159149.1</v>
      </c>
      <c r="F134" s="4">
        <v>160500.29999999999</v>
      </c>
      <c r="G134" s="4">
        <v>182116.9</v>
      </c>
      <c r="H134" s="4">
        <v>156827.9</v>
      </c>
      <c r="I134" s="4">
        <v>149144.4</v>
      </c>
      <c r="J134" s="4">
        <v>116266.7</v>
      </c>
      <c r="K134" s="4">
        <v>106086.9</v>
      </c>
      <c r="L134" s="4">
        <v>110932.6</v>
      </c>
      <c r="M134" s="4">
        <v>94129.4</v>
      </c>
      <c r="N134" s="4">
        <v>129185.1</v>
      </c>
      <c r="O134" s="4">
        <v>104866.4</v>
      </c>
      <c r="P134" s="4">
        <v>98069.8</v>
      </c>
      <c r="Q134" s="4">
        <v>101809</v>
      </c>
      <c r="R134" s="4">
        <v>110852.9</v>
      </c>
      <c r="S134" s="4">
        <v>95477.5</v>
      </c>
      <c r="T134" s="4">
        <v>104231.4</v>
      </c>
    </row>
    <row r="135" spans="2:20" x14ac:dyDescent="0.2">
      <c r="C135" t="s">
        <v>43</v>
      </c>
      <c r="D135" s="4">
        <v>45866.6</v>
      </c>
      <c r="E135" s="4">
        <v>41312.6</v>
      </c>
      <c r="F135" s="4">
        <v>36330.1</v>
      </c>
      <c r="G135" s="4">
        <v>43114.7</v>
      </c>
      <c r="H135" s="4">
        <v>49514.2</v>
      </c>
      <c r="I135" s="4">
        <v>41083.4</v>
      </c>
      <c r="J135" s="4">
        <v>44470.9</v>
      </c>
      <c r="K135" s="4">
        <v>39737.699999999997</v>
      </c>
      <c r="L135" s="4">
        <v>36287.1</v>
      </c>
      <c r="M135" s="4">
        <v>33489.699999999997</v>
      </c>
      <c r="N135" s="4">
        <v>36810.9</v>
      </c>
      <c r="O135" s="4">
        <v>33528.1</v>
      </c>
      <c r="P135" s="4">
        <v>37398.400000000001</v>
      </c>
      <c r="Q135" s="4">
        <v>36054.1</v>
      </c>
      <c r="R135" s="4">
        <v>36242.400000000001</v>
      </c>
      <c r="S135" s="4">
        <v>38214.9</v>
      </c>
      <c r="T135" s="4">
        <v>44592.6</v>
      </c>
    </row>
    <row r="136" spans="2:20" x14ac:dyDescent="0.2">
      <c r="C136" t="s">
        <v>48</v>
      </c>
      <c r="D136" s="4">
        <v>3112.7</v>
      </c>
      <c r="E136" s="4">
        <v>6264</v>
      </c>
      <c r="F136" s="4">
        <v>6278.8</v>
      </c>
      <c r="G136" s="4">
        <v>16604.7</v>
      </c>
      <c r="H136" s="4">
        <v>19710</v>
      </c>
      <c r="I136" s="4">
        <v>5734.7</v>
      </c>
      <c r="J136" s="4">
        <v>9780.6</v>
      </c>
      <c r="K136" s="4">
        <v>12286.7</v>
      </c>
      <c r="L136" s="4">
        <v>15586</v>
      </c>
      <c r="M136" s="4">
        <v>22509.3</v>
      </c>
      <c r="N136" s="4">
        <v>9582.2000000000007</v>
      </c>
      <c r="O136" s="4">
        <v>9248.7999999999993</v>
      </c>
      <c r="P136" s="4">
        <v>11223.1</v>
      </c>
      <c r="Q136" s="4">
        <v>16576.3</v>
      </c>
      <c r="R136" s="4">
        <v>13592.8</v>
      </c>
      <c r="S136" s="4">
        <v>14285.6</v>
      </c>
      <c r="T136" s="4">
        <v>12260.8</v>
      </c>
    </row>
    <row r="137" spans="2:20" x14ac:dyDescent="0.2">
      <c r="C137" t="s">
        <v>52</v>
      </c>
      <c r="D137" s="4">
        <v>83372.2</v>
      </c>
      <c r="E137" s="4">
        <v>55288.1</v>
      </c>
      <c r="F137" s="4">
        <v>61026.7</v>
      </c>
      <c r="G137" s="4">
        <v>65815.7</v>
      </c>
      <c r="H137" s="4">
        <v>62161.599999999999</v>
      </c>
      <c r="I137" s="4">
        <v>61969.3</v>
      </c>
      <c r="J137" s="4">
        <v>92021.7</v>
      </c>
      <c r="K137" s="4">
        <v>80375.199999999997</v>
      </c>
      <c r="L137" s="4">
        <v>91859.6</v>
      </c>
      <c r="M137" s="4">
        <v>82198.5</v>
      </c>
      <c r="N137" s="4">
        <v>92941.1</v>
      </c>
      <c r="O137" s="4">
        <v>79617.7</v>
      </c>
      <c r="P137" s="4">
        <v>81135.3</v>
      </c>
      <c r="Q137" s="4">
        <v>79208.100000000006</v>
      </c>
      <c r="R137" s="4">
        <v>79391.7</v>
      </c>
      <c r="S137" s="4">
        <v>76045.899999999994</v>
      </c>
      <c r="T137" s="4">
        <v>90836.4</v>
      </c>
    </row>
    <row r="138" spans="2:20" x14ac:dyDescent="0.2">
      <c r="C138" t="s">
        <v>53</v>
      </c>
      <c r="D138" s="4">
        <v>295514.7</v>
      </c>
      <c r="E138" s="4">
        <v>300074.09999999998</v>
      </c>
      <c r="F138" s="4">
        <v>298017.90000000002</v>
      </c>
      <c r="G138" s="4">
        <v>264979.8</v>
      </c>
      <c r="H138" s="4">
        <v>250734.8</v>
      </c>
      <c r="I138" s="4">
        <v>271833.59999999998</v>
      </c>
      <c r="J138" s="4">
        <v>271164.2</v>
      </c>
      <c r="K138" s="4">
        <v>250826.4</v>
      </c>
      <c r="L138" s="4">
        <v>259073.6</v>
      </c>
      <c r="M138" s="4">
        <v>268537.2</v>
      </c>
      <c r="N138" s="4">
        <v>280955.3</v>
      </c>
      <c r="O138" s="4">
        <v>261393.3</v>
      </c>
      <c r="P138" s="4">
        <v>257830.8</v>
      </c>
      <c r="Q138" s="4">
        <v>264474.09999999998</v>
      </c>
      <c r="R138" s="4">
        <v>268089.09999999998</v>
      </c>
      <c r="S138" s="4">
        <v>268935.8</v>
      </c>
      <c r="T138" s="4">
        <v>251444.4</v>
      </c>
    </row>
  </sheetData>
  <conditionalFormatting sqref="K7:K33">
    <cfRule type="colorScale" priority="2">
      <colorScale>
        <cfvo type="min"/>
        <cfvo type="max"/>
        <color rgb="FFFCFCFF"/>
        <color rgb="FF63BE7B"/>
      </colorScale>
    </cfRule>
  </conditionalFormatting>
  <conditionalFormatting sqref="D38:T64">
    <cfRule type="colorScale" priority="1">
      <colorScale>
        <cfvo type="min"/>
        <cfvo type="max"/>
        <color rgb="FFFCFCFF"/>
        <color rgb="FF63BE7B"/>
      </colorScale>
    </cfRule>
  </conditionalFormatting>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E963-06C6-4B36-9E31-73ADD420B76B}">
  <sheetPr>
    <tabColor rgb="FFFF0000"/>
  </sheetPr>
  <dimension ref="C25:R752"/>
  <sheetViews>
    <sheetView workbookViewId="0">
      <selection activeCell="Q25" sqref="Q25"/>
    </sheetView>
  </sheetViews>
  <sheetFormatPr baseColWidth="10" defaultRowHeight="12.75" x14ac:dyDescent="0.2"/>
  <cols>
    <col min="3" max="3" width="11.5703125" customWidth="1"/>
    <col min="4" max="4" width="14.85546875" customWidth="1"/>
    <col min="17" max="17" width="16.5703125" bestFit="1" customWidth="1"/>
    <col min="18" max="18" width="5.42578125" bestFit="1" customWidth="1"/>
  </cols>
  <sheetData>
    <row r="25" spans="3:18" x14ac:dyDescent="0.2">
      <c r="Q25" s="1" t="s">
        <v>26</v>
      </c>
      <c r="R25" t="s" vm="2">
        <v>523</v>
      </c>
    </row>
    <row r="27" spans="3:18" x14ac:dyDescent="0.2">
      <c r="C27" t="s">
        <v>56</v>
      </c>
      <c r="D27" t="s">
        <v>57</v>
      </c>
      <c r="E27" t="s">
        <v>58</v>
      </c>
      <c r="F27" t="s">
        <v>59</v>
      </c>
      <c r="G27" t="s">
        <v>60</v>
      </c>
      <c r="H27" t="s">
        <v>61</v>
      </c>
      <c r="J27" t="s">
        <v>26</v>
      </c>
      <c r="K27" t="s">
        <v>27</v>
      </c>
      <c r="L27" t="s">
        <v>28</v>
      </c>
      <c r="M27" t="s">
        <v>29</v>
      </c>
      <c r="N27" t="s">
        <v>524</v>
      </c>
      <c r="Q27" s="1" t="s">
        <v>2</v>
      </c>
    </row>
    <row r="28" spans="3:18" x14ac:dyDescent="0.2">
      <c r="C28">
        <v>101</v>
      </c>
      <c r="D28" t="s">
        <v>62</v>
      </c>
      <c r="E28">
        <v>3001</v>
      </c>
      <c r="F28" t="s">
        <v>62</v>
      </c>
      <c r="G28">
        <v>30</v>
      </c>
      <c r="H28" t="s">
        <v>63</v>
      </c>
      <c r="J28" t="s">
        <v>4</v>
      </c>
      <c r="K28" t="s">
        <v>30</v>
      </c>
      <c r="L28" t="s">
        <v>31</v>
      </c>
      <c r="M28" t="s">
        <v>31</v>
      </c>
      <c r="N28" t="str">
        <f>IF(T_kjøttkoder[[#This Row],[kjøttslag_kg]]=Q28," ","XX")</f>
        <v xml:space="preserve"> </v>
      </c>
      <c r="Q28" s="2" t="s">
        <v>4</v>
      </c>
    </row>
    <row r="29" spans="3:18" x14ac:dyDescent="0.2">
      <c r="C29">
        <v>104</v>
      </c>
      <c r="D29" t="s">
        <v>64</v>
      </c>
      <c r="E29">
        <v>3002</v>
      </c>
      <c r="F29" t="s">
        <v>64</v>
      </c>
      <c r="G29">
        <v>30</v>
      </c>
      <c r="H29" t="s">
        <v>63</v>
      </c>
      <c r="J29" t="s">
        <v>5</v>
      </c>
      <c r="K29" t="s">
        <v>32</v>
      </c>
      <c r="L29" t="s">
        <v>31</v>
      </c>
      <c r="M29" t="s">
        <v>31</v>
      </c>
      <c r="N29" t="str">
        <f>IF(T_kjøttkoder[[#This Row],[kjøttslag_kg]]=Q29," ","XX")</f>
        <v xml:space="preserve"> </v>
      </c>
      <c r="Q29" s="2" t="s">
        <v>5</v>
      </c>
    </row>
    <row r="30" spans="3:18" x14ac:dyDescent="0.2">
      <c r="C30">
        <v>105</v>
      </c>
      <c r="D30" t="s">
        <v>65</v>
      </c>
      <c r="E30">
        <v>3003</v>
      </c>
      <c r="F30" t="s">
        <v>65</v>
      </c>
      <c r="G30">
        <v>30</v>
      </c>
      <c r="H30" t="s">
        <v>63</v>
      </c>
      <c r="J30" t="s">
        <v>6</v>
      </c>
      <c r="K30" t="s">
        <v>33</v>
      </c>
      <c r="L30" t="s">
        <v>33</v>
      </c>
      <c r="M30" t="s">
        <v>34</v>
      </c>
      <c r="N30" t="str">
        <f>IF(T_kjøttkoder[[#This Row],[kjøttslag_kg]]=Q30," ","XX")</f>
        <v xml:space="preserve"> </v>
      </c>
      <c r="Q30" s="2" t="s">
        <v>6</v>
      </c>
    </row>
    <row r="31" spans="3:18" x14ac:dyDescent="0.2">
      <c r="C31">
        <v>106</v>
      </c>
      <c r="D31" t="s">
        <v>66</v>
      </c>
      <c r="E31">
        <v>3004</v>
      </c>
      <c r="F31" t="s">
        <v>66</v>
      </c>
      <c r="G31">
        <v>30</v>
      </c>
      <c r="H31" t="s">
        <v>63</v>
      </c>
      <c r="J31" t="s">
        <v>7</v>
      </c>
      <c r="K31" t="s">
        <v>35</v>
      </c>
      <c r="L31" t="s">
        <v>35</v>
      </c>
      <c r="M31" t="s">
        <v>35</v>
      </c>
      <c r="N31" t="str">
        <f>IF(T_kjøttkoder[[#This Row],[kjøttslag_kg]]=Q31," ","XX")</f>
        <v xml:space="preserve"> </v>
      </c>
      <c r="Q31" s="2" t="s">
        <v>7</v>
      </c>
    </row>
    <row r="32" spans="3:18" x14ac:dyDescent="0.2">
      <c r="C32">
        <v>111</v>
      </c>
      <c r="D32" t="s">
        <v>67</v>
      </c>
      <c r="E32">
        <v>3011</v>
      </c>
      <c r="F32" t="s">
        <v>67</v>
      </c>
      <c r="G32">
        <v>30</v>
      </c>
      <c r="H32" t="s">
        <v>63</v>
      </c>
      <c r="J32" t="s">
        <v>8</v>
      </c>
      <c r="K32" t="s">
        <v>36</v>
      </c>
      <c r="L32" t="s">
        <v>31</v>
      </c>
      <c r="M32" t="s">
        <v>31</v>
      </c>
      <c r="N32" t="str">
        <f>IF(T_kjøttkoder[[#This Row],[kjøttslag_kg]]=Q32," ","XX")</f>
        <v xml:space="preserve"> </v>
      </c>
      <c r="Q32" s="2" t="s">
        <v>8</v>
      </c>
    </row>
    <row r="33" spans="3:17" x14ac:dyDescent="0.2">
      <c r="C33">
        <v>118</v>
      </c>
      <c r="D33" t="s">
        <v>68</v>
      </c>
      <c r="E33">
        <v>3012</v>
      </c>
      <c r="F33" t="s">
        <v>68</v>
      </c>
      <c r="G33">
        <v>30</v>
      </c>
      <c r="H33" t="s">
        <v>63</v>
      </c>
      <c r="J33" t="s">
        <v>9</v>
      </c>
      <c r="K33" t="s">
        <v>37</v>
      </c>
      <c r="L33" t="s">
        <v>31</v>
      </c>
      <c r="M33" t="s">
        <v>31</v>
      </c>
      <c r="N33" t="str">
        <f>IF(T_kjøttkoder[[#This Row],[kjøttslag_kg]]=Q33," ","XX")</f>
        <v xml:space="preserve"> </v>
      </c>
      <c r="Q33" s="2" t="s">
        <v>9</v>
      </c>
    </row>
    <row r="34" spans="3:17" x14ac:dyDescent="0.2">
      <c r="C34">
        <v>119</v>
      </c>
      <c r="D34" t="s">
        <v>69</v>
      </c>
      <c r="E34">
        <v>3013</v>
      </c>
      <c r="F34" t="s">
        <v>69</v>
      </c>
      <c r="G34">
        <v>30</v>
      </c>
      <c r="H34" t="s">
        <v>63</v>
      </c>
      <c r="J34" t="s">
        <v>10</v>
      </c>
      <c r="K34" t="s">
        <v>38</v>
      </c>
      <c r="L34" t="s">
        <v>31</v>
      </c>
      <c r="M34" t="s">
        <v>31</v>
      </c>
      <c r="N34" t="str">
        <f>IF(T_kjøttkoder[[#This Row],[kjøttslag_kg]]=Q34," ","XX")</f>
        <v xml:space="preserve"> </v>
      </c>
      <c r="Q34" s="2" t="s">
        <v>10</v>
      </c>
    </row>
    <row r="35" spans="3:17" x14ac:dyDescent="0.2">
      <c r="C35">
        <v>121</v>
      </c>
      <c r="D35" t="s">
        <v>70</v>
      </c>
      <c r="E35">
        <v>3012</v>
      </c>
      <c r="F35" t="s">
        <v>68</v>
      </c>
      <c r="G35">
        <v>30</v>
      </c>
      <c r="H35" t="s">
        <v>63</v>
      </c>
      <c r="J35" t="s">
        <v>11</v>
      </c>
      <c r="K35" t="s">
        <v>39</v>
      </c>
      <c r="L35" t="s">
        <v>40</v>
      </c>
      <c r="M35" t="s">
        <v>40</v>
      </c>
      <c r="N35" t="str">
        <f>IF(T_kjøttkoder[[#This Row],[kjøttslag_kg]]=Q35," ","XX")</f>
        <v xml:space="preserve"> </v>
      </c>
      <c r="Q35" s="2" t="s">
        <v>11</v>
      </c>
    </row>
    <row r="36" spans="3:17" x14ac:dyDescent="0.2">
      <c r="C36">
        <v>122</v>
      </c>
      <c r="D36" t="s">
        <v>71</v>
      </c>
      <c r="E36">
        <v>3014</v>
      </c>
      <c r="F36" t="s">
        <v>72</v>
      </c>
      <c r="G36">
        <v>30</v>
      </c>
      <c r="H36" t="s">
        <v>63</v>
      </c>
      <c r="J36" t="s">
        <v>12</v>
      </c>
      <c r="K36" t="s">
        <v>41</v>
      </c>
      <c r="L36" t="s">
        <v>33</v>
      </c>
      <c r="M36" t="s">
        <v>34</v>
      </c>
      <c r="N36" t="str">
        <f>IF(T_kjøttkoder[[#This Row],[kjøttslag_kg]]=Q36," ","XX")</f>
        <v xml:space="preserve"> </v>
      </c>
      <c r="Q36" s="2" t="s">
        <v>12</v>
      </c>
    </row>
    <row r="37" spans="3:17" x14ac:dyDescent="0.2">
      <c r="C37">
        <v>123</v>
      </c>
      <c r="D37" t="s">
        <v>73</v>
      </c>
      <c r="E37">
        <v>3014</v>
      </c>
      <c r="F37" t="s">
        <v>72</v>
      </c>
      <c r="G37">
        <v>30</v>
      </c>
      <c r="H37" t="s">
        <v>63</v>
      </c>
      <c r="J37" t="s">
        <v>13</v>
      </c>
      <c r="K37" t="s">
        <v>42</v>
      </c>
      <c r="L37" t="s">
        <v>40</v>
      </c>
      <c r="M37" t="s">
        <v>40</v>
      </c>
      <c r="N37" t="str">
        <f>IF(T_kjøttkoder[[#This Row],[kjøttslag_kg]]=Q37," ","XX")</f>
        <v xml:space="preserve"> </v>
      </c>
      <c r="Q37" s="2" t="s">
        <v>13</v>
      </c>
    </row>
    <row r="38" spans="3:17" x14ac:dyDescent="0.2">
      <c r="C38">
        <v>124</v>
      </c>
      <c r="D38" t="s">
        <v>74</v>
      </c>
      <c r="E38">
        <v>3014</v>
      </c>
      <c r="F38" t="s">
        <v>72</v>
      </c>
      <c r="G38">
        <v>30</v>
      </c>
      <c r="H38" t="s">
        <v>63</v>
      </c>
      <c r="J38" t="s">
        <v>14</v>
      </c>
      <c r="K38" t="s">
        <v>43</v>
      </c>
      <c r="L38" t="s">
        <v>40</v>
      </c>
      <c r="M38" t="s">
        <v>40</v>
      </c>
      <c r="N38" t="str">
        <f>IF(T_kjøttkoder[[#This Row],[kjøttslag_kg]]=Q38," ","XX")</f>
        <v xml:space="preserve"> </v>
      </c>
      <c r="Q38" s="2" t="s">
        <v>14</v>
      </c>
    </row>
    <row r="39" spans="3:17" x14ac:dyDescent="0.2">
      <c r="C39">
        <v>125</v>
      </c>
      <c r="D39" t="s">
        <v>75</v>
      </c>
      <c r="E39">
        <v>3014</v>
      </c>
      <c r="F39" t="s">
        <v>72</v>
      </c>
      <c r="G39">
        <v>30</v>
      </c>
      <c r="H39" t="s">
        <v>63</v>
      </c>
      <c r="J39" t="s">
        <v>15</v>
      </c>
      <c r="K39" t="s">
        <v>44</v>
      </c>
      <c r="L39" t="s">
        <v>31</v>
      </c>
      <c r="M39" t="s">
        <v>31</v>
      </c>
      <c r="N39" t="str">
        <f>IF(T_kjøttkoder[[#This Row],[kjøttslag_kg]]=Q39," ","XX")</f>
        <v xml:space="preserve"> </v>
      </c>
      <c r="Q39" s="2" t="s">
        <v>15</v>
      </c>
    </row>
    <row r="40" spans="3:17" x14ac:dyDescent="0.2">
      <c r="C40">
        <v>127</v>
      </c>
      <c r="D40" t="s">
        <v>76</v>
      </c>
      <c r="E40">
        <v>3015</v>
      </c>
      <c r="F40" t="s">
        <v>76</v>
      </c>
      <c r="G40">
        <v>30</v>
      </c>
      <c r="H40" t="s">
        <v>63</v>
      </c>
      <c r="J40" t="s">
        <v>16</v>
      </c>
      <c r="K40" t="s">
        <v>45</v>
      </c>
      <c r="L40" t="s">
        <v>46</v>
      </c>
      <c r="M40" t="s">
        <v>34</v>
      </c>
      <c r="N40" t="str">
        <f>IF(T_kjøttkoder[[#This Row],[kjøttslag_kg]]=Q40," ","XX")</f>
        <v xml:space="preserve"> </v>
      </c>
      <c r="Q40" s="2" t="s">
        <v>16</v>
      </c>
    </row>
    <row r="41" spans="3:17" x14ac:dyDescent="0.2">
      <c r="C41">
        <v>128</v>
      </c>
      <c r="D41" t="s">
        <v>77</v>
      </c>
      <c r="E41">
        <v>3016</v>
      </c>
      <c r="F41" t="s">
        <v>77</v>
      </c>
      <c r="G41">
        <v>30</v>
      </c>
      <c r="H41" t="s">
        <v>63</v>
      </c>
      <c r="J41" t="s">
        <v>17</v>
      </c>
      <c r="K41" t="s">
        <v>47</v>
      </c>
      <c r="L41" t="s">
        <v>46</v>
      </c>
      <c r="M41" t="s">
        <v>34</v>
      </c>
      <c r="N41" t="str">
        <f>IF(T_kjøttkoder[[#This Row],[kjøttslag_kg]]=Q41," ","XX")</f>
        <v xml:space="preserve"> </v>
      </c>
      <c r="Q41" s="2" t="s">
        <v>17</v>
      </c>
    </row>
    <row r="42" spans="3:17" x14ac:dyDescent="0.2">
      <c r="C42">
        <v>135</v>
      </c>
      <c r="D42" t="s">
        <v>78</v>
      </c>
      <c r="E42">
        <v>3017</v>
      </c>
      <c r="F42" t="s">
        <v>78</v>
      </c>
      <c r="G42">
        <v>30</v>
      </c>
      <c r="H42" t="s">
        <v>63</v>
      </c>
      <c r="J42" t="s">
        <v>18</v>
      </c>
      <c r="K42" t="s">
        <v>48</v>
      </c>
      <c r="L42" t="s">
        <v>40</v>
      </c>
      <c r="M42" t="s">
        <v>40</v>
      </c>
      <c r="N42" t="str">
        <f>IF(T_kjøttkoder[[#This Row],[kjøttslag_kg]]=Q42," ","XX")</f>
        <v xml:space="preserve"> </v>
      </c>
      <c r="Q42" s="2" t="s">
        <v>18</v>
      </c>
    </row>
    <row r="43" spans="3:17" x14ac:dyDescent="0.2">
      <c r="C43">
        <v>136</v>
      </c>
      <c r="D43" t="s">
        <v>79</v>
      </c>
      <c r="E43">
        <v>3002</v>
      </c>
      <c r="F43" t="s">
        <v>64</v>
      </c>
      <c r="G43">
        <v>30</v>
      </c>
      <c r="H43" t="s">
        <v>63</v>
      </c>
      <c r="J43" t="s">
        <v>19</v>
      </c>
      <c r="K43" t="s">
        <v>49</v>
      </c>
      <c r="L43" t="s">
        <v>35</v>
      </c>
      <c r="M43" t="s">
        <v>35</v>
      </c>
      <c r="N43" t="str">
        <f>IF(T_kjøttkoder[[#This Row],[kjøttslag_kg]]=Q43," ","XX")</f>
        <v xml:space="preserve"> </v>
      </c>
      <c r="Q43" s="2" t="s">
        <v>19</v>
      </c>
    </row>
    <row r="44" spans="3:17" x14ac:dyDescent="0.2">
      <c r="C44">
        <v>137</v>
      </c>
      <c r="D44" t="s">
        <v>80</v>
      </c>
      <c r="E44">
        <v>3018</v>
      </c>
      <c r="F44" t="s">
        <v>81</v>
      </c>
      <c r="G44">
        <v>30</v>
      </c>
      <c r="H44" t="s">
        <v>63</v>
      </c>
      <c r="J44" t="s">
        <v>20</v>
      </c>
      <c r="K44" t="s">
        <v>50</v>
      </c>
      <c r="L44" t="s">
        <v>35</v>
      </c>
      <c r="M44" t="s">
        <v>35</v>
      </c>
      <c r="N44" t="str">
        <f>IF(T_kjøttkoder[[#This Row],[kjøttslag_kg]]=Q44," ","XX")</f>
        <v xml:space="preserve"> </v>
      </c>
      <c r="Q44" s="2" t="s">
        <v>20</v>
      </c>
    </row>
    <row r="45" spans="3:17" x14ac:dyDescent="0.2">
      <c r="C45">
        <v>138</v>
      </c>
      <c r="D45" t="s">
        <v>82</v>
      </c>
      <c r="E45">
        <v>3014</v>
      </c>
      <c r="F45" t="s">
        <v>72</v>
      </c>
      <c r="G45">
        <v>30</v>
      </c>
      <c r="H45" t="s">
        <v>63</v>
      </c>
      <c r="J45" t="s">
        <v>21</v>
      </c>
      <c r="K45" t="s">
        <v>51</v>
      </c>
      <c r="L45" t="s">
        <v>46</v>
      </c>
      <c r="M45" t="s">
        <v>34</v>
      </c>
      <c r="N45" t="str">
        <f>IF(T_kjøttkoder[[#This Row],[kjøttslag_kg]]=Q45," ","XX")</f>
        <v xml:space="preserve"> </v>
      </c>
      <c r="Q45" s="2" t="s">
        <v>21</v>
      </c>
    </row>
    <row r="46" spans="3:17" x14ac:dyDescent="0.2">
      <c r="C46">
        <v>211</v>
      </c>
      <c r="D46" t="s">
        <v>83</v>
      </c>
      <c r="E46">
        <v>3019</v>
      </c>
      <c r="F46" t="s">
        <v>83</v>
      </c>
      <c r="G46">
        <v>30</v>
      </c>
      <c r="H46" t="s">
        <v>63</v>
      </c>
      <c r="J46" t="s">
        <v>22</v>
      </c>
      <c r="K46" t="s">
        <v>52</v>
      </c>
      <c r="L46" t="s">
        <v>40</v>
      </c>
      <c r="M46" t="s">
        <v>40</v>
      </c>
      <c r="N46" t="str">
        <f>IF(T_kjøttkoder[[#This Row],[kjøttslag_kg]]=Q46," ","XX")</f>
        <v xml:space="preserve"> </v>
      </c>
      <c r="Q46" s="2" t="s">
        <v>22</v>
      </c>
    </row>
    <row r="47" spans="3:17" x14ac:dyDescent="0.2">
      <c r="C47">
        <v>213</v>
      </c>
      <c r="D47" t="s">
        <v>84</v>
      </c>
      <c r="E47">
        <v>3020</v>
      </c>
      <c r="F47" t="s">
        <v>85</v>
      </c>
      <c r="G47">
        <v>30</v>
      </c>
      <c r="H47" t="s">
        <v>63</v>
      </c>
      <c r="J47" t="s">
        <v>23</v>
      </c>
      <c r="K47" t="s">
        <v>53</v>
      </c>
      <c r="L47" t="s">
        <v>40</v>
      </c>
      <c r="M47" t="s">
        <v>40</v>
      </c>
      <c r="N47" t="str">
        <f>IF(T_kjøttkoder[[#This Row],[kjøttslag_kg]]=Q47," ","XX")</f>
        <v xml:space="preserve"> </v>
      </c>
      <c r="Q47" s="2" t="s">
        <v>23</v>
      </c>
    </row>
    <row r="48" spans="3:17" x14ac:dyDescent="0.2">
      <c r="C48">
        <v>214</v>
      </c>
      <c r="D48" t="s">
        <v>86</v>
      </c>
      <c r="E48">
        <v>3021</v>
      </c>
      <c r="F48" t="s">
        <v>86</v>
      </c>
      <c r="G48">
        <v>30</v>
      </c>
      <c r="H48" t="s">
        <v>63</v>
      </c>
      <c r="J48" t="s">
        <v>24</v>
      </c>
      <c r="K48" t="s">
        <v>54</v>
      </c>
      <c r="L48" t="s">
        <v>46</v>
      </c>
      <c r="M48" t="s">
        <v>34</v>
      </c>
      <c r="N48" t="str">
        <f>IF(T_kjøttkoder[[#This Row],[kjøttslag_kg]]=Q48," ","XX")</f>
        <v xml:space="preserve"> </v>
      </c>
      <c r="Q48" s="2" t="s">
        <v>24</v>
      </c>
    </row>
    <row r="49" spans="3:17" x14ac:dyDescent="0.2">
      <c r="C49">
        <v>215</v>
      </c>
      <c r="D49" t="s">
        <v>87</v>
      </c>
      <c r="E49">
        <v>3022</v>
      </c>
      <c r="F49" t="s">
        <v>87</v>
      </c>
      <c r="G49">
        <v>30</v>
      </c>
      <c r="H49" t="s">
        <v>63</v>
      </c>
      <c r="J49" t="s">
        <v>25</v>
      </c>
      <c r="K49" t="s">
        <v>55</v>
      </c>
      <c r="L49" t="s">
        <v>46</v>
      </c>
      <c r="M49" t="s">
        <v>34</v>
      </c>
      <c r="N49" t="str">
        <f>IF(T_kjøttkoder[[#This Row],[kjøttslag_kg]]=Q49," ","XX")</f>
        <v xml:space="preserve"> </v>
      </c>
      <c r="Q49" s="2" t="s">
        <v>25</v>
      </c>
    </row>
    <row r="50" spans="3:17" x14ac:dyDescent="0.2">
      <c r="C50">
        <v>216</v>
      </c>
      <c r="D50" t="s">
        <v>88</v>
      </c>
      <c r="E50">
        <v>3023</v>
      </c>
      <c r="F50" t="s">
        <v>88</v>
      </c>
      <c r="G50">
        <v>30</v>
      </c>
      <c r="H50" t="s">
        <v>63</v>
      </c>
      <c r="Q50" s="2" t="s">
        <v>1</v>
      </c>
    </row>
    <row r="51" spans="3:17" x14ac:dyDescent="0.2">
      <c r="C51">
        <v>217</v>
      </c>
      <c r="D51" t="s">
        <v>89</v>
      </c>
      <c r="E51">
        <v>3020</v>
      </c>
      <c r="F51" t="s">
        <v>85</v>
      </c>
      <c r="G51">
        <v>30</v>
      </c>
      <c r="H51" t="s">
        <v>63</v>
      </c>
    </row>
    <row r="52" spans="3:17" x14ac:dyDescent="0.2">
      <c r="C52">
        <v>219</v>
      </c>
      <c r="D52" t="s">
        <v>90</v>
      </c>
      <c r="E52">
        <v>3024</v>
      </c>
      <c r="F52" t="s">
        <v>90</v>
      </c>
      <c r="G52">
        <v>30</v>
      </c>
      <c r="H52" t="s">
        <v>63</v>
      </c>
    </row>
    <row r="53" spans="3:17" x14ac:dyDescent="0.2">
      <c r="C53">
        <v>220</v>
      </c>
      <c r="D53" t="s">
        <v>91</v>
      </c>
      <c r="E53">
        <v>3025</v>
      </c>
      <c r="F53" t="s">
        <v>91</v>
      </c>
      <c r="G53">
        <v>30</v>
      </c>
      <c r="H53" t="s">
        <v>63</v>
      </c>
    </row>
    <row r="54" spans="3:17" x14ac:dyDescent="0.2">
      <c r="C54">
        <v>221</v>
      </c>
      <c r="D54" t="s">
        <v>92</v>
      </c>
      <c r="E54">
        <v>3026</v>
      </c>
      <c r="F54" t="s">
        <v>92</v>
      </c>
      <c r="G54">
        <v>30</v>
      </c>
      <c r="H54" t="s">
        <v>63</v>
      </c>
    </row>
    <row r="55" spans="3:17" x14ac:dyDescent="0.2">
      <c r="C55">
        <v>226</v>
      </c>
      <c r="D55" t="s">
        <v>93</v>
      </c>
      <c r="E55">
        <v>3030</v>
      </c>
      <c r="F55" t="s">
        <v>94</v>
      </c>
      <c r="G55">
        <v>30</v>
      </c>
      <c r="H55" t="s">
        <v>63</v>
      </c>
    </row>
    <row r="56" spans="3:17" x14ac:dyDescent="0.2">
      <c r="C56">
        <v>227</v>
      </c>
      <c r="D56" t="s">
        <v>95</v>
      </c>
      <c r="E56">
        <v>3030</v>
      </c>
      <c r="F56" t="s">
        <v>94</v>
      </c>
      <c r="G56">
        <v>30</v>
      </c>
      <c r="H56" t="s">
        <v>63</v>
      </c>
    </row>
    <row r="57" spans="3:17" x14ac:dyDescent="0.2">
      <c r="C57">
        <v>228</v>
      </c>
      <c r="D57" t="s">
        <v>96</v>
      </c>
      <c r="E57">
        <v>3027</v>
      </c>
      <c r="F57" t="s">
        <v>96</v>
      </c>
      <c r="G57">
        <v>30</v>
      </c>
      <c r="H57" t="s">
        <v>63</v>
      </c>
    </row>
    <row r="58" spans="3:17" x14ac:dyDescent="0.2">
      <c r="C58">
        <v>229</v>
      </c>
      <c r="D58" t="s">
        <v>97</v>
      </c>
      <c r="E58">
        <v>3028</v>
      </c>
      <c r="F58" t="s">
        <v>97</v>
      </c>
      <c r="G58">
        <v>30</v>
      </c>
      <c r="H58" t="s">
        <v>63</v>
      </c>
    </row>
    <row r="59" spans="3:17" x14ac:dyDescent="0.2">
      <c r="C59">
        <v>230</v>
      </c>
      <c r="D59" t="s">
        <v>98</v>
      </c>
      <c r="E59">
        <v>3029</v>
      </c>
      <c r="F59" t="s">
        <v>98</v>
      </c>
      <c r="G59">
        <v>30</v>
      </c>
      <c r="H59" t="s">
        <v>63</v>
      </c>
    </row>
    <row r="60" spans="3:17" x14ac:dyDescent="0.2">
      <c r="C60">
        <v>231</v>
      </c>
      <c r="D60" t="s">
        <v>99</v>
      </c>
      <c r="E60">
        <v>3030</v>
      </c>
      <c r="F60" t="s">
        <v>94</v>
      </c>
      <c r="G60">
        <v>30</v>
      </c>
      <c r="H60" t="s">
        <v>63</v>
      </c>
    </row>
    <row r="61" spans="3:17" x14ac:dyDescent="0.2">
      <c r="C61">
        <v>233</v>
      </c>
      <c r="D61" t="s">
        <v>100</v>
      </c>
      <c r="E61">
        <v>3031</v>
      </c>
      <c r="F61" t="s">
        <v>100</v>
      </c>
      <c r="G61">
        <v>30</v>
      </c>
      <c r="H61" t="s">
        <v>63</v>
      </c>
    </row>
    <row r="62" spans="3:17" x14ac:dyDescent="0.2">
      <c r="C62">
        <v>234</v>
      </c>
      <c r="D62" t="s">
        <v>101</v>
      </c>
      <c r="E62">
        <v>3032</v>
      </c>
      <c r="F62" t="s">
        <v>101</v>
      </c>
      <c r="G62">
        <v>30</v>
      </c>
      <c r="H62" t="s">
        <v>63</v>
      </c>
    </row>
    <row r="63" spans="3:17" x14ac:dyDescent="0.2">
      <c r="C63">
        <v>235</v>
      </c>
      <c r="D63" t="s">
        <v>102</v>
      </c>
      <c r="E63">
        <v>3033</v>
      </c>
      <c r="F63" t="s">
        <v>102</v>
      </c>
      <c r="G63">
        <v>30</v>
      </c>
      <c r="H63" t="s">
        <v>63</v>
      </c>
    </row>
    <row r="64" spans="3:17" x14ac:dyDescent="0.2">
      <c r="C64">
        <v>236</v>
      </c>
      <c r="D64" t="s">
        <v>103</v>
      </c>
      <c r="E64">
        <v>3034</v>
      </c>
      <c r="F64" t="s">
        <v>104</v>
      </c>
      <c r="G64">
        <v>30</v>
      </c>
      <c r="H64" t="s">
        <v>63</v>
      </c>
    </row>
    <row r="65" spans="3:8" x14ac:dyDescent="0.2">
      <c r="C65">
        <v>237</v>
      </c>
      <c r="D65" t="s">
        <v>105</v>
      </c>
      <c r="E65">
        <v>3035</v>
      </c>
      <c r="F65" t="s">
        <v>105</v>
      </c>
      <c r="G65">
        <v>30</v>
      </c>
      <c r="H65" t="s">
        <v>63</v>
      </c>
    </row>
    <row r="66" spans="3:8" x14ac:dyDescent="0.2">
      <c r="C66">
        <v>238</v>
      </c>
      <c r="D66" t="s">
        <v>106</v>
      </c>
      <c r="E66">
        <v>3036</v>
      </c>
      <c r="F66" t="s">
        <v>106</v>
      </c>
      <c r="G66">
        <v>30</v>
      </c>
      <c r="H66" t="s">
        <v>63</v>
      </c>
    </row>
    <row r="67" spans="3:8" x14ac:dyDescent="0.2">
      <c r="C67">
        <v>239</v>
      </c>
      <c r="D67" t="s">
        <v>107</v>
      </c>
      <c r="E67">
        <v>3037</v>
      </c>
      <c r="F67" t="s">
        <v>107</v>
      </c>
      <c r="G67">
        <v>30</v>
      </c>
      <c r="H67" t="s">
        <v>63</v>
      </c>
    </row>
    <row r="68" spans="3:8" x14ac:dyDescent="0.2">
      <c r="C68">
        <v>301</v>
      </c>
      <c r="D68" t="s">
        <v>108</v>
      </c>
      <c r="E68">
        <v>301</v>
      </c>
      <c r="F68" t="s">
        <v>108</v>
      </c>
      <c r="G68">
        <v>30</v>
      </c>
      <c r="H68" t="s">
        <v>63</v>
      </c>
    </row>
    <row r="69" spans="3:8" x14ac:dyDescent="0.2">
      <c r="C69">
        <v>402</v>
      </c>
      <c r="D69" t="s">
        <v>109</v>
      </c>
      <c r="E69">
        <v>3401</v>
      </c>
      <c r="F69" t="s">
        <v>109</v>
      </c>
      <c r="G69">
        <v>34</v>
      </c>
      <c r="H69" t="s">
        <v>110</v>
      </c>
    </row>
    <row r="70" spans="3:8" x14ac:dyDescent="0.2">
      <c r="C70">
        <v>403</v>
      </c>
      <c r="D70" t="s">
        <v>111</v>
      </c>
      <c r="E70">
        <v>3403</v>
      </c>
      <c r="F70" t="s">
        <v>111</v>
      </c>
      <c r="G70">
        <v>34</v>
      </c>
      <c r="H70" t="s">
        <v>110</v>
      </c>
    </row>
    <row r="71" spans="3:8" x14ac:dyDescent="0.2">
      <c r="C71">
        <v>412</v>
      </c>
      <c r="D71" t="s">
        <v>112</v>
      </c>
      <c r="E71">
        <v>3411</v>
      </c>
      <c r="F71" t="s">
        <v>112</v>
      </c>
      <c r="G71">
        <v>34</v>
      </c>
      <c r="H71" t="s">
        <v>110</v>
      </c>
    </row>
    <row r="72" spans="3:8" x14ac:dyDescent="0.2">
      <c r="C72">
        <v>415</v>
      </c>
      <c r="D72" t="s">
        <v>113</v>
      </c>
      <c r="E72">
        <v>3412</v>
      </c>
      <c r="F72" t="s">
        <v>113</v>
      </c>
      <c r="G72">
        <v>34</v>
      </c>
      <c r="H72" t="s">
        <v>110</v>
      </c>
    </row>
    <row r="73" spans="3:8" x14ac:dyDescent="0.2">
      <c r="C73">
        <v>417</v>
      </c>
      <c r="D73" t="s">
        <v>114</v>
      </c>
      <c r="E73">
        <v>3413</v>
      </c>
      <c r="F73" t="s">
        <v>114</v>
      </c>
      <c r="G73">
        <v>34</v>
      </c>
      <c r="H73" t="s">
        <v>110</v>
      </c>
    </row>
    <row r="74" spans="3:8" x14ac:dyDescent="0.2">
      <c r="C74">
        <v>418</v>
      </c>
      <c r="D74" t="s">
        <v>115</v>
      </c>
      <c r="E74">
        <v>3414</v>
      </c>
      <c r="F74" t="s">
        <v>115</v>
      </c>
      <c r="G74">
        <v>34</v>
      </c>
      <c r="H74" t="s">
        <v>110</v>
      </c>
    </row>
    <row r="75" spans="3:8" x14ac:dyDescent="0.2">
      <c r="C75">
        <v>419</v>
      </c>
      <c r="D75" t="s">
        <v>116</v>
      </c>
      <c r="E75">
        <v>3415</v>
      </c>
      <c r="F75" t="s">
        <v>116</v>
      </c>
      <c r="G75">
        <v>34</v>
      </c>
      <c r="H75" t="s">
        <v>110</v>
      </c>
    </row>
    <row r="76" spans="3:8" x14ac:dyDescent="0.2">
      <c r="C76">
        <v>420</v>
      </c>
      <c r="D76" t="s">
        <v>117</v>
      </c>
      <c r="E76">
        <v>3416</v>
      </c>
      <c r="F76" t="s">
        <v>117</v>
      </c>
      <c r="G76">
        <v>34</v>
      </c>
      <c r="H76" t="s">
        <v>110</v>
      </c>
    </row>
    <row r="77" spans="3:8" x14ac:dyDescent="0.2">
      <c r="C77">
        <v>423</v>
      </c>
      <c r="D77" t="s">
        <v>118</v>
      </c>
      <c r="E77">
        <v>3417</v>
      </c>
      <c r="F77" t="s">
        <v>118</v>
      </c>
      <c r="G77">
        <v>34</v>
      </c>
      <c r="H77" t="s">
        <v>110</v>
      </c>
    </row>
    <row r="78" spans="3:8" x14ac:dyDescent="0.2">
      <c r="C78">
        <v>425</v>
      </c>
      <c r="D78" t="s">
        <v>119</v>
      </c>
      <c r="E78">
        <v>3418</v>
      </c>
      <c r="F78" t="s">
        <v>119</v>
      </c>
      <c r="G78">
        <v>34</v>
      </c>
      <c r="H78" t="s">
        <v>110</v>
      </c>
    </row>
    <row r="79" spans="3:8" x14ac:dyDescent="0.2">
      <c r="C79">
        <v>426</v>
      </c>
      <c r="D79" t="s">
        <v>120</v>
      </c>
      <c r="E79">
        <v>3419</v>
      </c>
      <c r="F79" t="s">
        <v>121</v>
      </c>
      <c r="G79">
        <v>34</v>
      </c>
      <c r="H79" t="s">
        <v>110</v>
      </c>
    </row>
    <row r="80" spans="3:8" x14ac:dyDescent="0.2">
      <c r="C80">
        <v>427</v>
      </c>
      <c r="D80" t="s">
        <v>122</v>
      </c>
      <c r="E80">
        <v>3420</v>
      </c>
      <c r="F80" t="s">
        <v>122</v>
      </c>
      <c r="G80">
        <v>34</v>
      </c>
      <c r="H80" t="s">
        <v>110</v>
      </c>
    </row>
    <row r="81" spans="3:8" x14ac:dyDescent="0.2">
      <c r="C81">
        <v>428</v>
      </c>
      <c r="D81" t="s">
        <v>123</v>
      </c>
      <c r="E81">
        <v>3421</v>
      </c>
      <c r="F81" t="s">
        <v>123</v>
      </c>
      <c r="G81">
        <v>34</v>
      </c>
      <c r="H81" t="s">
        <v>110</v>
      </c>
    </row>
    <row r="82" spans="3:8" x14ac:dyDescent="0.2">
      <c r="C82">
        <v>429</v>
      </c>
      <c r="D82" t="s">
        <v>124</v>
      </c>
      <c r="E82">
        <v>3422</v>
      </c>
      <c r="F82" t="s">
        <v>124</v>
      </c>
      <c r="G82">
        <v>34</v>
      </c>
      <c r="H82" t="s">
        <v>110</v>
      </c>
    </row>
    <row r="83" spans="3:8" x14ac:dyDescent="0.2">
      <c r="C83">
        <v>430</v>
      </c>
      <c r="D83" t="s">
        <v>125</v>
      </c>
      <c r="E83">
        <v>3423</v>
      </c>
      <c r="F83" t="s">
        <v>125</v>
      </c>
      <c r="G83">
        <v>34</v>
      </c>
      <c r="H83" t="s">
        <v>110</v>
      </c>
    </row>
    <row r="84" spans="3:8" x14ac:dyDescent="0.2">
      <c r="C84">
        <v>432</v>
      </c>
      <c r="D84" t="s">
        <v>126</v>
      </c>
      <c r="E84">
        <v>3424</v>
      </c>
      <c r="F84" t="s">
        <v>126</v>
      </c>
      <c r="G84">
        <v>34</v>
      </c>
      <c r="H84" t="s">
        <v>110</v>
      </c>
    </row>
    <row r="85" spans="3:8" x14ac:dyDescent="0.2">
      <c r="C85">
        <v>434</v>
      </c>
      <c r="D85" t="s">
        <v>127</v>
      </c>
      <c r="E85">
        <v>3425</v>
      </c>
      <c r="F85" t="s">
        <v>127</v>
      </c>
      <c r="G85">
        <v>34</v>
      </c>
      <c r="H85" t="s">
        <v>110</v>
      </c>
    </row>
    <row r="86" spans="3:8" x14ac:dyDescent="0.2">
      <c r="C86">
        <v>436</v>
      </c>
      <c r="D86" t="s">
        <v>128</v>
      </c>
      <c r="E86">
        <v>3426</v>
      </c>
      <c r="F86" t="s">
        <v>128</v>
      </c>
      <c r="G86">
        <v>34</v>
      </c>
      <c r="H86" t="s">
        <v>110</v>
      </c>
    </row>
    <row r="87" spans="3:8" x14ac:dyDescent="0.2">
      <c r="C87">
        <v>437</v>
      </c>
      <c r="D87" t="s">
        <v>129</v>
      </c>
      <c r="E87">
        <v>3427</v>
      </c>
      <c r="F87" t="s">
        <v>129</v>
      </c>
      <c r="G87">
        <v>34</v>
      </c>
      <c r="H87" t="s">
        <v>110</v>
      </c>
    </row>
    <row r="88" spans="3:8" x14ac:dyDescent="0.2">
      <c r="C88">
        <v>438</v>
      </c>
      <c r="D88" t="s">
        <v>130</v>
      </c>
      <c r="E88">
        <v>3428</v>
      </c>
      <c r="F88" t="s">
        <v>130</v>
      </c>
      <c r="G88">
        <v>34</v>
      </c>
      <c r="H88" t="s">
        <v>110</v>
      </c>
    </row>
    <row r="89" spans="3:8" x14ac:dyDescent="0.2">
      <c r="C89">
        <v>439</v>
      </c>
      <c r="D89" t="s">
        <v>131</v>
      </c>
      <c r="E89">
        <v>3429</v>
      </c>
      <c r="F89" t="s">
        <v>131</v>
      </c>
      <c r="G89">
        <v>34</v>
      </c>
      <c r="H89" t="s">
        <v>110</v>
      </c>
    </row>
    <row r="90" spans="3:8" x14ac:dyDescent="0.2">
      <c r="C90">
        <v>441</v>
      </c>
      <c r="D90" t="s">
        <v>132</v>
      </c>
      <c r="E90">
        <v>3430</v>
      </c>
      <c r="F90" t="s">
        <v>133</v>
      </c>
      <c r="G90">
        <v>34</v>
      </c>
      <c r="H90" t="s">
        <v>110</v>
      </c>
    </row>
    <row r="91" spans="3:8" x14ac:dyDescent="0.2">
      <c r="C91">
        <v>501</v>
      </c>
      <c r="D91" t="s">
        <v>134</v>
      </c>
      <c r="E91">
        <v>3405</v>
      </c>
      <c r="F91" t="s">
        <v>134</v>
      </c>
      <c r="G91">
        <v>34</v>
      </c>
      <c r="H91" t="s">
        <v>110</v>
      </c>
    </row>
    <row r="92" spans="3:8" x14ac:dyDescent="0.2">
      <c r="C92">
        <v>502</v>
      </c>
      <c r="D92" t="s">
        <v>135</v>
      </c>
      <c r="E92">
        <v>3407</v>
      </c>
      <c r="F92" t="s">
        <v>135</v>
      </c>
      <c r="G92">
        <v>34</v>
      </c>
      <c r="H92" t="s">
        <v>110</v>
      </c>
    </row>
    <row r="93" spans="3:8" x14ac:dyDescent="0.2">
      <c r="C93">
        <v>511</v>
      </c>
      <c r="D93" t="s">
        <v>136</v>
      </c>
      <c r="E93">
        <v>3431</v>
      </c>
      <c r="F93" t="s">
        <v>136</v>
      </c>
      <c r="G93">
        <v>34</v>
      </c>
      <c r="H93" t="s">
        <v>110</v>
      </c>
    </row>
    <row r="94" spans="3:8" x14ac:dyDescent="0.2">
      <c r="C94">
        <v>512</v>
      </c>
      <c r="D94" t="s">
        <v>137</v>
      </c>
      <c r="E94">
        <v>3432</v>
      </c>
      <c r="F94" t="s">
        <v>137</v>
      </c>
      <c r="G94">
        <v>34</v>
      </c>
      <c r="H94" t="s">
        <v>110</v>
      </c>
    </row>
    <row r="95" spans="3:8" x14ac:dyDescent="0.2">
      <c r="C95">
        <v>513</v>
      </c>
      <c r="D95" t="s">
        <v>138</v>
      </c>
      <c r="E95">
        <v>3433</v>
      </c>
      <c r="F95" t="s">
        <v>138</v>
      </c>
      <c r="G95">
        <v>34</v>
      </c>
      <c r="H95" t="s">
        <v>110</v>
      </c>
    </row>
    <row r="96" spans="3:8" x14ac:dyDescent="0.2">
      <c r="C96">
        <v>514</v>
      </c>
      <c r="D96" t="s">
        <v>139</v>
      </c>
      <c r="E96">
        <v>3434</v>
      </c>
      <c r="F96" t="s">
        <v>139</v>
      </c>
      <c r="G96">
        <v>34</v>
      </c>
      <c r="H96" t="s">
        <v>110</v>
      </c>
    </row>
    <row r="97" spans="3:8" x14ac:dyDescent="0.2">
      <c r="C97">
        <v>515</v>
      </c>
      <c r="D97" t="s">
        <v>140</v>
      </c>
      <c r="E97">
        <v>3435</v>
      </c>
      <c r="F97" t="s">
        <v>140</v>
      </c>
      <c r="G97">
        <v>34</v>
      </c>
      <c r="H97" t="s">
        <v>110</v>
      </c>
    </row>
    <row r="98" spans="3:8" x14ac:dyDescent="0.2">
      <c r="C98">
        <v>516</v>
      </c>
      <c r="D98" t="s">
        <v>141</v>
      </c>
      <c r="E98">
        <v>3436</v>
      </c>
      <c r="F98" t="s">
        <v>141</v>
      </c>
      <c r="G98">
        <v>34</v>
      </c>
      <c r="H98" t="s">
        <v>110</v>
      </c>
    </row>
    <row r="99" spans="3:8" x14ac:dyDescent="0.2">
      <c r="C99">
        <v>517</v>
      </c>
      <c r="D99" t="s">
        <v>142</v>
      </c>
      <c r="E99">
        <v>3437</v>
      </c>
      <c r="F99" t="s">
        <v>142</v>
      </c>
      <c r="G99">
        <v>34</v>
      </c>
      <c r="H99" t="s">
        <v>110</v>
      </c>
    </row>
    <row r="100" spans="3:8" x14ac:dyDescent="0.2">
      <c r="C100">
        <v>519</v>
      </c>
      <c r="D100" t="s">
        <v>143</v>
      </c>
      <c r="E100">
        <v>3438</v>
      </c>
      <c r="F100" t="s">
        <v>143</v>
      </c>
      <c r="G100">
        <v>34</v>
      </c>
      <c r="H100" t="s">
        <v>110</v>
      </c>
    </row>
    <row r="101" spans="3:8" x14ac:dyDescent="0.2">
      <c r="C101">
        <v>520</v>
      </c>
      <c r="D101" t="s">
        <v>144</v>
      </c>
      <c r="E101">
        <v>3439</v>
      </c>
      <c r="F101" t="s">
        <v>144</v>
      </c>
      <c r="G101">
        <v>34</v>
      </c>
      <c r="H101" t="s">
        <v>110</v>
      </c>
    </row>
    <row r="102" spans="3:8" x14ac:dyDescent="0.2">
      <c r="C102">
        <v>521</v>
      </c>
      <c r="D102" t="s">
        <v>145</v>
      </c>
      <c r="E102">
        <v>3440</v>
      </c>
      <c r="F102" t="s">
        <v>145</v>
      </c>
      <c r="G102">
        <v>34</v>
      </c>
      <c r="H102" t="s">
        <v>110</v>
      </c>
    </row>
    <row r="103" spans="3:8" x14ac:dyDescent="0.2">
      <c r="C103">
        <v>522</v>
      </c>
      <c r="D103" t="s">
        <v>146</v>
      </c>
      <c r="E103">
        <v>3441</v>
      </c>
      <c r="F103" t="s">
        <v>146</v>
      </c>
      <c r="G103">
        <v>34</v>
      </c>
      <c r="H103" t="s">
        <v>110</v>
      </c>
    </row>
    <row r="104" spans="3:8" x14ac:dyDescent="0.2">
      <c r="C104">
        <v>528</v>
      </c>
      <c r="D104" t="s">
        <v>147</v>
      </c>
      <c r="E104">
        <v>3442</v>
      </c>
      <c r="F104" t="s">
        <v>147</v>
      </c>
      <c r="G104">
        <v>34</v>
      </c>
      <c r="H104" t="s">
        <v>110</v>
      </c>
    </row>
    <row r="105" spans="3:8" x14ac:dyDescent="0.2">
      <c r="C105">
        <v>529</v>
      </c>
      <c r="D105" t="s">
        <v>148</v>
      </c>
      <c r="E105">
        <v>3443</v>
      </c>
      <c r="F105" t="s">
        <v>148</v>
      </c>
      <c r="G105">
        <v>34</v>
      </c>
      <c r="H105" t="s">
        <v>110</v>
      </c>
    </row>
    <row r="106" spans="3:8" x14ac:dyDescent="0.2">
      <c r="C106">
        <v>532</v>
      </c>
      <c r="D106" t="s">
        <v>149</v>
      </c>
      <c r="E106">
        <v>3053</v>
      </c>
      <c r="F106" t="s">
        <v>149</v>
      </c>
      <c r="G106">
        <v>30</v>
      </c>
      <c r="H106" t="s">
        <v>63</v>
      </c>
    </row>
    <row r="107" spans="3:8" x14ac:dyDescent="0.2">
      <c r="C107">
        <v>533</v>
      </c>
      <c r="D107" t="s">
        <v>150</v>
      </c>
      <c r="E107">
        <v>3054</v>
      </c>
      <c r="F107" t="s">
        <v>150</v>
      </c>
      <c r="G107">
        <v>30</v>
      </c>
      <c r="H107" t="s">
        <v>63</v>
      </c>
    </row>
    <row r="108" spans="3:8" x14ac:dyDescent="0.2">
      <c r="C108">
        <v>534</v>
      </c>
      <c r="D108" t="s">
        <v>151</v>
      </c>
      <c r="E108">
        <v>3446</v>
      </c>
      <c r="F108" t="s">
        <v>151</v>
      </c>
      <c r="G108">
        <v>34</v>
      </c>
      <c r="H108" t="s">
        <v>110</v>
      </c>
    </row>
    <row r="109" spans="3:8" x14ac:dyDescent="0.2">
      <c r="C109">
        <v>536</v>
      </c>
      <c r="D109" t="s">
        <v>152</v>
      </c>
      <c r="E109">
        <v>3447</v>
      </c>
      <c r="F109" t="s">
        <v>152</v>
      </c>
      <c r="G109">
        <v>34</v>
      </c>
      <c r="H109" t="s">
        <v>110</v>
      </c>
    </row>
    <row r="110" spans="3:8" x14ac:dyDescent="0.2">
      <c r="C110">
        <v>538</v>
      </c>
      <c r="D110" t="s">
        <v>153</v>
      </c>
      <c r="E110">
        <v>3448</v>
      </c>
      <c r="F110" t="s">
        <v>153</v>
      </c>
      <c r="G110">
        <v>34</v>
      </c>
      <c r="H110" t="s">
        <v>110</v>
      </c>
    </row>
    <row r="111" spans="3:8" x14ac:dyDescent="0.2">
      <c r="C111">
        <v>540</v>
      </c>
      <c r="D111" t="s">
        <v>154</v>
      </c>
      <c r="E111">
        <v>3449</v>
      </c>
      <c r="F111" t="s">
        <v>154</v>
      </c>
      <c r="G111">
        <v>34</v>
      </c>
      <c r="H111" t="s">
        <v>110</v>
      </c>
    </row>
    <row r="112" spans="3:8" x14ac:dyDescent="0.2">
      <c r="C112">
        <v>541</v>
      </c>
      <c r="D112" t="s">
        <v>155</v>
      </c>
      <c r="E112">
        <v>3450</v>
      </c>
      <c r="F112" t="s">
        <v>155</v>
      </c>
      <c r="G112">
        <v>34</v>
      </c>
      <c r="H112" t="s">
        <v>110</v>
      </c>
    </row>
    <row r="113" spans="3:8" x14ac:dyDescent="0.2">
      <c r="C113">
        <v>542</v>
      </c>
      <c r="D113" t="s">
        <v>156</v>
      </c>
      <c r="E113">
        <v>3451</v>
      </c>
      <c r="F113" t="s">
        <v>156</v>
      </c>
      <c r="G113">
        <v>34</v>
      </c>
      <c r="H113" t="s">
        <v>110</v>
      </c>
    </row>
    <row r="114" spans="3:8" x14ac:dyDescent="0.2">
      <c r="C114">
        <v>543</v>
      </c>
      <c r="D114" t="s">
        <v>157</v>
      </c>
      <c r="E114">
        <v>3452</v>
      </c>
      <c r="F114" t="s">
        <v>157</v>
      </c>
      <c r="G114">
        <v>34</v>
      </c>
      <c r="H114" t="s">
        <v>110</v>
      </c>
    </row>
    <row r="115" spans="3:8" x14ac:dyDescent="0.2">
      <c r="C115">
        <v>544</v>
      </c>
      <c r="D115" t="s">
        <v>158</v>
      </c>
      <c r="E115">
        <v>3453</v>
      </c>
      <c r="F115" t="s">
        <v>158</v>
      </c>
      <c r="G115">
        <v>34</v>
      </c>
      <c r="H115" t="s">
        <v>110</v>
      </c>
    </row>
    <row r="116" spans="3:8" x14ac:dyDescent="0.2">
      <c r="C116">
        <v>545</v>
      </c>
      <c r="D116" t="s">
        <v>159</v>
      </c>
      <c r="E116">
        <v>3454</v>
      </c>
      <c r="F116" t="s">
        <v>159</v>
      </c>
      <c r="G116">
        <v>34</v>
      </c>
      <c r="H116" t="s">
        <v>110</v>
      </c>
    </row>
    <row r="117" spans="3:8" x14ac:dyDescent="0.2">
      <c r="C117">
        <v>602</v>
      </c>
      <c r="D117" t="s">
        <v>160</v>
      </c>
      <c r="E117">
        <v>3005</v>
      </c>
      <c r="F117" t="s">
        <v>160</v>
      </c>
      <c r="G117">
        <v>30</v>
      </c>
      <c r="H117" t="s">
        <v>63</v>
      </c>
    </row>
    <row r="118" spans="3:8" x14ac:dyDescent="0.2">
      <c r="C118">
        <v>604</v>
      </c>
      <c r="D118" t="s">
        <v>161</v>
      </c>
      <c r="E118">
        <v>3006</v>
      </c>
      <c r="F118" t="s">
        <v>161</v>
      </c>
      <c r="G118">
        <v>30</v>
      </c>
      <c r="H118" t="s">
        <v>63</v>
      </c>
    </row>
    <row r="119" spans="3:8" x14ac:dyDescent="0.2">
      <c r="C119">
        <v>605</v>
      </c>
      <c r="D119" t="s">
        <v>162</v>
      </c>
      <c r="E119">
        <v>3007</v>
      </c>
      <c r="F119" t="s">
        <v>162</v>
      </c>
      <c r="G119">
        <v>30</v>
      </c>
      <c r="H119" t="s">
        <v>63</v>
      </c>
    </row>
    <row r="120" spans="3:8" x14ac:dyDescent="0.2">
      <c r="C120">
        <v>612</v>
      </c>
      <c r="D120" t="s">
        <v>163</v>
      </c>
      <c r="E120">
        <v>3038</v>
      </c>
      <c r="F120" t="s">
        <v>163</v>
      </c>
      <c r="G120">
        <v>30</v>
      </c>
      <c r="H120" t="s">
        <v>63</v>
      </c>
    </row>
    <row r="121" spans="3:8" x14ac:dyDescent="0.2">
      <c r="C121">
        <v>615</v>
      </c>
      <c r="D121" t="s">
        <v>164</v>
      </c>
      <c r="E121">
        <v>3039</v>
      </c>
      <c r="F121" t="s">
        <v>164</v>
      </c>
      <c r="G121">
        <v>30</v>
      </c>
      <c r="H121" t="s">
        <v>63</v>
      </c>
    </row>
    <row r="122" spans="3:8" x14ac:dyDescent="0.2">
      <c r="C122">
        <v>616</v>
      </c>
      <c r="D122" t="s">
        <v>165</v>
      </c>
      <c r="E122">
        <v>3040</v>
      </c>
      <c r="F122" t="s">
        <v>166</v>
      </c>
      <c r="G122">
        <v>30</v>
      </c>
      <c r="H122" t="s">
        <v>63</v>
      </c>
    </row>
    <row r="123" spans="3:8" x14ac:dyDescent="0.2">
      <c r="C123">
        <v>617</v>
      </c>
      <c r="D123" t="s">
        <v>167</v>
      </c>
      <c r="E123">
        <v>3041</v>
      </c>
      <c r="F123" t="s">
        <v>167</v>
      </c>
      <c r="G123">
        <v>30</v>
      </c>
      <c r="H123" t="s">
        <v>63</v>
      </c>
    </row>
    <row r="124" spans="3:8" x14ac:dyDescent="0.2">
      <c r="C124">
        <v>618</v>
      </c>
      <c r="D124" t="s">
        <v>168</v>
      </c>
      <c r="E124">
        <v>3042</v>
      </c>
      <c r="F124" t="s">
        <v>168</v>
      </c>
      <c r="G124">
        <v>30</v>
      </c>
      <c r="H124" t="s">
        <v>63</v>
      </c>
    </row>
    <row r="125" spans="3:8" x14ac:dyDescent="0.2">
      <c r="C125">
        <v>619</v>
      </c>
      <c r="D125" t="s">
        <v>169</v>
      </c>
      <c r="E125">
        <v>3043</v>
      </c>
      <c r="F125" t="s">
        <v>169</v>
      </c>
      <c r="G125">
        <v>30</v>
      </c>
      <c r="H125" t="s">
        <v>63</v>
      </c>
    </row>
    <row r="126" spans="3:8" x14ac:dyDescent="0.2">
      <c r="C126">
        <v>620</v>
      </c>
      <c r="D126" t="s">
        <v>170</v>
      </c>
      <c r="E126">
        <v>3044</v>
      </c>
      <c r="F126" t="s">
        <v>170</v>
      </c>
      <c r="G126">
        <v>30</v>
      </c>
      <c r="H126" t="s">
        <v>63</v>
      </c>
    </row>
    <row r="127" spans="3:8" x14ac:dyDescent="0.2">
      <c r="C127">
        <v>621</v>
      </c>
      <c r="D127" t="s">
        <v>171</v>
      </c>
      <c r="E127">
        <v>3045</v>
      </c>
      <c r="F127" t="s">
        <v>171</v>
      </c>
      <c r="G127">
        <v>30</v>
      </c>
      <c r="H127" t="s">
        <v>63</v>
      </c>
    </row>
    <row r="128" spans="3:8" x14ac:dyDescent="0.2">
      <c r="C128">
        <v>622</v>
      </c>
      <c r="D128" t="s">
        <v>172</v>
      </c>
      <c r="E128">
        <v>3046</v>
      </c>
      <c r="F128" t="s">
        <v>172</v>
      </c>
      <c r="G128">
        <v>30</v>
      </c>
      <c r="H128" t="s">
        <v>63</v>
      </c>
    </row>
    <row r="129" spans="3:8" x14ac:dyDescent="0.2">
      <c r="C129">
        <v>623</v>
      </c>
      <c r="D129" t="s">
        <v>173</v>
      </c>
      <c r="E129">
        <v>3047</v>
      </c>
      <c r="F129" t="s">
        <v>173</v>
      </c>
      <c r="G129">
        <v>30</v>
      </c>
      <c r="H129" t="s">
        <v>63</v>
      </c>
    </row>
    <row r="130" spans="3:8" x14ac:dyDescent="0.2">
      <c r="C130">
        <v>624</v>
      </c>
      <c r="D130" t="s">
        <v>174</v>
      </c>
      <c r="E130">
        <v>3048</v>
      </c>
      <c r="F130" t="s">
        <v>174</v>
      </c>
      <c r="G130">
        <v>30</v>
      </c>
      <c r="H130" t="s">
        <v>63</v>
      </c>
    </row>
    <row r="131" spans="3:8" x14ac:dyDescent="0.2">
      <c r="C131">
        <v>625</v>
      </c>
      <c r="D131" t="s">
        <v>175</v>
      </c>
      <c r="E131">
        <v>3005</v>
      </c>
      <c r="F131" t="s">
        <v>160</v>
      </c>
      <c r="G131">
        <v>30</v>
      </c>
      <c r="H131" t="s">
        <v>63</v>
      </c>
    </row>
    <row r="132" spans="3:8" x14ac:dyDescent="0.2">
      <c r="C132">
        <v>626</v>
      </c>
      <c r="D132" t="s">
        <v>176</v>
      </c>
      <c r="E132">
        <v>3049</v>
      </c>
      <c r="F132" t="s">
        <v>176</v>
      </c>
      <c r="G132">
        <v>30</v>
      </c>
      <c r="H132" t="s">
        <v>63</v>
      </c>
    </row>
    <row r="133" spans="3:8" x14ac:dyDescent="0.2">
      <c r="C133">
        <v>627</v>
      </c>
      <c r="D133" t="s">
        <v>177</v>
      </c>
      <c r="E133">
        <v>3025</v>
      </c>
      <c r="F133" t="s">
        <v>91</v>
      </c>
      <c r="G133">
        <v>30</v>
      </c>
      <c r="H133" t="s">
        <v>63</v>
      </c>
    </row>
    <row r="134" spans="3:8" x14ac:dyDescent="0.2">
      <c r="C134">
        <v>628</v>
      </c>
      <c r="D134" t="s">
        <v>178</v>
      </c>
      <c r="E134">
        <v>3025</v>
      </c>
      <c r="F134" t="s">
        <v>91</v>
      </c>
      <c r="G134">
        <v>30</v>
      </c>
      <c r="H134" t="s">
        <v>63</v>
      </c>
    </row>
    <row r="135" spans="3:8" x14ac:dyDescent="0.2">
      <c r="C135">
        <v>631</v>
      </c>
      <c r="D135" t="s">
        <v>179</v>
      </c>
      <c r="E135">
        <v>3050</v>
      </c>
      <c r="F135" t="s">
        <v>179</v>
      </c>
      <c r="G135">
        <v>30</v>
      </c>
      <c r="H135" t="s">
        <v>63</v>
      </c>
    </row>
    <row r="136" spans="3:8" x14ac:dyDescent="0.2">
      <c r="C136">
        <v>632</v>
      </c>
      <c r="D136" t="s">
        <v>180</v>
      </c>
      <c r="E136">
        <v>3051</v>
      </c>
      <c r="F136" t="s">
        <v>180</v>
      </c>
      <c r="G136">
        <v>30</v>
      </c>
      <c r="H136" t="s">
        <v>63</v>
      </c>
    </row>
    <row r="137" spans="3:8" x14ac:dyDescent="0.2">
      <c r="C137">
        <v>633</v>
      </c>
      <c r="D137" t="s">
        <v>181</v>
      </c>
      <c r="E137">
        <v>3052</v>
      </c>
      <c r="F137" t="s">
        <v>182</v>
      </c>
      <c r="G137">
        <v>30</v>
      </c>
      <c r="H137" t="s">
        <v>63</v>
      </c>
    </row>
    <row r="138" spans="3:8" x14ac:dyDescent="0.2">
      <c r="C138">
        <v>701</v>
      </c>
      <c r="D138" t="s">
        <v>183</v>
      </c>
      <c r="E138">
        <v>3801</v>
      </c>
      <c r="F138" t="s">
        <v>183</v>
      </c>
      <c r="G138">
        <v>38</v>
      </c>
      <c r="H138" t="s">
        <v>184</v>
      </c>
    </row>
    <row r="139" spans="3:8" x14ac:dyDescent="0.2">
      <c r="C139">
        <v>702</v>
      </c>
      <c r="D139" t="s">
        <v>185</v>
      </c>
      <c r="E139">
        <v>3802</v>
      </c>
      <c r="F139" t="s">
        <v>185</v>
      </c>
      <c r="G139">
        <v>38</v>
      </c>
      <c r="H139" t="s">
        <v>184</v>
      </c>
    </row>
    <row r="140" spans="3:8" x14ac:dyDescent="0.2">
      <c r="C140">
        <v>704</v>
      </c>
      <c r="D140" t="s">
        <v>186</v>
      </c>
      <c r="E140">
        <v>3803</v>
      </c>
      <c r="F140" t="s">
        <v>186</v>
      </c>
      <c r="G140">
        <v>38</v>
      </c>
      <c r="H140" t="s">
        <v>184</v>
      </c>
    </row>
    <row r="141" spans="3:8" x14ac:dyDescent="0.2">
      <c r="C141">
        <v>706</v>
      </c>
      <c r="D141" t="s">
        <v>187</v>
      </c>
      <c r="E141">
        <v>3804</v>
      </c>
      <c r="F141" t="s">
        <v>187</v>
      </c>
      <c r="G141">
        <v>38</v>
      </c>
      <c r="H141" t="s">
        <v>184</v>
      </c>
    </row>
    <row r="142" spans="3:8" x14ac:dyDescent="0.2">
      <c r="C142">
        <v>709</v>
      </c>
      <c r="D142" t="s">
        <v>188</v>
      </c>
      <c r="E142">
        <v>3805</v>
      </c>
      <c r="F142" t="s">
        <v>188</v>
      </c>
      <c r="G142">
        <v>38</v>
      </c>
      <c r="H142" t="s">
        <v>184</v>
      </c>
    </row>
    <row r="143" spans="3:8" x14ac:dyDescent="0.2">
      <c r="C143">
        <v>710</v>
      </c>
      <c r="D143" t="s">
        <v>187</v>
      </c>
      <c r="E143">
        <v>3804</v>
      </c>
      <c r="F143" t="s">
        <v>187</v>
      </c>
      <c r="G143">
        <v>38</v>
      </c>
      <c r="H143" t="s">
        <v>184</v>
      </c>
    </row>
    <row r="144" spans="3:8" x14ac:dyDescent="0.2">
      <c r="C144">
        <v>711</v>
      </c>
      <c r="D144" t="s">
        <v>189</v>
      </c>
      <c r="E144">
        <v>3005</v>
      </c>
      <c r="F144" t="s">
        <v>160</v>
      </c>
      <c r="G144">
        <v>30</v>
      </c>
      <c r="H144" t="s">
        <v>63</v>
      </c>
    </row>
    <row r="145" spans="3:8" x14ac:dyDescent="0.2">
      <c r="C145">
        <v>712</v>
      </c>
      <c r="D145" t="s">
        <v>188</v>
      </c>
      <c r="E145">
        <v>3805</v>
      </c>
      <c r="F145" t="s">
        <v>188</v>
      </c>
      <c r="G145">
        <v>38</v>
      </c>
      <c r="H145" t="s">
        <v>184</v>
      </c>
    </row>
    <row r="146" spans="3:8" x14ac:dyDescent="0.2">
      <c r="C146">
        <v>713</v>
      </c>
      <c r="D146" t="s">
        <v>190</v>
      </c>
      <c r="E146">
        <v>3802</v>
      </c>
      <c r="F146" t="s">
        <v>185</v>
      </c>
      <c r="G146">
        <v>38</v>
      </c>
      <c r="H146" t="s">
        <v>184</v>
      </c>
    </row>
    <row r="147" spans="3:8" x14ac:dyDescent="0.2">
      <c r="C147">
        <v>714</v>
      </c>
      <c r="D147" t="s">
        <v>191</v>
      </c>
      <c r="E147">
        <v>3802</v>
      </c>
      <c r="F147" t="s">
        <v>185</v>
      </c>
      <c r="G147">
        <v>38</v>
      </c>
      <c r="H147" t="s">
        <v>184</v>
      </c>
    </row>
    <row r="148" spans="3:8" x14ac:dyDescent="0.2">
      <c r="C148">
        <v>715</v>
      </c>
      <c r="D148" t="s">
        <v>185</v>
      </c>
      <c r="E148">
        <v>3802</v>
      </c>
      <c r="F148" t="s">
        <v>185</v>
      </c>
      <c r="G148">
        <v>38</v>
      </c>
      <c r="H148" t="s">
        <v>184</v>
      </c>
    </row>
    <row r="149" spans="3:8" x14ac:dyDescent="0.2">
      <c r="C149">
        <v>716</v>
      </c>
      <c r="D149" t="s">
        <v>192</v>
      </c>
      <c r="E149">
        <v>3803</v>
      </c>
      <c r="F149" t="s">
        <v>186</v>
      </c>
      <c r="G149">
        <v>38</v>
      </c>
      <c r="H149" t="s">
        <v>184</v>
      </c>
    </row>
    <row r="150" spans="3:8" x14ac:dyDescent="0.2">
      <c r="C150">
        <v>719</v>
      </c>
      <c r="D150" t="s">
        <v>187</v>
      </c>
      <c r="E150">
        <v>3804</v>
      </c>
      <c r="F150" t="s">
        <v>187</v>
      </c>
      <c r="G150">
        <v>38</v>
      </c>
      <c r="H150" t="s">
        <v>184</v>
      </c>
    </row>
    <row r="151" spans="3:8" x14ac:dyDescent="0.2">
      <c r="C151">
        <v>720</v>
      </c>
      <c r="D151" t="s">
        <v>187</v>
      </c>
      <c r="E151">
        <v>3804</v>
      </c>
      <c r="F151" t="s">
        <v>187</v>
      </c>
      <c r="G151">
        <v>38</v>
      </c>
      <c r="H151" t="s">
        <v>184</v>
      </c>
    </row>
    <row r="152" spans="3:8" x14ac:dyDescent="0.2">
      <c r="C152">
        <v>722</v>
      </c>
      <c r="D152" t="s">
        <v>193</v>
      </c>
      <c r="E152">
        <v>3811</v>
      </c>
      <c r="F152" t="s">
        <v>194</v>
      </c>
      <c r="G152">
        <v>38</v>
      </c>
      <c r="H152" t="s">
        <v>184</v>
      </c>
    </row>
    <row r="153" spans="3:8" x14ac:dyDescent="0.2">
      <c r="C153">
        <v>723</v>
      </c>
      <c r="D153" t="s">
        <v>195</v>
      </c>
      <c r="E153">
        <v>3811</v>
      </c>
      <c r="F153" t="s">
        <v>194</v>
      </c>
      <c r="G153">
        <v>38</v>
      </c>
      <c r="H153" t="s">
        <v>184</v>
      </c>
    </row>
    <row r="154" spans="3:8" x14ac:dyDescent="0.2">
      <c r="C154">
        <v>728</v>
      </c>
      <c r="D154" t="s">
        <v>188</v>
      </c>
      <c r="E154">
        <v>3805</v>
      </c>
      <c r="F154" t="s">
        <v>188</v>
      </c>
      <c r="G154">
        <v>38</v>
      </c>
      <c r="H154" t="s">
        <v>184</v>
      </c>
    </row>
    <row r="155" spans="3:8" x14ac:dyDescent="0.2">
      <c r="C155">
        <v>729</v>
      </c>
      <c r="D155" t="s">
        <v>194</v>
      </c>
      <c r="E155">
        <v>3811</v>
      </c>
      <c r="F155" t="s">
        <v>194</v>
      </c>
      <c r="G155">
        <v>38</v>
      </c>
      <c r="H155" t="s">
        <v>184</v>
      </c>
    </row>
    <row r="156" spans="3:8" x14ac:dyDescent="0.2">
      <c r="C156">
        <v>805</v>
      </c>
      <c r="D156" t="s">
        <v>196</v>
      </c>
      <c r="E156">
        <v>3806</v>
      </c>
      <c r="F156" t="s">
        <v>196</v>
      </c>
      <c r="G156">
        <v>38</v>
      </c>
      <c r="H156" t="s">
        <v>184</v>
      </c>
    </row>
    <row r="157" spans="3:8" x14ac:dyDescent="0.2">
      <c r="C157">
        <v>806</v>
      </c>
      <c r="D157" t="s">
        <v>197</v>
      </c>
      <c r="E157">
        <v>3807</v>
      </c>
      <c r="F157" t="s">
        <v>197</v>
      </c>
      <c r="G157">
        <v>38</v>
      </c>
      <c r="H157" t="s">
        <v>184</v>
      </c>
    </row>
    <row r="158" spans="3:8" x14ac:dyDescent="0.2">
      <c r="C158">
        <v>807</v>
      </c>
      <c r="D158" t="s">
        <v>198</v>
      </c>
      <c r="E158">
        <v>3808</v>
      </c>
      <c r="F158" t="s">
        <v>198</v>
      </c>
      <c r="G158">
        <v>38</v>
      </c>
      <c r="H158" t="s">
        <v>184</v>
      </c>
    </row>
    <row r="159" spans="3:8" x14ac:dyDescent="0.2">
      <c r="C159">
        <v>811</v>
      </c>
      <c r="D159" t="s">
        <v>199</v>
      </c>
      <c r="E159">
        <v>3812</v>
      </c>
      <c r="F159" t="s">
        <v>199</v>
      </c>
      <c r="G159">
        <v>38</v>
      </c>
      <c r="H159" t="s">
        <v>184</v>
      </c>
    </row>
    <row r="160" spans="3:8" x14ac:dyDescent="0.2">
      <c r="C160">
        <v>814</v>
      </c>
      <c r="D160" t="s">
        <v>200</v>
      </c>
      <c r="E160">
        <v>3813</v>
      </c>
      <c r="F160" t="s">
        <v>200</v>
      </c>
      <c r="G160">
        <v>38</v>
      </c>
      <c r="H160" t="s">
        <v>184</v>
      </c>
    </row>
    <row r="161" spans="3:8" x14ac:dyDescent="0.2">
      <c r="C161">
        <v>815</v>
      </c>
      <c r="D161" t="s">
        <v>201</v>
      </c>
      <c r="E161">
        <v>3814</v>
      </c>
      <c r="F161" t="s">
        <v>201</v>
      </c>
      <c r="G161">
        <v>38</v>
      </c>
      <c r="H161" t="s">
        <v>184</v>
      </c>
    </row>
    <row r="162" spans="3:8" x14ac:dyDescent="0.2">
      <c r="C162">
        <v>817</v>
      </c>
      <c r="D162" t="s">
        <v>202</v>
      </c>
      <c r="E162">
        <v>3815</v>
      </c>
      <c r="F162" t="s">
        <v>202</v>
      </c>
      <c r="G162">
        <v>38</v>
      </c>
      <c r="H162" t="s">
        <v>184</v>
      </c>
    </row>
    <row r="163" spans="3:8" x14ac:dyDescent="0.2">
      <c r="C163">
        <v>819</v>
      </c>
      <c r="D163" t="s">
        <v>203</v>
      </c>
      <c r="E163">
        <v>3816</v>
      </c>
      <c r="F163" t="s">
        <v>203</v>
      </c>
      <c r="G163">
        <v>38</v>
      </c>
      <c r="H163" t="s">
        <v>184</v>
      </c>
    </row>
    <row r="164" spans="3:8" x14ac:dyDescent="0.2">
      <c r="C164">
        <v>821</v>
      </c>
      <c r="D164" t="s">
        <v>204</v>
      </c>
      <c r="E164">
        <v>3817</v>
      </c>
      <c r="F164" t="s">
        <v>205</v>
      </c>
      <c r="G164">
        <v>38</v>
      </c>
      <c r="H164" t="s">
        <v>184</v>
      </c>
    </row>
    <row r="165" spans="3:8" x14ac:dyDescent="0.2">
      <c r="C165">
        <v>822</v>
      </c>
      <c r="D165" t="s">
        <v>206</v>
      </c>
      <c r="E165">
        <v>3817</v>
      </c>
      <c r="F165" t="s">
        <v>205</v>
      </c>
      <c r="G165">
        <v>38</v>
      </c>
      <c r="H165" t="s">
        <v>184</v>
      </c>
    </row>
    <row r="166" spans="3:8" x14ac:dyDescent="0.2">
      <c r="C166">
        <v>826</v>
      </c>
      <c r="D166" t="s">
        <v>207</v>
      </c>
      <c r="E166">
        <v>3818</v>
      </c>
      <c r="F166" t="s">
        <v>207</v>
      </c>
      <c r="G166">
        <v>38</v>
      </c>
      <c r="H166" t="s">
        <v>184</v>
      </c>
    </row>
    <row r="167" spans="3:8" x14ac:dyDescent="0.2">
      <c r="C167">
        <v>827</v>
      </c>
      <c r="D167" t="s">
        <v>208</v>
      </c>
      <c r="E167">
        <v>3819</v>
      </c>
      <c r="F167" t="s">
        <v>208</v>
      </c>
      <c r="G167">
        <v>38</v>
      </c>
      <c r="H167" t="s">
        <v>184</v>
      </c>
    </row>
    <row r="168" spans="3:8" x14ac:dyDescent="0.2">
      <c r="C168">
        <v>828</v>
      </c>
      <c r="D168" t="s">
        <v>209</v>
      </c>
      <c r="E168">
        <v>3820</v>
      </c>
      <c r="F168" t="s">
        <v>209</v>
      </c>
      <c r="G168">
        <v>38</v>
      </c>
      <c r="H168" t="s">
        <v>184</v>
      </c>
    </row>
    <row r="169" spans="3:8" x14ac:dyDescent="0.2">
      <c r="C169">
        <v>829</v>
      </c>
      <c r="D169" t="s">
        <v>210</v>
      </c>
      <c r="E169">
        <v>3821</v>
      </c>
      <c r="F169" t="s">
        <v>210</v>
      </c>
      <c r="G169">
        <v>38</v>
      </c>
      <c r="H169" t="s">
        <v>184</v>
      </c>
    </row>
    <row r="170" spans="3:8" x14ac:dyDescent="0.2">
      <c r="C170">
        <v>830</v>
      </c>
      <c r="D170" t="s">
        <v>211</v>
      </c>
      <c r="E170">
        <v>3822</v>
      </c>
      <c r="F170" t="s">
        <v>211</v>
      </c>
      <c r="G170">
        <v>38</v>
      </c>
      <c r="H170" t="s">
        <v>184</v>
      </c>
    </row>
    <row r="171" spans="3:8" x14ac:dyDescent="0.2">
      <c r="C171">
        <v>831</v>
      </c>
      <c r="D171" t="s">
        <v>212</v>
      </c>
      <c r="E171">
        <v>3823</v>
      </c>
      <c r="F171" t="s">
        <v>212</v>
      </c>
      <c r="G171">
        <v>38</v>
      </c>
      <c r="H171" t="s">
        <v>184</v>
      </c>
    </row>
    <row r="172" spans="3:8" x14ac:dyDescent="0.2">
      <c r="C172">
        <v>833</v>
      </c>
      <c r="D172" t="s">
        <v>213</v>
      </c>
      <c r="E172">
        <v>3824</v>
      </c>
      <c r="F172" t="s">
        <v>213</v>
      </c>
      <c r="G172">
        <v>38</v>
      </c>
      <c r="H172" t="s">
        <v>184</v>
      </c>
    </row>
    <row r="173" spans="3:8" x14ac:dyDescent="0.2">
      <c r="C173">
        <v>834</v>
      </c>
      <c r="D173" t="s">
        <v>214</v>
      </c>
      <c r="E173">
        <v>3825</v>
      </c>
      <c r="F173" t="s">
        <v>214</v>
      </c>
      <c r="G173">
        <v>38</v>
      </c>
      <c r="H173" t="s">
        <v>184</v>
      </c>
    </row>
    <row r="174" spans="3:8" x14ac:dyDescent="0.2">
      <c r="C174">
        <v>901</v>
      </c>
      <c r="D174" t="s">
        <v>215</v>
      </c>
      <c r="E174">
        <v>4201</v>
      </c>
      <c r="F174" t="s">
        <v>215</v>
      </c>
      <c r="G174">
        <v>42</v>
      </c>
      <c r="H174" t="s">
        <v>216</v>
      </c>
    </row>
    <row r="175" spans="3:8" x14ac:dyDescent="0.2">
      <c r="C175">
        <v>904</v>
      </c>
      <c r="D175" t="s">
        <v>217</v>
      </c>
      <c r="E175">
        <v>4202</v>
      </c>
      <c r="F175" t="s">
        <v>217</v>
      </c>
      <c r="G175">
        <v>42</v>
      </c>
      <c r="H175" t="s">
        <v>216</v>
      </c>
    </row>
    <row r="176" spans="3:8" x14ac:dyDescent="0.2">
      <c r="C176">
        <v>906</v>
      </c>
      <c r="D176" t="s">
        <v>218</v>
      </c>
      <c r="E176">
        <v>4203</v>
      </c>
      <c r="F176" t="s">
        <v>218</v>
      </c>
      <c r="G176">
        <v>42</v>
      </c>
      <c r="H176" t="s">
        <v>216</v>
      </c>
    </row>
    <row r="177" spans="3:8" x14ac:dyDescent="0.2">
      <c r="C177">
        <v>911</v>
      </c>
      <c r="D177" t="s">
        <v>219</v>
      </c>
      <c r="E177">
        <v>4211</v>
      </c>
      <c r="F177" t="s">
        <v>219</v>
      </c>
      <c r="G177">
        <v>42</v>
      </c>
      <c r="H177" t="s">
        <v>216</v>
      </c>
    </row>
    <row r="178" spans="3:8" x14ac:dyDescent="0.2">
      <c r="C178">
        <v>912</v>
      </c>
      <c r="D178" t="s">
        <v>220</v>
      </c>
      <c r="E178">
        <v>4212</v>
      </c>
      <c r="F178" t="s">
        <v>220</v>
      </c>
      <c r="G178">
        <v>42</v>
      </c>
      <c r="H178" t="s">
        <v>216</v>
      </c>
    </row>
    <row r="179" spans="3:8" x14ac:dyDescent="0.2">
      <c r="C179">
        <v>914</v>
      </c>
      <c r="D179" t="s">
        <v>221</v>
      </c>
      <c r="E179">
        <v>4213</v>
      </c>
      <c r="F179" t="s">
        <v>221</v>
      </c>
      <c r="G179">
        <v>42</v>
      </c>
      <c r="H179" t="s">
        <v>216</v>
      </c>
    </row>
    <row r="180" spans="3:8" x14ac:dyDescent="0.2">
      <c r="C180">
        <v>919</v>
      </c>
      <c r="D180" t="s">
        <v>222</v>
      </c>
      <c r="E180">
        <v>4214</v>
      </c>
      <c r="F180" t="s">
        <v>222</v>
      </c>
      <c r="G180">
        <v>42</v>
      </c>
      <c r="H180" t="s">
        <v>216</v>
      </c>
    </row>
    <row r="181" spans="3:8" x14ac:dyDescent="0.2">
      <c r="C181">
        <v>926</v>
      </c>
      <c r="D181" t="s">
        <v>223</v>
      </c>
      <c r="E181">
        <v>4215</v>
      </c>
      <c r="F181" t="s">
        <v>223</v>
      </c>
      <c r="G181">
        <v>42</v>
      </c>
      <c r="H181" t="s">
        <v>216</v>
      </c>
    </row>
    <row r="182" spans="3:8" x14ac:dyDescent="0.2">
      <c r="C182">
        <v>928</v>
      </c>
      <c r="D182" t="s">
        <v>224</v>
      </c>
      <c r="E182">
        <v>4216</v>
      </c>
      <c r="F182" t="s">
        <v>224</v>
      </c>
      <c r="G182">
        <v>42</v>
      </c>
      <c r="H182" t="s">
        <v>216</v>
      </c>
    </row>
    <row r="183" spans="3:8" x14ac:dyDescent="0.2">
      <c r="C183">
        <v>929</v>
      </c>
      <c r="D183" t="s">
        <v>225</v>
      </c>
      <c r="E183">
        <v>4217</v>
      </c>
      <c r="F183" t="s">
        <v>225</v>
      </c>
      <c r="G183">
        <v>42</v>
      </c>
      <c r="H183" t="s">
        <v>216</v>
      </c>
    </row>
    <row r="184" spans="3:8" x14ac:dyDescent="0.2">
      <c r="C184">
        <v>935</v>
      </c>
      <c r="D184" t="s">
        <v>226</v>
      </c>
      <c r="E184">
        <v>4218</v>
      </c>
      <c r="F184" t="s">
        <v>226</v>
      </c>
      <c r="G184">
        <v>42</v>
      </c>
      <c r="H184" t="s">
        <v>216</v>
      </c>
    </row>
    <row r="185" spans="3:8" x14ac:dyDescent="0.2">
      <c r="C185">
        <v>937</v>
      </c>
      <c r="D185" t="s">
        <v>227</v>
      </c>
      <c r="E185">
        <v>4219</v>
      </c>
      <c r="F185" t="s">
        <v>228</v>
      </c>
      <c r="G185">
        <v>42</v>
      </c>
      <c r="H185" t="s">
        <v>216</v>
      </c>
    </row>
    <row r="186" spans="3:8" x14ac:dyDescent="0.2">
      <c r="C186">
        <v>938</v>
      </c>
      <c r="D186" t="s">
        <v>229</v>
      </c>
      <c r="E186">
        <v>4220</v>
      </c>
      <c r="F186" t="s">
        <v>229</v>
      </c>
      <c r="G186">
        <v>42</v>
      </c>
      <c r="H186" t="s">
        <v>216</v>
      </c>
    </row>
    <row r="187" spans="3:8" x14ac:dyDescent="0.2">
      <c r="C187">
        <v>940</v>
      </c>
      <c r="D187" t="s">
        <v>230</v>
      </c>
      <c r="E187">
        <v>4221</v>
      </c>
      <c r="F187" t="s">
        <v>230</v>
      </c>
      <c r="G187">
        <v>42</v>
      </c>
      <c r="H187" t="s">
        <v>216</v>
      </c>
    </row>
    <row r="188" spans="3:8" x14ac:dyDescent="0.2">
      <c r="C188">
        <v>941</v>
      </c>
      <c r="D188" t="s">
        <v>231</v>
      </c>
      <c r="E188">
        <v>4222</v>
      </c>
      <c r="F188" t="s">
        <v>231</v>
      </c>
      <c r="G188">
        <v>42</v>
      </c>
      <c r="H188" t="s">
        <v>216</v>
      </c>
    </row>
    <row r="189" spans="3:8" x14ac:dyDescent="0.2">
      <c r="C189">
        <v>1001</v>
      </c>
      <c r="D189" t="s">
        <v>232</v>
      </c>
      <c r="E189">
        <v>4204</v>
      </c>
      <c r="F189" t="s">
        <v>232</v>
      </c>
      <c r="G189">
        <v>42</v>
      </c>
      <c r="H189" t="s">
        <v>216</v>
      </c>
    </row>
    <row r="190" spans="3:8" x14ac:dyDescent="0.2">
      <c r="C190">
        <v>1002</v>
      </c>
      <c r="D190" t="s">
        <v>233</v>
      </c>
      <c r="E190">
        <v>4205</v>
      </c>
      <c r="F190" t="s">
        <v>234</v>
      </c>
      <c r="G190">
        <v>42</v>
      </c>
      <c r="H190" t="s">
        <v>216</v>
      </c>
    </row>
    <row r="191" spans="3:8" x14ac:dyDescent="0.2">
      <c r="C191">
        <v>1003</v>
      </c>
      <c r="D191" t="s">
        <v>235</v>
      </c>
      <c r="E191">
        <v>4206</v>
      </c>
      <c r="F191" t="s">
        <v>235</v>
      </c>
      <c r="G191">
        <v>42</v>
      </c>
      <c r="H191" t="s">
        <v>216</v>
      </c>
    </row>
    <row r="192" spans="3:8" x14ac:dyDescent="0.2">
      <c r="C192">
        <v>1004</v>
      </c>
      <c r="D192" t="s">
        <v>236</v>
      </c>
      <c r="E192">
        <v>4207</v>
      </c>
      <c r="F192" t="s">
        <v>236</v>
      </c>
      <c r="G192">
        <v>42</v>
      </c>
      <c r="H192" t="s">
        <v>216</v>
      </c>
    </row>
    <row r="193" spans="3:8" x14ac:dyDescent="0.2">
      <c r="C193">
        <v>1014</v>
      </c>
      <c r="D193" t="s">
        <v>237</v>
      </c>
      <c r="E193">
        <v>4223</v>
      </c>
      <c r="F193" t="s">
        <v>237</v>
      </c>
      <c r="G193">
        <v>42</v>
      </c>
      <c r="H193" t="s">
        <v>216</v>
      </c>
    </row>
    <row r="194" spans="3:8" x14ac:dyDescent="0.2">
      <c r="C194">
        <v>1017</v>
      </c>
      <c r="D194" t="s">
        <v>238</v>
      </c>
      <c r="E194">
        <v>4204</v>
      </c>
      <c r="F194" t="s">
        <v>232</v>
      </c>
      <c r="G194">
        <v>42</v>
      </c>
      <c r="H194" t="s">
        <v>216</v>
      </c>
    </row>
    <row r="195" spans="3:8" x14ac:dyDescent="0.2">
      <c r="C195">
        <v>1018</v>
      </c>
      <c r="D195" t="s">
        <v>239</v>
      </c>
      <c r="E195">
        <v>4204</v>
      </c>
      <c r="F195" t="s">
        <v>232</v>
      </c>
      <c r="G195">
        <v>42</v>
      </c>
      <c r="H195" t="s">
        <v>216</v>
      </c>
    </row>
    <row r="196" spans="3:8" x14ac:dyDescent="0.2">
      <c r="C196">
        <v>1021</v>
      </c>
      <c r="D196" t="s">
        <v>240</v>
      </c>
      <c r="E196">
        <v>4205</v>
      </c>
      <c r="F196" t="s">
        <v>234</v>
      </c>
      <c r="G196">
        <v>42</v>
      </c>
      <c r="H196" t="s">
        <v>216</v>
      </c>
    </row>
    <row r="197" spans="3:8" x14ac:dyDescent="0.2">
      <c r="C197">
        <v>1026</v>
      </c>
      <c r="D197" t="s">
        <v>241</v>
      </c>
      <c r="E197">
        <v>4224</v>
      </c>
      <c r="F197" t="s">
        <v>241</v>
      </c>
      <c r="G197">
        <v>42</v>
      </c>
      <c r="H197" t="s">
        <v>216</v>
      </c>
    </row>
    <row r="198" spans="3:8" x14ac:dyDescent="0.2">
      <c r="C198">
        <v>1027</v>
      </c>
      <c r="D198" t="s">
        <v>242</v>
      </c>
      <c r="E198">
        <v>4225</v>
      </c>
      <c r="F198" t="s">
        <v>243</v>
      </c>
      <c r="G198">
        <v>42</v>
      </c>
      <c r="H198" t="s">
        <v>216</v>
      </c>
    </row>
    <row r="199" spans="3:8" x14ac:dyDescent="0.2">
      <c r="C199">
        <v>1029</v>
      </c>
      <c r="D199" t="s">
        <v>234</v>
      </c>
      <c r="E199">
        <v>4205</v>
      </c>
      <c r="F199" t="s">
        <v>234</v>
      </c>
      <c r="G199">
        <v>42</v>
      </c>
      <c r="H199" t="s">
        <v>216</v>
      </c>
    </row>
    <row r="200" spans="3:8" x14ac:dyDescent="0.2">
      <c r="C200">
        <v>1032</v>
      </c>
      <c r="D200" t="s">
        <v>243</v>
      </c>
      <c r="E200">
        <v>4225</v>
      </c>
      <c r="F200" t="s">
        <v>243</v>
      </c>
      <c r="G200">
        <v>42</v>
      </c>
      <c r="H200" t="s">
        <v>216</v>
      </c>
    </row>
    <row r="201" spans="3:8" x14ac:dyDescent="0.2">
      <c r="C201">
        <v>1034</v>
      </c>
      <c r="D201" t="s">
        <v>244</v>
      </c>
      <c r="E201">
        <v>4226</v>
      </c>
      <c r="F201" t="s">
        <v>244</v>
      </c>
      <c r="G201">
        <v>42</v>
      </c>
      <c r="H201" t="s">
        <v>216</v>
      </c>
    </row>
    <row r="202" spans="3:8" x14ac:dyDescent="0.2">
      <c r="C202">
        <v>1037</v>
      </c>
      <c r="D202" t="s">
        <v>245</v>
      </c>
      <c r="E202">
        <v>4227</v>
      </c>
      <c r="F202" t="s">
        <v>245</v>
      </c>
      <c r="G202">
        <v>42</v>
      </c>
      <c r="H202" t="s">
        <v>216</v>
      </c>
    </row>
    <row r="203" spans="3:8" x14ac:dyDescent="0.2">
      <c r="C203">
        <v>1046</v>
      </c>
      <c r="D203" t="s">
        <v>246</v>
      </c>
      <c r="E203">
        <v>4228</v>
      </c>
      <c r="F203" t="s">
        <v>246</v>
      </c>
      <c r="G203">
        <v>42</v>
      </c>
      <c r="H203" t="s">
        <v>216</v>
      </c>
    </row>
    <row r="204" spans="3:8" x14ac:dyDescent="0.2">
      <c r="C204">
        <v>1101</v>
      </c>
      <c r="D204" t="s">
        <v>247</v>
      </c>
      <c r="E204">
        <v>1101</v>
      </c>
      <c r="F204" t="s">
        <v>247</v>
      </c>
      <c r="G204">
        <v>11</v>
      </c>
      <c r="H204" t="s">
        <v>248</v>
      </c>
    </row>
    <row r="205" spans="3:8" x14ac:dyDescent="0.2">
      <c r="C205">
        <v>1102</v>
      </c>
      <c r="D205" t="s">
        <v>249</v>
      </c>
      <c r="E205">
        <v>1108</v>
      </c>
      <c r="F205" t="s">
        <v>249</v>
      </c>
      <c r="G205">
        <v>11</v>
      </c>
      <c r="H205" t="s">
        <v>248</v>
      </c>
    </row>
    <row r="206" spans="3:8" x14ac:dyDescent="0.2">
      <c r="C206">
        <v>1103</v>
      </c>
      <c r="D206" t="s">
        <v>250</v>
      </c>
      <c r="E206">
        <v>1103</v>
      </c>
      <c r="F206" t="s">
        <v>250</v>
      </c>
      <c r="G206">
        <v>11</v>
      </c>
      <c r="H206" t="s">
        <v>248</v>
      </c>
    </row>
    <row r="207" spans="3:8" x14ac:dyDescent="0.2">
      <c r="C207">
        <v>1106</v>
      </c>
      <c r="D207" t="s">
        <v>251</v>
      </c>
      <c r="E207">
        <v>1106</v>
      </c>
      <c r="F207" t="s">
        <v>251</v>
      </c>
      <c r="G207">
        <v>11</v>
      </c>
      <c r="H207" t="s">
        <v>248</v>
      </c>
    </row>
    <row r="208" spans="3:8" x14ac:dyDescent="0.2">
      <c r="C208">
        <v>1108</v>
      </c>
      <c r="D208" t="s">
        <v>249</v>
      </c>
      <c r="E208">
        <v>1108</v>
      </c>
      <c r="F208" t="s">
        <v>249</v>
      </c>
      <c r="G208">
        <v>11</v>
      </c>
      <c r="H208" t="s">
        <v>248</v>
      </c>
    </row>
    <row r="209" spans="3:8" x14ac:dyDescent="0.2">
      <c r="C209">
        <v>1111</v>
      </c>
      <c r="D209" t="s">
        <v>252</v>
      </c>
      <c r="E209">
        <v>1111</v>
      </c>
      <c r="F209" t="s">
        <v>252</v>
      </c>
      <c r="G209">
        <v>11</v>
      </c>
      <c r="H209" t="s">
        <v>248</v>
      </c>
    </row>
    <row r="210" spans="3:8" x14ac:dyDescent="0.2">
      <c r="C210">
        <v>1112</v>
      </c>
      <c r="D210" t="s">
        <v>253</v>
      </c>
      <c r="E210">
        <v>1112</v>
      </c>
      <c r="F210" t="s">
        <v>253</v>
      </c>
      <c r="G210">
        <v>11</v>
      </c>
      <c r="H210" t="s">
        <v>248</v>
      </c>
    </row>
    <row r="211" spans="3:8" x14ac:dyDescent="0.2">
      <c r="C211">
        <v>1114</v>
      </c>
      <c r="D211" t="s">
        <v>254</v>
      </c>
      <c r="E211">
        <v>1114</v>
      </c>
      <c r="F211" t="s">
        <v>254</v>
      </c>
      <c r="G211">
        <v>11</v>
      </c>
      <c r="H211" t="s">
        <v>248</v>
      </c>
    </row>
    <row r="212" spans="3:8" x14ac:dyDescent="0.2">
      <c r="C212">
        <v>1119</v>
      </c>
      <c r="D212" t="s">
        <v>255</v>
      </c>
      <c r="E212">
        <v>1119</v>
      </c>
      <c r="F212" t="s">
        <v>255</v>
      </c>
      <c r="G212">
        <v>11</v>
      </c>
      <c r="H212" t="s">
        <v>248</v>
      </c>
    </row>
    <row r="213" spans="3:8" x14ac:dyDescent="0.2">
      <c r="C213">
        <v>1120</v>
      </c>
      <c r="D213" t="s">
        <v>256</v>
      </c>
      <c r="E213">
        <v>1120</v>
      </c>
      <c r="F213" t="s">
        <v>256</v>
      </c>
      <c r="G213">
        <v>11</v>
      </c>
      <c r="H213" t="s">
        <v>248</v>
      </c>
    </row>
    <row r="214" spans="3:8" x14ac:dyDescent="0.2">
      <c r="C214">
        <v>1121</v>
      </c>
      <c r="D214" t="s">
        <v>257</v>
      </c>
      <c r="E214">
        <v>1121</v>
      </c>
      <c r="F214" t="s">
        <v>257</v>
      </c>
      <c r="G214">
        <v>11</v>
      </c>
      <c r="H214" t="s">
        <v>248</v>
      </c>
    </row>
    <row r="215" spans="3:8" x14ac:dyDescent="0.2">
      <c r="C215">
        <v>1122</v>
      </c>
      <c r="D215" t="s">
        <v>258</v>
      </c>
      <c r="E215">
        <v>1122</v>
      </c>
      <c r="F215" t="s">
        <v>258</v>
      </c>
      <c r="G215">
        <v>11</v>
      </c>
      <c r="H215" t="s">
        <v>248</v>
      </c>
    </row>
    <row r="216" spans="3:8" x14ac:dyDescent="0.2">
      <c r="C216">
        <v>1124</v>
      </c>
      <c r="D216" t="s">
        <v>259</v>
      </c>
      <c r="E216">
        <v>1124</v>
      </c>
      <c r="F216" t="s">
        <v>259</v>
      </c>
      <c r="G216">
        <v>11</v>
      </c>
      <c r="H216" t="s">
        <v>248</v>
      </c>
    </row>
    <row r="217" spans="3:8" x14ac:dyDescent="0.2">
      <c r="C217">
        <v>1127</v>
      </c>
      <c r="D217" t="s">
        <v>260</v>
      </c>
      <c r="E217">
        <v>1127</v>
      </c>
      <c r="F217" t="s">
        <v>260</v>
      </c>
      <c r="G217">
        <v>11</v>
      </c>
      <c r="H217" t="s">
        <v>248</v>
      </c>
    </row>
    <row r="218" spans="3:8" x14ac:dyDescent="0.2">
      <c r="C218">
        <v>1129</v>
      </c>
      <c r="D218" t="s">
        <v>261</v>
      </c>
      <c r="E218">
        <v>1108</v>
      </c>
      <c r="F218" t="s">
        <v>249</v>
      </c>
      <c r="G218">
        <v>11</v>
      </c>
      <c r="H218" t="s">
        <v>248</v>
      </c>
    </row>
    <row r="219" spans="3:8" x14ac:dyDescent="0.2">
      <c r="C219">
        <v>1130</v>
      </c>
      <c r="D219" t="s">
        <v>262</v>
      </c>
      <c r="E219">
        <v>1130</v>
      </c>
      <c r="F219" t="s">
        <v>262</v>
      </c>
      <c r="G219">
        <v>11</v>
      </c>
      <c r="H219" t="s">
        <v>248</v>
      </c>
    </row>
    <row r="220" spans="3:8" x14ac:dyDescent="0.2">
      <c r="C220">
        <v>1133</v>
      </c>
      <c r="D220" t="s">
        <v>263</v>
      </c>
      <c r="E220">
        <v>1133</v>
      </c>
      <c r="F220" t="s">
        <v>263</v>
      </c>
      <c r="G220">
        <v>11</v>
      </c>
      <c r="H220" t="s">
        <v>248</v>
      </c>
    </row>
    <row r="221" spans="3:8" x14ac:dyDescent="0.2">
      <c r="C221">
        <v>1134</v>
      </c>
      <c r="D221" t="s">
        <v>264</v>
      </c>
      <c r="E221">
        <v>1134</v>
      </c>
      <c r="F221" t="s">
        <v>264</v>
      </c>
      <c r="G221">
        <v>11</v>
      </c>
      <c r="H221" t="s">
        <v>248</v>
      </c>
    </row>
    <row r="222" spans="3:8" x14ac:dyDescent="0.2">
      <c r="C222">
        <v>1135</v>
      </c>
      <c r="D222" t="s">
        <v>265</v>
      </c>
      <c r="E222">
        <v>1135</v>
      </c>
      <c r="F222" t="s">
        <v>265</v>
      </c>
      <c r="G222">
        <v>11</v>
      </c>
      <c r="H222" t="s">
        <v>248</v>
      </c>
    </row>
    <row r="223" spans="3:8" x14ac:dyDescent="0.2">
      <c r="C223">
        <v>1141</v>
      </c>
      <c r="D223" t="s">
        <v>266</v>
      </c>
      <c r="E223">
        <v>1103</v>
      </c>
      <c r="F223" t="s">
        <v>250</v>
      </c>
      <c r="G223">
        <v>11</v>
      </c>
      <c r="H223" t="s">
        <v>248</v>
      </c>
    </row>
    <row r="224" spans="3:8" x14ac:dyDescent="0.2">
      <c r="C224">
        <v>1142</v>
      </c>
      <c r="D224" t="s">
        <v>267</v>
      </c>
      <c r="E224">
        <v>1103</v>
      </c>
      <c r="F224" t="s">
        <v>250</v>
      </c>
      <c r="G224">
        <v>11</v>
      </c>
      <c r="H224" t="s">
        <v>248</v>
      </c>
    </row>
    <row r="225" spans="3:8" x14ac:dyDescent="0.2">
      <c r="C225">
        <v>1144</v>
      </c>
      <c r="D225" t="s">
        <v>268</v>
      </c>
      <c r="E225">
        <v>1144</v>
      </c>
      <c r="F225" t="s">
        <v>268</v>
      </c>
      <c r="G225">
        <v>11</v>
      </c>
      <c r="H225" t="s">
        <v>248</v>
      </c>
    </row>
    <row r="226" spans="3:8" x14ac:dyDescent="0.2">
      <c r="C226">
        <v>1145</v>
      </c>
      <c r="D226" t="s">
        <v>269</v>
      </c>
      <c r="E226">
        <v>1145</v>
      </c>
      <c r="F226" t="s">
        <v>269</v>
      </c>
      <c r="G226">
        <v>11</v>
      </c>
      <c r="H226" t="s">
        <v>248</v>
      </c>
    </row>
    <row r="227" spans="3:8" x14ac:dyDescent="0.2">
      <c r="C227">
        <v>1146</v>
      </c>
      <c r="D227" t="s">
        <v>270</v>
      </c>
      <c r="E227">
        <v>1146</v>
      </c>
      <c r="F227" t="s">
        <v>270</v>
      </c>
      <c r="G227">
        <v>11</v>
      </c>
      <c r="H227" t="s">
        <v>248</v>
      </c>
    </row>
    <row r="228" spans="3:8" x14ac:dyDescent="0.2">
      <c r="C228">
        <v>1149</v>
      </c>
      <c r="D228" t="s">
        <v>271</v>
      </c>
      <c r="E228">
        <v>1149</v>
      </c>
      <c r="F228" t="s">
        <v>271</v>
      </c>
      <c r="G228">
        <v>11</v>
      </c>
      <c r="H228" t="s">
        <v>248</v>
      </c>
    </row>
    <row r="229" spans="3:8" x14ac:dyDescent="0.2">
      <c r="C229">
        <v>1151</v>
      </c>
      <c r="D229" t="s">
        <v>272</v>
      </c>
      <c r="E229">
        <v>1151</v>
      </c>
      <c r="F229" t="s">
        <v>272</v>
      </c>
      <c r="G229">
        <v>11</v>
      </c>
      <c r="H229" t="s">
        <v>248</v>
      </c>
    </row>
    <row r="230" spans="3:8" x14ac:dyDescent="0.2">
      <c r="C230">
        <v>1154</v>
      </c>
      <c r="D230" t="s">
        <v>273</v>
      </c>
      <c r="E230">
        <v>1160</v>
      </c>
      <c r="F230" t="s">
        <v>273</v>
      </c>
      <c r="G230">
        <v>11</v>
      </c>
      <c r="H230" t="s">
        <v>248</v>
      </c>
    </row>
    <row r="231" spans="3:8" x14ac:dyDescent="0.2">
      <c r="C231">
        <v>1159</v>
      </c>
      <c r="D231" t="s">
        <v>274</v>
      </c>
      <c r="E231">
        <v>1160</v>
      </c>
      <c r="F231" t="s">
        <v>273</v>
      </c>
      <c r="G231">
        <v>11</v>
      </c>
      <c r="H231" t="s">
        <v>248</v>
      </c>
    </row>
    <row r="232" spans="3:8" x14ac:dyDescent="0.2">
      <c r="C232">
        <v>1160</v>
      </c>
      <c r="D232" t="s">
        <v>273</v>
      </c>
      <c r="E232">
        <v>1160</v>
      </c>
      <c r="F232" t="s">
        <v>273</v>
      </c>
      <c r="G232">
        <v>11</v>
      </c>
      <c r="H232" t="s">
        <v>248</v>
      </c>
    </row>
    <row r="233" spans="3:8" x14ac:dyDescent="0.2">
      <c r="C233">
        <v>1201</v>
      </c>
      <c r="D233" t="s">
        <v>275</v>
      </c>
      <c r="E233">
        <v>4601</v>
      </c>
      <c r="F233" t="s">
        <v>275</v>
      </c>
      <c r="G233">
        <v>46</v>
      </c>
      <c r="H233" t="s">
        <v>276</v>
      </c>
    </row>
    <row r="234" spans="3:8" x14ac:dyDescent="0.2">
      <c r="C234">
        <v>1211</v>
      </c>
      <c r="D234" t="s">
        <v>277</v>
      </c>
      <c r="E234">
        <v>4611</v>
      </c>
      <c r="F234" t="s">
        <v>277</v>
      </c>
      <c r="G234">
        <v>46</v>
      </c>
      <c r="H234" t="s">
        <v>276</v>
      </c>
    </row>
    <row r="235" spans="3:8" x14ac:dyDescent="0.2">
      <c r="C235">
        <v>1216</v>
      </c>
      <c r="D235" t="s">
        <v>278</v>
      </c>
      <c r="E235">
        <v>4612</v>
      </c>
      <c r="F235" t="s">
        <v>278</v>
      </c>
      <c r="G235">
        <v>46</v>
      </c>
      <c r="H235" t="s">
        <v>276</v>
      </c>
    </row>
    <row r="236" spans="3:8" x14ac:dyDescent="0.2">
      <c r="C236">
        <v>1219</v>
      </c>
      <c r="D236" t="s">
        <v>279</v>
      </c>
      <c r="E236">
        <v>4613</v>
      </c>
      <c r="F236" t="s">
        <v>279</v>
      </c>
      <c r="G236">
        <v>46</v>
      </c>
      <c r="H236" t="s">
        <v>276</v>
      </c>
    </row>
    <row r="237" spans="3:8" x14ac:dyDescent="0.2">
      <c r="C237">
        <v>1221</v>
      </c>
      <c r="D237" t="s">
        <v>280</v>
      </c>
      <c r="E237">
        <v>4614</v>
      </c>
      <c r="F237" t="s">
        <v>280</v>
      </c>
      <c r="G237">
        <v>46</v>
      </c>
      <c r="H237" t="s">
        <v>276</v>
      </c>
    </row>
    <row r="238" spans="3:8" x14ac:dyDescent="0.2">
      <c r="C238">
        <v>1222</v>
      </c>
      <c r="D238" t="s">
        <v>281</v>
      </c>
      <c r="E238">
        <v>4615</v>
      </c>
      <c r="F238" t="s">
        <v>281</v>
      </c>
      <c r="G238">
        <v>46</v>
      </c>
      <c r="H238" t="s">
        <v>276</v>
      </c>
    </row>
    <row r="239" spans="3:8" x14ac:dyDescent="0.2">
      <c r="C239">
        <v>1223</v>
      </c>
      <c r="D239" t="s">
        <v>282</v>
      </c>
      <c r="E239">
        <v>4616</v>
      </c>
      <c r="F239" t="s">
        <v>282</v>
      </c>
      <c r="G239">
        <v>46</v>
      </c>
      <c r="H239" t="s">
        <v>276</v>
      </c>
    </row>
    <row r="240" spans="3:8" x14ac:dyDescent="0.2">
      <c r="C240">
        <v>1224</v>
      </c>
      <c r="D240" t="s">
        <v>283</v>
      </c>
      <c r="E240">
        <v>4617</v>
      </c>
      <c r="F240" t="s">
        <v>283</v>
      </c>
      <c r="G240">
        <v>46</v>
      </c>
      <c r="H240" t="s">
        <v>276</v>
      </c>
    </row>
    <row r="241" spans="3:8" x14ac:dyDescent="0.2">
      <c r="C241">
        <v>1227</v>
      </c>
      <c r="D241" t="s">
        <v>284</v>
      </c>
      <c r="E241">
        <v>4618</v>
      </c>
      <c r="F241" t="s">
        <v>285</v>
      </c>
      <c r="G241">
        <v>46</v>
      </c>
      <c r="H241" t="s">
        <v>276</v>
      </c>
    </row>
    <row r="242" spans="3:8" x14ac:dyDescent="0.2">
      <c r="C242">
        <v>1228</v>
      </c>
      <c r="D242" t="s">
        <v>286</v>
      </c>
      <c r="E242">
        <v>4618</v>
      </c>
      <c r="F242" t="s">
        <v>285</v>
      </c>
      <c r="G242">
        <v>46</v>
      </c>
      <c r="H242" t="s">
        <v>276</v>
      </c>
    </row>
    <row r="243" spans="3:8" x14ac:dyDescent="0.2">
      <c r="C243">
        <v>1231</v>
      </c>
      <c r="D243" t="s">
        <v>285</v>
      </c>
      <c r="E243">
        <v>4618</v>
      </c>
      <c r="F243" t="s">
        <v>285</v>
      </c>
      <c r="G243">
        <v>46</v>
      </c>
      <c r="H243" t="s">
        <v>276</v>
      </c>
    </row>
    <row r="244" spans="3:8" x14ac:dyDescent="0.2">
      <c r="C244">
        <v>1232</v>
      </c>
      <c r="D244" t="s">
        <v>287</v>
      </c>
      <c r="E244">
        <v>4619</v>
      </c>
      <c r="F244" t="s">
        <v>287</v>
      </c>
      <c r="G244">
        <v>46</v>
      </c>
      <c r="H244" t="s">
        <v>276</v>
      </c>
    </row>
    <row r="245" spans="3:8" x14ac:dyDescent="0.2">
      <c r="C245">
        <v>1233</v>
      </c>
      <c r="D245" t="s">
        <v>288</v>
      </c>
      <c r="E245">
        <v>4620</v>
      </c>
      <c r="F245" t="s">
        <v>288</v>
      </c>
      <c r="G245">
        <v>46</v>
      </c>
      <c r="H245" t="s">
        <v>276</v>
      </c>
    </row>
    <row r="246" spans="3:8" x14ac:dyDescent="0.2">
      <c r="C246">
        <v>1234</v>
      </c>
      <c r="D246" t="s">
        <v>289</v>
      </c>
      <c r="E246">
        <v>4621</v>
      </c>
      <c r="F246" t="s">
        <v>290</v>
      </c>
      <c r="G246">
        <v>46</v>
      </c>
      <c r="H246" t="s">
        <v>276</v>
      </c>
    </row>
    <row r="247" spans="3:8" x14ac:dyDescent="0.2">
      <c r="C247">
        <v>1235</v>
      </c>
      <c r="D247" t="s">
        <v>290</v>
      </c>
      <c r="E247">
        <v>4621</v>
      </c>
      <c r="F247" t="s">
        <v>290</v>
      </c>
      <c r="G247">
        <v>46</v>
      </c>
      <c r="H247" t="s">
        <v>276</v>
      </c>
    </row>
    <row r="248" spans="3:8" x14ac:dyDescent="0.2">
      <c r="C248">
        <v>1238</v>
      </c>
      <c r="D248" t="s">
        <v>291</v>
      </c>
      <c r="E248">
        <v>4622</v>
      </c>
      <c r="F248" t="s">
        <v>291</v>
      </c>
      <c r="G248">
        <v>46</v>
      </c>
      <c r="H248" t="s">
        <v>276</v>
      </c>
    </row>
    <row r="249" spans="3:8" x14ac:dyDescent="0.2">
      <c r="C249">
        <v>1241</v>
      </c>
      <c r="D249" t="s">
        <v>292</v>
      </c>
      <c r="E249">
        <v>4624</v>
      </c>
      <c r="F249" t="s">
        <v>293</v>
      </c>
      <c r="G249">
        <v>46</v>
      </c>
      <c r="H249" t="s">
        <v>276</v>
      </c>
    </row>
    <row r="250" spans="3:8" x14ac:dyDescent="0.2">
      <c r="C250">
        <v>1242</v>
      </c>
      <c r="D250" t="s">
        <v>294</v>
      </c>
      <c r="E250">
        <v>4623</v>
      </c>
      <c r="F250" t="s">
        <v>294</v>
      </c>
      <c r="G250">
        <v>46</v>
      </c>
      <c r="H250" t="s">
        <v>276</v>
      </c>
    </row>
    <row r="251" spans="3:8" x14ac:dyDescent="0.2">
      <c r="C251">
        <v>1243</v>
      </c>
      <c r="D251" t="s">
        <v>295</v>
      </c>
      <c r="E251">
        <v>4624</v>
      </c>
      <c r="F251" t="s">
        <v>293</v>
      </c>
      <c r="G251">
        <v>46</v>
      </c>
      <c r="H251" t="s">
        <v>276</v>
      </c>
    </row>
    <row r="252" spans="3:8" x14ac:dyDescent="0.2">
      <c r="C252">
        <v>1244</v>
      </c>
      <c r="D252" t="s">
        <v>296</v>
      </c>
      <c r="E252">
        <v>4625</v>
      </c>
      <c r="F252" t="s">
        <v>296</v>
      </c>
      <c r="G252">
        <v>46</v>
      </c>
      <c r="H252" t="s">
        <v>276</v>
      </c>
    </row>
    <row r="253" spans="3:8" x14ac:dyDescent="0.2">
      <c r="C253">
        <v>1245</v>
      </c>
      <c r="D253" t="s">
        <v>297</v>
      </c>
      <c r="E253">
        <v>4626</v>
      </c>
      <c r="F253" t="s">
        <v>298</v>
      </c>
      <c r="G253">
        <v>46</v>
      </c>
      <c r="H253" t="s">
        <v>276</v>
      </c>
    </row>
    <row r="254" spans="3:8" x14ac:dyDescent="0.2">
      <c r="C254">
        <v>1246</v>
      </c>
      <c r="D254" t="s">
        <v>299</v>
      </c>
      <c r="E254">
        <v>4626</v>
      </c>
      <c r="F254" t="s">
        <v>298</v>
      </c>
      <c r="G254">
        <v>46</v>
      </c>
      <c r="H254" t="s">
        <v>276</v>
      </c>
    </row>
    <row r="255" spans="3:8" x14ac:dyDescent="0.2">
      <c r="C255">
        <v>1247</v>
      </c>
      <c r="D255" t="s">
        <v>300</v>
      </c>
      <c r="E255">
        <v>4626</v>
      </c>
      <c r="F255" t="s">
        <v>298</v>
      </c>
      <c r="G255">
        <v>46</v>
      </c>
      <c r="H255" t="s">
        <v>276</v>
      </c>
    </row>
    <row r="256" spans="3:8" x14ac:dyDescent="0.2">
      <c r="C256">
        <v>1251</v>
      </c>
      <c r="D256" t="s">
        <v>301</v>
      </c>
      <c r="E256">
        <v>4628</v>
      </c>
      <c r="F256" t="s">
        <v>301</v>
      </c>
      <c r="G256">
        <v>46</v>
      </c>
      <c r="H256" t="s">
        <v>276</v>
      </c>
    </row>
    <row r="257" spans="3:8" x14ac:dyDescent="0.2">
      <c r="C257">
        <v>1252</v>
      </c>
      <c r="D257" t="s">
        <v>302</v>
      </c>
      <c r="E257">
        <v>4629</v>
      </c>
      <c r="F257" t="s">
        <v>302</v>
      </c>
      <c r="G257">
        <v>46</v>
      </c>
      <c r="H257" t="s">
        <v>276</v>
      </c>
    </row>
    <row r="258" spans="3:8" x14ac:dyDescent="0.2">
      <c r="C258">
        <v>1253</v>
      </c>
      <c r="D258" t="s">
        <v>303</v>
      </c>
      <c r="E258">
        <v>4630</v>
      </c>
      <c r="F258" t="s">
        <v>303</v>
      </c>
      <c r="G258">
        <v>46</v>
      </c>
      <c r="H258" t="s">
        <v>276</v>
      </c>
    </row>
    <row r="259" spans="3:8" x14ac:dyDescent="0.2">
      <c r="C259">
        <v>1256</v>
      </c>
      <c r="D259" t="s">
        <v>304</v>
      </c>
      <c r="E259">
        <v>4631</v>
      </c>
      <c r="F259" t="s">
        <v>305</v>
      </c>
      <c r="G259">
        <v>46</v>
      </c>
      <c r="H259" t="s">
        <v>276</v>
      </c>
    </row>
    <row r="260" spans="3:8" x14ac:dyDescent="0.2">
      <c r="C260">
        <v>1259</v>
      </c>
      <c r="D260" t="s">
        <v>298</v>
      </c>
      <c r="E260">
        <v>4626</v>
      </c>
      <c r="F260" t="s">
        <v>298</v>
      </c>
      <c r="G260">
        <v>46</v>
      </c>
      <c r="H260" t="s">
        <v>276</v>
      </c>
    </row>
    <row r="261" spans="3:8" x14ac:dyDescent="0.2">
      <c r="C261">
        <v>1260</v>
      </c>
      <c r="D261" t="s">
        <v>306</v>
      </c>
      <c r="E261">
        <v>4631</v>
      </c>
      <c r="F261" t="s">
        <v>305</v>
      </c>
      <c r="G261">
        <v>46</v>
      </c>
      <c r="H261" t="s">
        <v>276</v>
      </c>
    </row>
    <row r="262" spans="3:8" x14ac:dyDescent="0.2">
      <c r="C262">
        <v>1263</v>
      </c>
      <c r="D262" t="s">
        <v>307</v>
      </c>
      <c r="E262">
        <v>4631</v>
      </c>
      <c r="F262" t="s">
        <v>305</v>
      </c>
      <c r="G262">
        <v>46</v>
      </c>
      <c r="H262" t="s">
        <v>276</v>
      </c>
    </row>
    <row r="263" spans="3:8" x14ac:dyDescent="0.2">
      <c r="C263">
        <v>1264</v>
      </c>
      <c r="D263" t="s">
        <v>308</v>
      </c>
      <c r="E263">
        <v>4632</v>
      </c>
      <c r="F263" t="s">
        <v>308</v>
      </c>
      <c r="G263">
        <v>46</v>
      </c>
      <c r="H263" t="s">
        <v>276</v>
      </c>
    </row>
    <row r="264" spans="3:8" x14ac:dyDescent="0.2">
      <c r="C264">
        <v>1265</v>
      </c>
      <c r="D264" t="s">
        <v>309</v>
      </c>
      <c r="E264">
        <v>4633</v>
      </c>
      <c r="F264" t="s">
        <v>309</v>
      </c>
      <c r="G264">
        <v>46</v>
      </c>
      <c r="H264" t="s">
        <v>276</v>
      </c>
    </row>
    <row r="265" spans="3:8" x14ac:dyDescent="0.2">
      <c r="C265">
        <v>1266</v>
      </c>
      <c r="D265" t="s">
        <v>310</v>
      </c>
      <c r="E265">
        <v>4634</v>
      </c>
      <c r="F265" t="s">
        <v>310</v>
      </c>
      <c r="G265">
        <v>46</v>
      </c>
      <c r="H265" t="s">
        <v>276</v>
      </c>
    </row>
    <row r="266" spans="3:8" x14ac:dyDescent="0.2">
      <c r="C266">
        <v>1401</v>
      </c>
      <c r="D266" t="s">
        <v>311</v>
      </c>
      <c r="E266">
        <v>4602</v>
      </c>
      <c r="F266" t="s">
        <v>312</v>
      </c>
      <c r="G266">
        <v>46</v>
      </c>
      <c r="H266" t="s">
        <v>276</v>
      </c>
    </row>
    <row r="267" spans="3:8" x14ac:dyDescent="0.2">
      <c r="C267">
        <v>1411</v>
      </c>
      <c r="D267" t="s">
        <v>313</v>
      </c>
      <c r="E267">
        <v>4635</v>
      </c>
      <c r="F267" t="s">
        <v>313</v>
      </c>
      <c r="G267">
        <v>46</v>
      </c>
      <c r="H267" t="s">
        <v>276</v>
      </c>
    </row>
    <row r="268" spans="3:8" x14ac:dyDescent="0.2">
      <c r="C268">
        <v>1412</v>
      </c>
      <c r="D268" t="s">
        <v>314</v>
      </c>
      <c r="E268">
        <v>4636</v>
      </c>
      <c r="F268" t="s">
        <v>314</v>
      </c>
      <c r="G268">
        <v>46</v>
      </c>
      <c r="H268" t="s">
        <v>276</v>
      </c>
    </row>
    <row r="269" spans="3:8" x14ac:dyDescent="0.2">
      <c r="C269">
        <v>1413</v>
      </c>
      <c r="D269" t="s">
        <v>315</v>
      </c>
      <c r="E269">
        <v>4637</v>
      </c>
      <c r="F269" t="s">
        <v>315</v>
      </c>
      <c r="G269">
        <v>46</v>
      </c>
      <c r="H269" t="s">
        <v>276</v>
      </c>
    </row>
    <row r="270" spans="3:8" x14ac:dyDescent="0.2">
      <c r="C270">
        <v>1416</v>
      </c>
      <c r="D270" t="s">
        <v>316</v>
      </c>
      <c r="E270">
        <v>4638</v>
      </c>
      <c r="F270" t="s">
        <v>316</v>
      </c>
      <c r="G270">
        <v>46</v>
      </c>
      <c r="H270" t="s">
        <v>276</v>
      </c>
    </row>
    <row r="271" spans="3:8" x14ac:dyDescent="0.2">
      <c r="C271">
        <v>1417</v>
      </c>
      <c r="D271" t="s">
        <v>317</v>
      </c>
      <c r="E271">
        <v>4639</v>
      </c>
      <c r="F271" t="s">
        <v>317</v>
      </c>
      <c r="G271">
        <v>46</v>
      </c>
      <c r="H271" t="s">
        <v>276</v>
      </c>
    </row>
    <row r="272" spans="3:8" x14ac:dyDescent="0.2">
      <c r="C272">
        <v>1418</v>
      </c>
      <c r="D272" t="s">
        <v>318</v>
      </c>
      <c r="E272">
        <v>4640</v>
      </c>
      <c r="F272" t="s">
        <v>319</v>
      </c>
      <c r="G272">
        <v>46</v>
      </c>
      <c r="H272" t="s">
        <v>276</v>
      </c>
    </row>
    <row r="273" spans="3:8" x14ac:dyDescent="0.2">
      <c r="C273">
        <v>1419</v>
      </c>
      <c r="D273" t="s">
        <v>320</v>
      </c>
      <c r="E273">
        <v>4640</v>
      </c>
      <c r="F273" t="s">
        <v>319</v>
      </c>
      <c r="G273">
        <v>46</v>
      </c>
      <c r="H273" t="s">
        <v>276</v>
      </c>
    </row>
    <row r="274" spans="3:8" x14ac:dyDescent="0.2">
      <c r="C274">
        <v>1420</v>
      </c>
      <c r="D274" t="s">
        <v>319</v>
      </c>
      <c r="E274">
        <v>4640</v>
      </c>
      <c r="F274" t="s">
        <v>319</v>
      </c>
      <c r="G274">
        <v>46</v>
      </c>
      <c r="H274" t="s">
        <v>276</v>
      </c>
    </row>
    <row r="275" spans="3:8" x14ac:dyDescent="0.2">
      <c r="C275">
        <v>1421</v>
      </c>
      <c r="D275" t="s">
        <v>321</v>
      </c>
      <c r="E275">
        <v>4641</v>
      </c>
      <c r="F275" t="s">
        <v>321</v>
      </c>
      <c r="G275">
        <v>46</v>
      </c>
      <c r="H275" t="s">
        <v>276</v>
      </c>
    </row>
    <row r="276" spans="3:8" x14ac:dyDescent="0.2">
      <c r="C276">
        <v>1422</v>
      </c>
      <c r="D276" t="s">
        <v>322</v>
      </c>
      <c r="E276">
        <v>4642</v>
      </c>
      <c r="F276" t="s">
        <v>322</v>
      </c>
      <c r="G276">
        <v>46</v>
      </c>
      <c r="H276" t="s">
        <v>276</v>
      </c>
    </row>
    <row r="277" spans="3:8" x14ac:dyDescent="0.2">
      <c r="C277">
        <v>1424</v>
      </c>
      <c r="D277" t="s">
        <v>323</v>
      </c>
      <c r="E277">
        <v>4643</v>
      </c>
      <c r="F277" t="s">
        <v>323</v>
      </c>
      <c r="G277">
        <v>46</v>
      </c>
      <c r="H277" t="s">
        <v>276</v>
      </c>
    </row>
    <row r="278" spans="3:8" x14ac:dyDescent="0.2">
      <c r="C278">
        <v>1426</v>
      </c>
      <c r="D278" t="s">
        <v>324</v>
      </c>
      <c r="E278">
        <v>4644</v>
      </c>
      <c r="F278" t="s">
        <v>324</v>
      </c>
      <c r="G278">
        <v>46</v>
      </c>
      <c r="H278" t="s">
        <v>276</v>
      </c>
    </row>
    <row r="279" spans="3:8" x14ac:dyDescent="0.2">
      <c r="C279">
        <v>1428</v>
      </c>
      <c r="D279" t="s">
        <v>325</v>
      </c>
      <c r="E279">
        <v>4645</v>
      </c>
      <c r="F279" t="s">
        <v>325</v>
      </c>
      <c r="G279">
        <v>46</v>
      </c>
      <c r="H279" t="s">
        <v>276</v>
      </c>
    </row>
    <row r="280" spans="3:8" x14ac:dyDescent="0.2">
      <c r="C280">
        <v>1429</v>
      </c>
      <c r="D280" t="s">
        <v>326</v>
      </c>
      <c r="E280">
        <v>4646</v>
      </c>
      <c r="F280" t="s">
        <v>326</v>
      </c>
      <c r="G280">
        <v>46</v>
      </c>
      <c r="H280" t="s">
        <v>276</v>
      </c>
    </row>
    <row r="281" spans="3:8" x14ac:dyDescent="0.2">
      <c r="C281">
        <v>1430</v>
      </c>
      <c r="D281" t="s">
        <v>327</v>
      </c>
      <c r="E281">
        <v>4647</v>
      </c>
      <c r="F281" t="s">
        <v>328</v>
      </c>
      <c r="G281">
        <v>46</v>
      </c>
      <c r="H281" t="s">
        <v>276</v>
      </c>
    </row>
    <row r="282" spans="3:8" x14ac:dyDescent="0.2">
      <c r="C282">
        <v>1431</v>
      </c>
      <c r="D282" t="s">
        <v>329</v>
      </c>
      <c r="E282">
        <v>4647</v>
      </c>
      <c r="F282" t="s">
        <v>328</v>
      </c>
      <c r="G282">
        <v>46</v>
      </c>
      <c r="H282" t="s">
        <v>276</v>
      </c>
    </row>
    <row r="283" spans="3:8" x14ac:dyDescent="0.2">
      <c r="C283">
        <v>1432</v>
      </c>
      <c r="D283" t="s">
        <v>330</v>
      </c>
      <c r="E283">
        <v>4647</v>
      </c>
      <c r="F283" t="s">
        <v>328</v>
      </c>
      <c r="G283">
        <v>46</v>
      </c>
      <c r="H283" t="s">
        <v>276</v>
      </c>
    </row>
    <row r="284" spans="3:8" x14ac:dyDescent="0.2">
      <c r="C284">
        <v>1433</v>
      </c>
      <c r="D284" t="s">
        <v>331</v>
      </c>
      <c r="E284">
        <v>4647</v>
      </c>
      <c r="F284" t="s">
        <v>328</v>
      </c>
      <c r="G284">
        <v>46</v>
      </c>
      <c r="H284" t="s">
        <v>276</v>
      </c>
    </row>
    <row r="285" spans="3:8" x14ac:dyDescent="0.2">
      <c r="C285">
        <v>1438</v>
      </c>
      <c r="D285" t="s">
        <v>332</v>
      </c>
      <c r="E285">
        <v>4648</v>
      </c>
      <c r="F285" t="s">
        <v>332</v>
      </c>
      <c r="G285">
        <v>46</v>
      </c>
      <c r="H285" t="s">
        <v>276</v>
      </c>
    </row>
    <row r="286" spans="3:8" x14ac:dyDescent="0.2">
      <c r="C286">
        <v>1439</v>
      </c>
      <c r="D286" t="s">
        <v>333</v>
      </c>
      <c r="E286">
        <v>4602</v>
      </c>
      <c r="F286" t="s">
        <v>312</v>
      </c>
      <c r="G286">
        <v>46</v>
      </c>
      <c r="H286" t="s">
        <v>276</v>
      </c>
    </row>
    <row r="287" spans="3:8" x14ac:dyDescent="0.2">
      <c r="C287">
        <v>1441</v>
      </c>
      <c r="D287" t="s">
        <v>334</v>
      </c>
      <c r="E287">
        <v>4649</v>
      </c>
      <c r="F287" t="s">
        <v>335</v>
      </c>
      <c r="G287">
        <v>46</v>
      </c>
      <c r="H287" t="s">
        <v>276</v>
      </c>
    </row>
    <row r="288" spans="3:8" x14ac:dyDescent="0.2">
      <c r="C288">
        <v>1443</v>
      </c>
      <c r="D288" t="s">
        <v>336</v>
      </c>
      <c r="E288">
        <v>4649</v>
      </c>
      <c r="F288" t="s">
        <v>335</v>
      </c>
      <c r="G288">
        <v>46</v>
      </c>
      <c r="H288" t="s">
        <v>276</v>
      </c>
    </row>
    <row r="289" spans="3:8" x14ac:dyDescent="0.2">
      <c r="C289">
        <v>1444</v>
      </c>
      <c r="D289" t="s">
        <v>337</v>
      </c>
      <c r="E289">
        <v>1577</v>
      </c>
      <c r="F289" t="s">
        <v>338</v>
      </c>
      <c r="G289">
        <v>15</v>
      </c>
      <c r="H289" t="s">
        <v>339</v>
      </c>
    </row>
    <row r="290" spans="3:8" x14ac:dyDescent="0.2">
      <c r="C290">
        <v>1445</v>
      </c>
      <c r="D290" t="s">
        <v>340</v>
      </c>
      <c r="E290">
        <v>4650</v>
      </c>
      <c r="F290" t="s">
        <v>340</v>
      </c>
      <c r="G290">
        <v>46</v>
      </c>
      <c r="H290" t="s">
        <v>276</v>
      </c>
    </row>
    <row r="291" spans="3:8" x14ac:dyDescent="0.2">
      <c r="C291">
        <v>1449</v>
      </c>
      <c r="D291" t="s">
        <v>341</v>
      </c>
      <c r="E291">
        <v>4651</v>
      </c>
      <c r="F291" t="s">
        <v>341</v>
      </c>
      <c r="G291">
        <v>46</v>
      </c>
      <c r="H291" t="s">
        <v>276</v>
      </c>
    </row>
    <row r="292" spans="3:8" x14ac:dyDescent="0.2">
      <c r="C292">
        <v>1502</v>
      </c>
      <c r="D292" t="s">
        <v>342</v>
      </c>
      <c r="E292">
        <v>1506</v>
      </c>
      <c r="F292" t="s">
        <v>342</v>
      </c>
      <c r="G292">
        <v>15</v>
      </c>
      <c r="H292" t="s">
        <v>339</v>
      </c>
    </row>
    <row r="293" spans="3:8" x14ac:dyDescent="0.2">
      <c r="C293">
        <v>1504</v>
      </c>
      <c r="D293" t="s">
        <v>343</v>
      </c>
      <c r="E293">
        <v>1507</v>
      </c>
      <c r="F293" t="s">
        <v>343</v>
      </c>
      <c r="G293">
        <v>15</v>
      </c>
      <c r="H293" t="s">
        <v>339</v>
      </c>
    </row>
    <row r="294" spans="3:8" x14ac:dyDescent="0.2">
      <c r="C294">
        <v>1505</v>
      </c>
      <c r="D294" t="s">
        <v>344</v>
      </c>
      <c r="E294">
        <v>1505</v>
      </c>
      <c r="F294" t="s">
        <v>344</v>
      </c>
      <c r="G294">
        <v>15</v>
      </c>
      <c r="H294" t="s">
        <v>339</v>
      </c>
    </row>
    <row r="295" spans="3:8" x14ac:dyDescent="0.2">
      <c r="C295">
        <v>1506</v>
      </c>
      <c r="D295" t="s">
        <v>342</v>
      </c>
      <c r="E295">
        <v>1506</v>
      </c>
      <c r="F295" t="s">
        <v>342</v>
      </c>
      <c r="G295">
        <v>15</v>
      </c>
      <c r="H295" t="s">
        <v>339</v>
      </c>
    </row>
    <row r="296" spans="3:8" x14ac:dyDescent="0.2">
      <c r="C296">
        <v>1507</v>
      </c>
      <c r="D296" t="s">
        <v>343</v>
      </c>
      <c r="E296">
        <v>1507</v>
      </c>
      <c r="F296" t="s">
        <v>343</v>
      </c>
      <c r="G296">
        <v>15</v>
      </c>
      <c r="H296" t="s">
        <v>339</v>
      </c>
    </row>
    <row r="297" spans="3:8" x14ac:dyDescent="0.2">
      <c r="C297">
        <v>1511</v>
      </c>
      <c r="D297" t="s">
        <v>345</v>
      </c>
      <c r="E297">
        <v>1511</v>
      </c>
      <c r="F297" t="s">
        <v>345</v>
      </c>
      <c r="G297">
        <v>15</v>
      </c>
      <c r="H297" t="s">
        <v>339</v>
      </c>
    </row>
    <row r="298" spans="3:8" x14ac:dyDescent="0.2">
      <c r="C298">
        <v>1514</v>
      </c>
      <c r="D298" t="s">
        <v>190</v>
      </c>
      <c r="E298">
        <v>1514</v>
      </c>
      <c r="F298" t="s">
        <v>190</v>
      </c>
      <c r="G298">
        <v>15</v>
      </c>
      <c r="H298" t="s">
        <v>339</v>
      </c>
    </row>
    <row r="299" spans="3:8" x14ac:dyDescent="0.2">
      <c r="C299">
        <v>1515</v>
      </c>
      <c r="D299" t="s">
        <v>346</v>
      </c>
      <c r="E299">
        <v>1515</v>
      </c>
      <c r="F299" t="s">
        <v>346</v>
      </c>
      <c r="G299">
        <v>15</v>
      </c>
      <c r="H299" t="s">
        <v>339</v>
      </c>
    </row>
    <row r="300" spans="3:8" x14ac:dyDescent="0.2">
      <c r="C300">
        <v>1516</v>
      </c>
      <c r="D300" t="s">
        <v>347</v>
      </c>
      <c r="E300">
        <v>1516</v>
      </c>
      <c r="F300" t="s">
        <v>347</v>
      </c>
      <c r="G300">
        <v>15</v>
      </c>
      <c r="H300" t="s">
        <v>339</v>
      </c>
    </row>
    <row r="301" spans="3:8" x14ac:dyDescent="0.2">
      <c r="C301">
        <v>1517</v>
      </c>
      <c r="D301" t="s">
        <v>348</v>
      </c>
      <c r="E301">
        <v>1517</v>
      </c>
      <c r="F301" t="s">
        <v>348</v>
      </c>
      <c r="G301">
        <v>15</v>
      </c>
      <c r="H301" t="s">
        <v>339</v>
      </c>
    </row>
    <row r="302" spans="3:8" x14ac:dyDescent="0.2">
      <c r="C302">
        <v>1519</v>
      </c>
      <c r="D302" t="s">
        <v>338</v>
      </c>
      <c r="E302">
        <v>1577</v>
      </c>
      <c r="F302" t="s">
        <v>338</v>
      </c>
      <c r="G302">
        <v>15</v>
      </c>
      <c r="H302" t="s">
        <v>339</v>
      </c>
    </row>
    <row r="303" spans="3:8" x14ac:dyDescent="0.2">
      <c r="C303">
        <v>1520</v>
      </c>
      <c r="D303" t="s">
        <v>349</v>
      </c>
      <c r="E303">
        <v>1520</v>
      </c>
      <c r="F303" t="s">
        <v>349</v>
      </c>
      <c r="G303">
        <v>15</v>
      </c>
      <c r="H303" t="s">
        <v>339</v>
      </c>
    </row>
    <row r="304" spans="3:8" x14ac:dyDescent="0.2">
      <c r="C304">
        <v>1523</v>
      </c>
      <c r="D304" t="s">
        <v>350</v>
      </c>
      <c r="E304">
        <v>1507</v>
      </c>
      <c r="F304" t="s">
        <v>343</v>
      </c>
      <c r="G304">
        <v>15</v>
      </c>
      <c r="H304" t="s">
        <v>339</v>
      </c>
    </row>
    <row r="305" spans="3:8" x14ac:dyDescent="0.2">
      <c r="C305">
        <v>1524</v>
      </c>
      <c r="D305" t="s">
        <v>351</v>
      </c>
      <c r="E305">
        <v>1578</v>
      </c>
      <c r="F305" t="s">
        <v>352</v>
      </c>
      <c r="G305">
        <v>15</v>
      </c>
      <c r="H305" t="s">
        <v>339</v>
      </c>
    </row>
    <row r="306" spans="3:8" x14ac:dyDescent="0.2">
      <c r="C306">
        <v>1525</v>
      </c>
      <c r="D306" t="s">
        <v>353</v>
      </c>
      <c r="E306">
        <v>1525</v>
      </c>
      <c r="F306" t="s">
        <v>353</v>
      </c>
      <c r="G306">
        <v>15</v>
      </c>
      <c r="H306" t="s">
        <v>339</v>
      </c>
    </row>
    <row r="307" spans="3:8" x14ac:dyDescent="0.2">
      <c r="C307">
        <v>1526</v>
      </c>
      <c r="D307" t="s">
        <v>354</v>
      </c>
      <c r="E307">
        <v>1578</v>
      </c>
      <c r="F307" t="s">
        <v>352</v>
      </c>
      <c r="G307">
        <v>15</v>
      </c>
      <c r="H307" t="s">
        <v>339</v>
      </c>
    </row>
    <row r="308" spans="3:8" x14ac:dyDescent="0.2">
      <c r="C308">
        <v>1528</v>
      </c>
      <c r="D308" t="s">
        <v>355</v>
      </c>
      <c r="E308">
        <v>1528</v>
      </c>
      <c r="F308" t="s">
        <v>355</v>
      </c>
      <c r="G308">
        <v>15</v>
      </c>
      <c r="H308" t="s">
        <v>339</v>
      </c>
    </row>
    <row r="309" spans="3:8" x14ac:dyDescent="0.2">
      <c r="C309">
        <v>1529</v>
      </c>
      <c r="D309" t="s">
        <v>356</v>
      </c>
      <c r="E309">
        <v>1507</v>
      </c>
      <c r="F309" t="s">
        <v>343</v>
      </c>
      <c r="G309">
        <v>15</v>
      </c>
      <c r="H309" t="s">
        <v>339</v>
      </c>
    </row>
    <row r="310" spans="3:8" x14ac:dyDescent="0.2">
      <c r="C310">
        <v>1531</v>
      </c>
      <c r="D310" t="s">
        <v>357</v>
      </c>
      <c r="E310">
        <v>1531</v>
      </c>
      <c r="F310" t="s">
        <v>357</v>
      </c>
      <c r="G310">
        <v>15</v>
      </c>
      <c r="H310" t="s">
        <v>339</v>
      </c>
    </row>
    <row r="311" spans="3:8" x14ac:dyDescent="0.2">
      <c r="C311">
        <v>1532</v>
      </c>
      <c r="D311" t="s">
        <v>358</v>
      </c>
      <c r="E311">
        <v>1532</v>
      </c>
      <c r="F311" t="s">
        <v>358</v>
      </c>
      <c r="G311">
        <v>15</v>
      </c>
      <c r="H311" t="s">
        <v>339</v>
      </c>
    </row>
    <row r="312" spans="3:8" x14ac:dyDescent="0.2">
      <c r="C312">
        <v>1534</v>
      </c>
      <c r="D312" t="s">
        <v>359</v>
      </c>
      <c r="E312">
        <v>1507</v>
      </c>
      <c r="F312" t="s">
        <v>343</v>
      </c>
      <c r="G312">
        <v>15</v>
      </c>
      <c r="H312" t="s">
        <v>339</v>
      </c>
    </row>
    <row r="313" spans="3:8" x14ac:dyDescent="0.2">
      <c r="C313">
        <v>1535</v>
      </c>
      <c r="D313" t="s">
        <v>360</v>
      </c>
      <c r="E313">
        <v>1535</v>
      </c>
      <c r="F313" t="s">
        <v>360</v>
      </c>
      <c r="G313">
        <v>15</v>
      </c>
      <c r="H313" t="s">
        <v>339</v>
      </c>
    </row>
    <row r="314" spans="3:8" x14ac:dyDescent="0.2">
      <c r="C314">
        <v>1539</v>
      </c>
      <c r="D314" t="s">
        <v>361</v>
      </c>
      <c r="E314">
        <v>1539</v>
      </c>
      <c r="F314" t="s">
        <v>361</v>
      </c>
      <c r="G314">
        <v>15</v>
      </c>
      <c r="H314" t="s">
        <v>339</v>
      </c>
    </row>
    <row r="315" spans="3:8" x14ac:dyDescent="0.2">
      <c r="C315">
        <v>1543</v>
      </c>
      <c r="D315" t="s">
        <v>362</v>
      </c>
      <c r="E315">
        <v>1506</v>
      </c>
      <c r="F315" t="s">
        <v>342</v>
      </c>
      <c r="G315">
        <v>15</v>
      </c>
      <c r="H315" t="s">
        <v>339</v>
      </c>
    </row>
    <row r="316" spans="3:8" x14ac:dyDescent="0.2">
      <c r="C316">
        <v>1545</v>
      </c>
      <c r="D316" t="s">
        <v>363</v>
      </c>
      <c r="E316">
        <v>1506</v>
      </c>
      <c r="F316" t="s">
        <v>342</v>
      </c>
      <c r="G316">
        <v>15</v>
      </c>
      <c r="H316" t="s">
        <v>339</v>
      </c>
    </row>
    <row r="317" spans="3:8" x14ac:dyDescent="0.2">
      <c r="C317">
        <v>1546</v>
      </c>
      <c r="D317" t="s">
        <v>364</v>
      </c>
      <c r="E317">
        <v>1507</v>
      </c>
      <c r="F317" t="s">
        <v>343</v>
      </c>
      <c r="G317">
        <v>15</v>
      </c>
      <c r="H317" t="s">
        <v>339</v>
      </c>
    </row>
    <row r="318" spans="3:8" x14ac:dyDescent="0.2">
      <c r="C318">
        <v>1547</v>
      </c>
      <c r="D318" t="s">
        <v>365</v>
      </c>
      <c r="E318">
        <v>1547</v>
      </c>
      <c r="F318" t="s">
        <v>365</v>
      </c>
      <c r="G318">
        <v>15</v>
      </c>
      <c r="H318" t="s">
        <v>339</v>
      </c>
    </row>
    <row r="319" spans="3:8" x14ac:dyDescent="0.2">
      <c r="C319">
        <v>1548</v>
      </c>
      <c r="D319" t="s">
        <v>366</v>
      </c>
      <c r="E319">
        <v>1579</v>
      </c>
      <c r="F319" t="s">
        <v>367</v>
      </c>
      <c r="G319">
        <v>15</v>
      </c>
      <c r="H319" t="s">
        <v>339</v>
      </c>
    </row>
    <row r="320" spans="3:8" x14ac:dyDescent="0.2">
      <c r="C320">
        <v>1551</v>
      </c>
      <c r="D320" t="s">
        <v>368</v>
      </c>
      <c r="E320">
        <v>1579</v>
      </c>
      <c r="F320" t="s">
        <v>367</v>
      </c>
      <c r="G320">
        <v>15</v>
      </c>
      <c r="H320" t="s">
        <v>339</v>
      </c>
    </row>
    <row r="321" spans="3:8" x14ac:dyDescent="0.2">
      <c r="C321">
        <v>1554</v>
      </c>
      <c r="D321" t="s">
        <v>369</v>
      </c>
      <c r="E321">
        <v>1554</v>
      </c>
      <c r="F321" t="s">
        <v>369</v>
      </c>
      <c r="G321">
        <v>15</v>
      </c>
      <c r="H321" t="s">
        <v>339</v>
      </c>
    </row>
    <row r="322" spans="3:8" x14ac:dyDescent="0.2">
      <c r="C322">
        <v>1556</v>
      </c>
      <c r="D322" t="s">
        <v>370</v>
      </c>
      <c r="E322">
        <v>1505</v>
      </c>
      <c r="F322" t="s">
        <v>344</v>
      </c>
      <c r="G322">
        <v>15</v>
      </c>
      <c r="H322" t="s">
        <v>339</v>
      </c>
    </row>
    <row r="323" spans="3:8" x14ac:dyDescent="0.2">
      <c r="C323">
        <v>1557</v>
      </c>
      <c r="D323" t="s">
        <v>371</v>
      </c>
      <c r="E323">
        <v>1557</v>
      </c>
      <c r="F323" t="s">
        <v>371</v>
      </c>
      <c r="G323">
        <v>15</v>
      </c>
      <c r="H323" t="s">
        <v>339</v>
      </c>
    </row>
    <row r="324" spans="3:8" x14ac:dyDescent="0.2">
      <c r="C324">
        <v>1560</v>
      </c>
      <c r="D324" t="s">
        <v>372</v>
      </c>
      <c r="E324">
        <v>1560</v>
      </c>
      <c r="F324" t="s">
        <v>372</v>
      </c>
      <c r="G324">
        <v>15</v>
      </c>
      <c r="H324" t="s">
        <v>339</v>
      </c>
    </row>
    <row r="325" spans="3:8" x14ac:dyDescent="0.2">
      <c r="C325">
        <v>1563</v>
      </c>
      <c r="D325" t="s">
        <v>373</v>
      </c>
      <c r="E325">
        <v>1563</v>
      </c>
      <c r="F325" t="s">
        <v>373</v>
      </c>
      <c r="G325">
        <v>15</v>
      </c>
      <c r="H325" t="s">
        <v>339</v>
      </c>
    </row>
    <row r="326" spans="3:8" x14ac:dyDescent="0.2">
      <c r="C326">
        <v>1566</v>
      </c>
      <c r="D326" t="s">
        <v>374</v>
      </c>
      <c r="E326">
        <v>1566</v>
      </c>
      <c r="F326" t="s">
        <v>374</v>
      </c>
      <c r="G326">
        <v>15</v>
      </c>
      <c r="H326" t="s">
        <v>339</v>
      </c>
    </row>
    <row r="327" spans="3:8" x14ac:dyDescent="0.2">
      <c r="C327">
        <v>1567</v>
      </c>
      <c r="D327" t="s">
        <v>375</v>
      </c>
      <c r="E327">
        <v>5061</v>
      </c>
      <c r="F327" t="s">
        <v>375</v>
      </c>
      <c r="G327">
        <v>50</v>
      </c>
      <c r="H327" t="s">
        <v>376</v>
      </c>
    </row>
    <row r="328" spans="3:8" x14ac:dyDescent="0.2">
      <c r="C328">
        <v>1569</v>
      </c>
      <c r="D328" t="s">
        <v>377</v>
      </c>
      <c r="E328">
        <v>1576</v>
      </c>
      <c r="F328" t="s">
        <v>377</v>
      </c>
      <c r="G328">
        <v>15</v>
      </c>
      <c r="H328" t="s">
        <v>339</v>
      </c>
    </row>
    <row r="329" spans="3:8" x14ac:dyDescent="0.2">
      <c r="C329">
        <v>1571</v>
      </c>
      <c r="D329" t="s">
        <v>378</v>
      </c>
      <c r="E329">
        <v>5055</v>
      </c>
      <c r="F329" t="s">
        <v>379</v>
      </c>
      <c r="G329">
        <v>50</v>
      </c>
      <c r="H329" t="s">
        <v>376</v>
      </c>
    </row>
    <row r="330" spans="3:8" x14ac:dyDescent="0.2">
      <c r="C330">
        <v>1572</v>
      </c>
      <c r="D330" t="s">
        <v>380</v>
      </c>
      <c r="E330">
        <v>1576</v>
      </c>
      <c r="F330" t="s">
        <v>377</v>
      </c>
      <c r="G330">
        <v>15</v>
      </c>
      <c r="H330" t="s">
        <v>339</v>
      </c>
    </row>
    <row r="331" spans="3:8" x14ac:dyDescent="0.2">
      <c r="C331">
        <v>1573</v>
      </c>
      <c r="D331" t="s">
        <v>381</v>
      </c>
      <c r="E331">
        <v>1573</v>
      </c>
      <c r="F331" t="s">
        <v>381</v>
      </c>
      <c r="G331">
        <v>15</v>
      </c>
      <c r="H331" t="s">
        <v>339</v>
      </c>
    </row>
    <row r="332" spans="3:8" x14ac:dyDescent="0.2">
      <c r="C332">
        <v>1576</v>
      </c>
      <c r="D332" t="s">
        <v>377</v>
      </c>
      <c r="E332">
        <v>1576</v>
      </c>
      <c r="F332" t="s">
        <v>377</v>
      </c>
      <c r="G332">
        <v>15</v>
      </c>
      <c r="H332" t="s">
        <v>339</v>
      </c>
    </row>
    <row r="333" spans="3:8" x14ac:dyDescent="0.2">
      <c r="C333">
        <v>1577</v>
      </c>
      <c r="D333" t="s">
        <v>338</v>
      </c>
      <c r="E333">
        <v>1577</v>
      </c>
      <c r="F333" t="s">
        <v>338</v>
      </c>
      <c r="G333">
        <v>15</v>
      </c>
      <c r="H333" t="s">
        <v>339</v>
      </c>
    </row>
    <row r="334" spans="3:8" x14ac:dyDescent="0.2">
      <c r="C334">
        <v>1578</v>
      </c>
      <c r="D334" t="s">
        <v>352</v>
      </c>
      <c r="E334">
        <v>1578</v>
      </c>
      <c r="F334" t="s">
        <v>352</v>
      </c>
      <c r="G334">
        <v>15</v>
      </c>
      <c r="H334" t="s">
        <v>339</v>
      </c>
    </row>
    <row r="335" spans="3:8" x14ac:dyDescent="0.2">
      <c r="C335">
        <v>1579</v>
      </c>
      <c r="D335" t="s">
        <v>367</v>
      </c>
      <c r="E335">
        <v>1579</v>
      </c>
      <c r="F335" t="s">
        <v>367</v>
      </c>
      <c r="G335">
        <v>15</v>
      </c>
      <c r="H335" t="s">
        <v>339</v>
      </c>
    </row>
    <row r="336" spans="3:8" x14ac:dyDescent="0.2">
      <c r="C336">
        <v>1601</v>
      </c>
      <c r="D336" t="s">
        <v>382</v>
      </c>
      <c r="E336">
        <v>5001</v>
      </c>
      <c r="F336" t="s">
        <v>382</v>
      </c>
      <c r="G336">
        <v>50</v>
      </c>
      <c r="H336" t="s">
        <v>376</v>
      </c>
    </row>
    <row r="337" spans="3:8" x14ac:dyDescent="0.2">
      <c r="C337">
        <v>1612</v>
      </c>
      <c r="D337" t="s">
        <v>383</v>
      </c>
      <c r="E337">
        <v>5055</v>
      </c>
      <c r="F337" t="s">
        <v>379</v>
      </c>
      <c r="G337">
        <v>50</v>
      </c>
      <c r="H337" t="s">
        <v>376</v>
      </c>
    </row>
    <row r="338" spans="3:8" x14ac:dyDescent="0.2">
      <c r="C338">
        <v>1613</v>
      </c>
      <c r="D338" t="s">
        <v>384</v>
      </c>
      <c r="E338">
        <v>5059</v>
      </c>
      <c r="F338" t="s">
        <v>385</v>
      </c>
      <c r="G338">
        <v>50</v>
      </c>
      <c r="H338" t="s">
        <v>376</v>
      </c>
    </row>
    <row r="339" spans="3:8" x14ac:dyDescent="0.2">
      <c r="C339">
        <v>1617</v>
      </c>
      <c r="D339" t="s">
        <v>386</v>
      </c>
      <c r="E339">
        <v>5056</v>
      </c>
      <c r="F339" t="s">
        <v>386</v>
      </c>
      <c r="G339">
        <v>50</v>
      </c>
      <c r="H339" t="s">
        <v>376</v>
      </c>
    </row>
    <row r="340" spans="3:8" x14ac:dyDescent="0.2">
      <c r="C340">
        <v>1620</v>
      </c>
      <c r="D340" t="s">
        <v>387</v>
      </c>
      <c r="E340">
        <v>5014</v>
      </c>
      <c r="F340" t="s">
        <v>387</v>
      </c>
      <c r="G340">
        <v>50</v>
      </c>
      <c r="H340" t="s">
        <v>376</v>
      </c>
    </row>
    <row r="341" spans="3:8" x14ac:dyDescent="0.2">
      <c r="C341">
        <v>1621</v>
      </c>
      <c r="D341" t="s">
        <v>388</v>
      </c>
      <c r="E341">
        <v>5057</v>
      </c>
      <c r="F341" t="s">
        <v>388</v>
      </c>
      <c r="G341">
        <v>50</v>
      </c>
      <c r="H341" t="s">
        <v>376</v>
      </c>
    </row>
    <row r="342" spans="3:8" x14ac:dyDescent="0.2">
      <c r="C342">
        <v>1622</v>
      </c>
      <c r="D342" t="s">
        <v>389</v>
      </c>
      <c r="E342">
        <v>5059</v>
      </c>
      <c r="F342" t="s">
        <v>385</v>
      </c>
      <c r="G342">
        <v>50</v>
      </c>
      <c r="H342" t="s">
        <v>376</v>
      </c>
    </row>
    <row r="343" spans="3:8" x14ac:dyDescent="0.2">
      <c r="C343">
        <v>1624</v>
      </c>
      <c r="D343" t="s">
        <v>390</v>
      </c>
      <c r="E343">
        <v>5054</v>
      </c>
      <c r="F343" t="s">
        <v>391</v>
      </c>
      <c r="G343">
        <v>50</v>
      </c>
      <c r="H343" t="s">
        <v>376</v>
      </c>
    </row>
    <row r="344" spans="3:8" x14ac:dyDescent="0.2">
      <c r="C344">
        <v>1627</v>
      </c>
      <c r="D344" t="s">
        <v>392</v>
      </c>
      <c r="E344">
        <v>5057</v>
      </c>
      <c r="F344" t="s">
        <v>388</v>
      </c>
      <c r="G344">
        <v>50</v>
      </c>
      <c r="H344" t="s">
        <v>376</v>
      </c>
    </row>
    <row r="345" spans="3:8" x14ac:dyDescent="0.2">
      <c r="C345">
        <v>1630</v>
      </c>
      <c r="D345" t="s">
        <v>393</v>
      </c>
      <c r="E345">
        <v>5058</v>
      </c>
      <c r="F345" t="s">
        <v>393</v>
      </c>
      <c r="G345">
        <v>50</v>
      </c>
      <c r="H345" t="s">
        <v>376</v>
      </c>
    </row>
    <row r="346" spans="3:8" x14ac:dyDescent="0.2">
      <c r="C346">
        <v>1632</v>
      </c>
      <c r="D346" t="s">
        <v>394</v>
      </c>
      <c r="E346">
        <v>5058</v>
      </c>
      <c r="F346" t="s">
        <v>393</v>
      </c>
      <c r="G346">
        <v>50</v>
      </c>
      <c r="H346" t="s">
        <v>376</v>
      </c>
    </row>
    <row r="347" spans="3:8" x14ac:dyDescent="0.2">
      <c r="C347">
        <v>1633</v>
      </c>
      <c r="D347" t="s">
        <v>395</v>
      </c>
      <c r="E347">
        <v>5020</v>
      </c>
      <c r="F347" t="s">
        <v>395</v>
      </c>
      <c r="G347">
        <v>50</v>
      </c>
      <c r="H347" t="s">
        <v>376</v>
      </c>
    </row>
    <row r="348" spans="3:8" x14ac:dyDescent="0.2">
      <c r="C348">
        <v>1634</v>
      </c>
      <c r="D348" t="s">
        <v>396</v>
      </c>
      <c r="E348">
        <v>5021</v>
      </c>
      <c r="F348" t="s">
        <v>396</v>
      </c>
      <c r="G348">
        <v>50</v>
      </c>
      <c r="H348" t="s">
        <v>376</v>
      </c>
    </row>
    <row r="349" spans="3:8" x14ac:dyDescent="0.2">
      <c r="C349">
        <v>1635</v>
      </c>
      <c r="D349" t="s">
        <v>397</v>
      </c>
      <c r="E349">
        <v>5022</v>
      </c>
      <c r="F349" t="s">
        <v>397</v>
      </c>
      <c r="G349">
        <v>50</v>
      </c>
      <c r="H349" t="s">
        <v>376</v>
      </c>
    </row>
    <row r="350" spans="3:8" x14ac:dyDescent="0.2">
      <c r="C350">
        <v>1636</v>
      </c>
      <c r="D350" t="s">
        <v>398</v>
      </c>
      <c r="E350">
        <v>5059</v>
      </c>
      <c r="F350" t="s">
        <v>385</v>
      </c>
      <c r="G350">
        <v>50</v>
      </c>
      <c r="H350" t="s">
        <v>376</v>
      </c>
    </row>
    <row r="351" spans="3:8" x14ac:dyDescent="0.2">
      <c r="C351">
        <v>1638</v>
      </c>
      <c r="D351" t="s">
        <v>399</v>
      </c>
      <c r="E351">
        <v>5059</v>
      </c>
      <c r="F351" t="s">
        <v>385</v>
      </c>
      <c r="G351">
        <v>50</v>
      </c>
      <c r="H351" t="s">
        <v>376</v>
      </c>
    </row>
    <row r="352" spans="3:8" x14ac:dyDescent="0.2">
      <c r="C352">
        <v>1640</v>
      </c>
      <c r="D352" t="s">
        <v>400</v>
      </c>
      <c r="E352">
        <v>5025</v>
      </c>
      <c r="F352" t="s">
        <v>400</v>
      </c>
      <c r="G352">
        <v>50</v>
      </c>
      <c r="H352" t="s">
        <v>376</v>
      </c>
    </row>
    <row r="353" spans="3:8" x14ac:dyDescent="0.2">
      <c r="C353">
        <v>1644</v>
      </c>
      <c r="D353" t="s">
        <v>401</v>
      </c>
      <c r="E353">
        <v>5026</v>
      </c>
      <c r="F353" t="s">
        <v>401</v>
      </c>
      <c r="G353">
        <v>50</v>
      </c>
      <c r="H353" t="s">
        <v>376</v>
      </c>
    </row>
    <row r="354" spans="3:8" x14ac:dyDescent="0.2">
      <c r="C354">
        <v>1648</v>
      </c>
      <c r="D354" t="s">
        <v>402</v>
      </c>
      <c r="E354">
        <v>5027</v>
      </c>
      <c r="F354" t="s">
        <v>402</v>
      </c>
      <c r="G354">
        <v>50</v>
      </c>
      <c r="H354" t="s">
        <v>376</v>
      </c>
    </row>
    <row r="355" spans="3:8" x14ac:dyDescent="0.2">
      <c r="C355">
        <v>1653</v>
      </c>
      <c r="D355" t="s">
        <v>403</v>
      </c>
      <c r="E355">
        <v>5028</v>
      </c>
      <c r="F355" t="s">
        <v>403</v>
      </c>
      <c r="G355">
        <v>50</v>
      </c>
      <c r="H355" t="s">
        <v>376</v>
      </c>
    </row>
    <row r="356" spans="3:8" x14ac:dyDescent="0.2">
      <c r="C356">
        <v>1657</v>
      </c>
      <c r="D356" t="s">
        <v>404</v>
      </c>
      <c r="E356">
        <v>5029</v>
      </c>
      <c r="F356" t="s">
        <v>404</v>
      </c>
      <c r="G356">
        <v>50</v>
      </c>
      <c r="H356" t="s">
        <v>376</v>
      </c>
    </row>
    <row r="357" spans="3:8" x14ac:dyDescent="0.2">
      <c r="C357">
        <v>1662</v>
      </c>
      <c r="D357" t="s">
        <v>405</v>
      </c>
      <c r="E357">
        <v>5001</v>
      </c>
      <c r="F357" t="s">
        <v>382</v>
      </c>
      <c r="G357">
        <v>50</v>
      </c>
      <c r="H357" t="s">
        <v>376</v>
      </c>
    </row>
    <row r="358" spans="3:8" x14ac:dyDescent="0.2">
      <c r="C358">
        <v>1663</v>
      </c>
      <c r="D358" t="s">
        <v>406</v>
      </c>
      <c r="E358">
        <v>5031</v>
      </c>
      <c r="F358" t="s">
        <v>406</v>
      </c>
      <c r="G358">
        <v>50</v>
      </c>
      <c r="H358" t="s">
        <v>376</v>
      </c>
    </row>
    <row r="359" spans="3:8" x14ac:dyDescent="0.2">
      <c r="C359">
        <v>1664</v>
      </c>
      <c r="D359" t="s">
        <v>407</v>
      </c>
      <c r="E359">
        <v>5032</v>
      </c>
      <c r="F359" t="s">
        <v>407</v>
      </c>
      <c r="G359">
        <v>50</v>
      </c>
      <c r="H359" t="s">
        <v>376</v>
      </c>
    </row>
    <row r="360" spans="3:8" x14ac:dyDescent="0.2">
      <c r="C360">
        <v>1665</v>
      </c>
      <c r="D360" t="s">
        <v>408</v>
      </c>
      <c r="E360">
        <v>5033</v>
      </c>
      <c r="F360" t="s">
        <v>408</v>
      </c>
      <c r="G360">
        <v>50</v>
      </c>
      <c r="H360" t="s">
        <v>376</v>
      </c>
    </row>
    <row r="361" spans="3:8" x14ac:dyDescent="0.2">
      <c r="C361">
        <v>1702</v>
      </c>
      <c r="D361" t="s">
        <v>409</v>
      </c>
      <c r="E361">
        <v>5006</v>
      </c>
      <c r="F361" t="s">
        <v>409</v>
      </c>
      <c r="G361">
        <v>50</v>
      </c>
      <c r="H361" t="s">
        <v>376</v>
      </c>
    </row>
    <row r="362" spans="3:8" x14ac:dyDescent="0.2">
      <c r="C362">
        <v>1703</v>
      </c>
      <c r="D362" t="s">
        <v>410</v>
      </c>
      <c r="E362">
        <v>5007</v>
      </c>
      <c r="F362" t="s">
        <v>410</v>
      </c>
      <c r="G362">
        <v>50</v>
      </c>
      <c r="H362" t="s">
        <v>376</v>
      </c>
    </row>
    <row r="363" spans="3:8" x14ac:dyDescent="0.2">
      <c r="C363">
        <v>1711</v>
      </c>
      <c r="D363" t="s">
        <v>411</v>
      </c>
      <c r="E363">
        <v>5034</v>
      </c>
      <c r="F363" t="s">
        <v>411</v>
      </c>
      <c r="G363">
        <v>50</v>
      </c>
      <c r="H363" t="s">
        <v>376</v>
      </c>
    </row>
    <row r="364" spans="3:8" x14ac:dyDescent="0.2">
      <c r="C364">
        <v>1714</v>
      </c>
      <c r="D364" t="s">
        <v>412</v>
      </c>
      <c r="E364">
        <v>5035</v>
      </c>
      <c r="F364" t="s">
        <v>412</v>
      </c>
      <c r="G364">
        <v>50</v>
      </c>
      <c r="H364" t="s">
        <v>376</v>
      </c>
    </row>
    <row r="365" spans="3:8" x14ac:dyDescent="0.2">
      <c r="C365">
        <v>1717</v>
      </c>
      <c r="D365" t="s">
        <v>413</v>
      </c>
      <c r="E365">
        <v>5036</v>
      </c>
      <c r="F365" t="s">
        <v>413</v>
      </c>
      <c r="G365">
        <v>50</v>
      </c>
      <c r="H365" t="s">
        <v>376</v>
      </c>
    </row>
    <row r="366" spans="3:8" x14ac:dyDescent="0.2">
      <c r="C366">
        <v>1718</v>
      </c>
      <c r="D366" t="s">
        <v>414</v>
      </c>
      <c r="E366">
        <v>5054</v>
      </c>
      <c r="F366" t="s">
        <v>391</v>
      </c>
      <c r="G366">
        <v>50</v>
      </c>
      <c r="H366" t="s">
        <v>376</v>
      </c>
    </row>
    <row r="367" spans="3:8" x14ac:dyDescent="0.2">
      <c r="C367">
        <v>1719</v>
      </c>
      <c r="D367" t="s">
        <v>415</v>
      </c>
      <c r="E367">
        <v>5037</v>
      </c>
      <c r="F367" t="s">
        <v>415</v>
      </c>
      <c r="G367">
        <v>50</v>
      </c>
      <c r="H367" t="s">
        <v>376</v>
      </c>
    </row>
    <row r="368" spans="3:8" x14ac:dyDescent="0.2">
      <c r="C368">
        <v>1721</v>
      </c>
      <c r="D368" t="s">
        <v>416</v>
      </c>
      <c r="E368">
        <v>5038</v>
      </c>
      <c r="F368" t="s">
        <v>416</v>
      </c>
      <c r="G368">
        <v>50</v>
      </c>
      <c r="H368" t="s">
        <v>376</v>
      </c>
    </row>
    <row r="369" spans="3:8" x14ac:dyDescent="0.2">
      <c r="C369">
        <v>1723</v>
      </c>
      <c r="D369" t="s">
        <v>417</v>
      </c>
      <c r="E369">
        <v>5053</v>
      </c>
      <c r="F369" t="s">
        <v>418</v>
      </c>
      <c r="G369">
        <v>50</v>
      </c>
      <c r="H369" t="s">
        <v>376</v>
      </c>
    </row>
    <row r="370" spans="3:8" x14ac:dyDescent="0.2">
      <c r="C370">
        <v>1724</v>
      </c>
      <c r="D370" t="s">
        <v>419</v>
      </c>
      <c r="E370">
        <v>5006</v>
      </c>
      <c r="F370" t="s">
        <v>409</v>
      </c>
      <c r="G370">
        <v>50</v>
      </c>
      <c r="H370" t="s">
        <v>376</v>
      </c>
    </row>
    <row r="371" spans="3:8" x14ac:dyDescent="0.2">
      <c r="C371">
        <v>1725</v>
      </c>
      <c r="D371" t="s">
        <v>420</v>
      </c>
      <c r="E371">
        <v>5007</v>
      </c>
      <c r="F371" t="s">
        <v>410</v>
      </c>
      <c r="G371">
        <v>50</v>
      </c>
      <c r="H371" t="s">
        <v>376</v>
      </c>
    </row>
    <row r="372" spans="3:8" x14ac:dyDescent="0.2">
      <c r="C372">
        <v>1729</v>
      </c>
      <c r="D372" t="s">
        <v>418</v>
      </c>
      <c r="E372">
        <v>5053</v>
      </c>
      <c r="F372" t="s">
        <v>418</v>
      </c>
      <c r="G372">
        <v>50</v>
      </c>
      <c r="H372" t="s">
        <v>376</v>
      </c>
    </row>
    <row r="373" spans="3:8" x14ac:dyDescent="0.2">
      <c r="C373">
        <v>1736</v>
      </c>
      <c r="D373" t="s">
        <v>421</v>
      </c>
      <c r="E373">
        <v>5041</v>
      </c>
      <c r="F373" t="s">
        <v>421</v>
      </c>
      <c r="G373">
        <v>50</v>
      </c>
      <c r="H373" t="s">
        <v>376</v>
      </c>
    </row>
    <row r="374" spans="3:8" x14ac:dyDescent="0.2">
      <c r="C374">
        <v>1738</v>
      </c>
      <c r="D374" t="s">
        <v>422</v>
      </c>
      <c r="E374">
        <v>5042</v>
      </c>
      <c r="F374" t="s">
        <v>422</v>
      </c>
      <c r="G374">
        <v>50</v>
      </c>
      <c r="H374" t="s">
        <v>376</v>
      </c>
    </row>
    <row r="375" spans="3:8" x14ac:dyDescent="0.2">
      <c r="C375">
        <v>1739</v>
      </c>
      <c r="D375" t="s">
        <v>423</v>
      </c>
      <c r="E375">
        <v>5043</v>
      </c>
      <c r="F375" t="s">
        <v>423</v>
      </c>
      <c r="G375">
        <v>50</v>
      </c>
      <c r="H375" t="s">
        <v>376</v>
      </c>
    </row>
    <row r="376" spans="3:8" x14ac:dyDescent="0.2">
      <c r="C376">
        <v>1740</v>
      </c>
      <c r="D376" t="s">
        <v>424</v>
      </c>
      <c r="E376">
        <v>5044</v>
      </c>
      <c r="F376" t="s">
        <v>424</v>
      </c>
      <c r="G376">
        <v>50</v>
      </c>
      <c r="H376" t="s">
        <v>376</v>
      </c>
    </row>
    <row r="377" spans="3:8" x14ac:dyDescent="0.2">
      <c r="C377">
        <v>1742</v>
      </c>
      <c r="D377" t="s">
        <v>425</v>
      </c>
      <c r="E377">
        <v>5045</v>
      </c>
      <c r="F377" t="s">
        <v>425</v>
      </c>
      <c r="G377">
        <v>50</v>
      </c>
      <c r="H377" t="s">
        <v>376</v>
      </c>
    </row>
    <row r="378" spans="3:8" x14ac:dyDescent="0.2">
      <c r="C378">
        <v>1743</v>
      </c>
      <c r="D378" t="s">
        <v>426</v>
      </c>
      <c r="E378">
        <v>5046</v>
      </c>
      <c r="F378" t="s">
        <v>426</v>
      </c>
      <c r="G378">
        <v>50</v>
      </c>
      <c r="H378" t="s">
        <v>376</v>
      </c>
    </row>
    <row r="379" spans="3:8" x14ac:dyDescent="0.2">
      <c r="C379">
        <v>1744</v>
      </c>
      <c r="D379" t="s">
        <v>427</v>
      </c>
      <c r="E379">
        <v>5047</v>
      </c>
      <c r="F379" t="s">
        <v>427</v>
      </c>
      <c r="G379">
        <v>50</v>
      </c>
      <c r="H379" t="s">
        <v>376</v>
      </c>
    </row>
    <row r="380" spans="3:8" x14ac:dyDescent="0.2">
      <c r="C380">
        <v>1748</v>
      </c>
      <c r="D380" t="s">
        <v>428</v>
      </c>
      <c r="E380">
        <v>5007</v>
      </c>
      <c r="F380" t="s">
        <v>410</v>
      </c>
      <c r="G380">
        <v>50</v>
      </c>
      <c r="H380" t="s">
        <v>376</v>
      </c>
    </row>
    <row r="381" spans="3:8" x14ac:dyDescent="0.2">
      <c r="C381">
        <v>1749</v>
      </c>
      <c r="D381" t="s">
        <v>429</v>
      </c>
      <c r="E381">
        <v>5049</v>
      </c>
      <c r="F381" t="s">
        <v>429</v>
      </c>
      <c r="G381">
        <v>50</v>
      </c>
      <c r="H381" t="s">
        <v>376</v>
      </c>
    </row>
    <row r="382" spans="3:8" x14ac:dyDescent="0.2">
      <c r="C382">
        <v>1750</v>
      </c>
      <c r="D382" t="s">
        <v>430</v>
      </c>
      <c r="E382">
        <v>5060</v>
      </c>
      <c r="F382" t="s">
        <v>431</v>
      </c>
      <c r="G382">
        <v>50</v>
      </c>
      <c r="H382" t="s">
        <v>376</v>
      </c>
    </row>
    <row r="383" spans="3:8" x14ac:dyDescent="0.2">
      <c r="C383">
        <v>1751</v>
      </c>
      <c r="D383" t="s">
        <v>432</v>
      </c>
      <c r="E383">
        <v>5060</v>
      </c>
      <c r="F383" t="s">
        <v>431</v>
      </c>
      <c r="G383">
        <v>50</v>
      </c>
      <c r="H383" t="s">
        <v>376</v>
      </c>
    </row>
    <row r="384" spans="3:8" x14ac:dyDescent="0.2">
      <c r="C384">
        <v>1755</v>
      </c>
      <c r="D384" t="s">
        <v>433</v>
      </c>
      <c r="E384">
        <v>5052</v>
      </c>
      <c r="F384" t="s">
        <v>433</v>
      </c>
      <c r="G384">
        <v>50</v>
      </c>
      <c r="H384" t="s">
        <v>376</v>
      </c>
    </row>
    <row r="385" spans="3:8" x14ac:dyDescent="0.2">
      <c r="C385">
        <v>1756</v>
      </c>
      <c r="D385" t="s">
        <v>418</v>
      </c>
      <c r="E385">
        <v>5053</v>
      </c>
      <c r="F385" t="s">
        <v>418</v>
      </c>
      <c r="G385">
        <v>50</v>
      </c>
      <c r="H385" t="s">
        <v>376</v>
      </c>
    </row>
    <row r="386" spans="3:8" x14ac:dyDescent="0.2">
      <c r="C386">
        <v>1804</v>
      </c>
      <c r="D386" t="s">
        <v>434</v>
      </c>
      <c r="E386">
        <v>1804</v>
      </c>
      <c r="F386" t="s">
        <v>434</v>
      </c>
      <c r="G386">
        <v>18</v>
      </c>
      <c r="H386" t="s">
        <v>435</v>
      </c>
    </row>
    <row r="387" spans="3:8" x14ac:dyDescent="0.2">
      <c r="C387">
        <v>1805</v>
      </c>
      <c r="D387" t="s">
        <v>436</v>
      </c>
      <c r="E387">
        <v>1806</v>
      </c>
      <c r="F387" t="s">
        <v>436</v>
      </c>
      <c r="G387">
        <v>18</v>
      </c>
      <c r="H387" t="s">
        <v>435</v>
      </c>
    </row>
    <row r="388" spans="3:8" x14ac:dyDescent="0.2">
      <c r="C388">
        <v>1806</v>
      </c>
      <c r="D388" t="s">
        <v>436</v>
      </c>
      <c r="E388">
        <v>1806</v>
      </c>
      <c r="F388" t="s">
        <v>436</v>
      </c>
      <c r="G388">
        <v>18</v>
      </c>
      <c r="H388" t="s">
        <v>435</v>
      </c>
    </row>
    <row r="389" spans="3:8" x14ac:dyDescent="0.2">
      <c r="C389">
        <v>1811</v>
      </c>
      <c r="D389" t="s">
        <v>437</v>
      </c>
      <c r="E389">
        <v>1811</v>
      </c>
      <c r="F389" t="s">
        <v>437</v>
      </c>
      <c r="G389">
        <v>18</v>
      </c>
      <c r="H389" t="s">
        <v>435</v>
      </c>
    </row>
    <row r="390" spans="3:8" x14ac:dyDescent="0.2">
      <c r="C390">
        <v>1812</v>
      </c>
      <c r="D390" t="s">
        <v>438</v>
      </c>
      <c r="E390">
        <v>1812</v>
      </c>
      <c r="F390" t="s">
        <v>438</v>
      </c>
      <c r="G390">
        <v>18</v>
      </c>
      <c r="H390" t="s">
        <v>435</v>
      </c>
    </row>
    <row r="391" spans="3:8" x14ac:dyDescent="0.2">
      <c r="C391">
        <v>1813</v>
      </c>
      <c r="D391" t="s">
        <v>439</v>
      </c>
      <c r="E391">
        <v>1813</v>
      </c>
      <c r="F391" t="s">
        <v>439</v>
      </c>
      <c r="G391">
        <v>18</v>
      </c>
      <c r="H391" t="s">
        <v>435</v>
      </c>
    </row>
    <row r="392" spans="3:8" x14ac:dyDescent="0.2">
      <c r="C392">
        <v>1815</v>
      </c>
      <c r="D392" t="s">
        <v>440</v>
      </c>
      <c r="E392">
        <v>1815</v>
      </c>
      <c r="F392" t="s">
        <v>440</v>
      </c>
      <c r="G392">
        <v>18</v>
      </c>
      <c r="H392" t="s">
        <v>435</v>
      </c>
    </row>
    <row r="393" spans="3:8" x14ac:dyDescent="0.2">
      <c r="C393">
        <v>1816</v>
      </c>
      <c r="D393" t="s">
        <v>441</v>
      </c>
      <c r="E393">
        <v>1816</v>
      </c>
      <c r="F393" t="s">
        <v>441</v>
      </c>
      <c r="G393">
        <v>18</v>
      </c>
      <c r="H393" t="s">
        <v>435</v>
      </c>
    </row>
    <row r="394" spans="3:8" x14ac:dyDescent="0.2">
      <c r="C394">
        <v>1818</v>
      </c>
      <c r="D394" t="s">
        <v>346</v>
      </c>
      <c r="E394">
        <v>1818</v>
      </c>
      <c r="F394" t="s">
        <v>346</v>
      </c>
      <c r="G394">
        <v>18</v>
      </c>
      <c r="H394" t="s">
        <v>435</v>
      </c>
    </row>
    <row r="395" spans="3:8" x14ac:dyDescent="0.2">
      <c r="C395">
        <v>1820</v>
      </c>
      <c r="D395" t="s">
        <v>442</v>
      </c>
      <c r="E395">
        <v>1820</v>
      </c>
      <c r="F395" t="s">
        <v>442</v>
      </c>
      <c r="G395">
        <v>18</v>
      </c>
      <c r="H395" t="s">
        <v>435</v>
      </c>
    </row>
    <row r="396" spans="3:8" x14ac:dyDescent="0.2">
      <c r="C396">
        <v>1822</v>
      </c>
      <c r="D396" t="s">
        <v>443</v>
      </c>
      <c r="E396">
        <v>1822</v>
      </c>
      <c r="F396" t="s">
        <v>443</v>
      </c>
      <c r="G396">
        <v>18</v>
      </c>
      <c r="H396" t="s">
        <v>435</v>
      </c>
    </row>
    <row r="397" spans="3:8" x14ac:dyDescent="0.2">
      <c r="C397">
        <v>1824</v>
      </c>
      <c r="D397" t="s">
        <v>444</v>
      </c>
      <c r="E397">
        <v>1824</v>
      </c>
      <c r="F397" t="s">
        <v>444</v>
      </c>
      <c r="G397">
        <v>18</v>
      </c>
      <c r="H397" t="s">
        <v>435</v>
      </c>
    </row>
    <row r="398" spans="3:8" x14ac:dyDescent="0.2">
      <c r="C398">
        <v>1825</v>
      </c>
      <c r="D398" t="s">
        <v>445</v>
      </c>
      <c r="E398">
        <v>1825</v>
      </c>
      <c r="F398" t="s">
        <v>445</v>
      </c>
      <c r="G398">
        <v>18</v>
      </c>
      <c r="H398" t="s">
        <v>435</v>
      </c>
    </row>
    <row r="399" spans="3:8" x14ac:dyDescent="0.2">
      <c r="C399">
        <v>1826</v>
      </c>
      <c r="D399" t="s">
        <v>446</v>
      </c>
      <c r="E399">
        <v>1826</v>
      </c>
      <c r="F399" t="s">
        <v>446</v>
      </c>
      <c r="G399">
        <v>18</v>
      </c>
      <c r="H399" t="s">
        <v>435</v>
      </c>
    </row>
    <row r="400" spans="3:8" x14ac:dyDescent="0.2">
      <c r="C400">
        <v>1827</v>
      </c>
      <c r="D400" t="s">
        <v>447</v>
      </c>
      <c r="E400">
        <v>1827</v>
      </c>
      <c r="F400" t="s">
        <v>447</v>
      </c>
      <c r="G400">
        <v>18</v>
      </c>
      <c r="H400" t="s">
        <v>435</v>
      </c>
    </row>
    <row r="401" spans="3:8" x14ac:dyDescent="0.2">
      <c r="C401">
        <v>1828</v>
      </c>
      <c r="D401" t="s">
        <v>448</v>
      </c>
      <c r="E401">
        <v>1828</v>
      </c>
      <c r="F401" t="s">
        <v>448</v>
      </c>
      <c r="G401">
        <v>18</v>
      </c>
      <c r="H401" t="s">
        <v>435</v>
      </c>
    </row>
    <row r="402" spans="3:8" x14ac:dyDescent="0.2">
      <c r="C402">
        <v>1832</v>
      </c>
      <c r="D402" t="s">
        <v>449</v>
      </c>
      <c r="E402">
        <v>1832</v>
      </c>
      <c r="F402" t="s">
        <v>449</v>
      </c>
      <c r="G402">
        <v>18</v>
      </c>
      <c r="H402" t="s">
        <v>435</v>
      </c>
    </row>
    <row r="403" spans="3:8" x14ac:dyDescent="0.2">
      <c r="C403">
        <v>1833</v>
      </c>
      <c r="D403" t="s">
        <v>450</v>
      </c>
      <c r="E403">
        <v>1833</v>
      </c>
      <c r="F403" t="s">
        <v>450</v>
      </c>
      <c r="G403">
        <v>18</v>
      </c>
      <c r="H403" t="s">
        <v>435</v>
      </c>
    </row>
    <row r="404" spans="3:8" x14ac:dyDescent="0.2">
      <c r="C404">
        <v>1834</v>
      </c>
      <c r="D404" t="s">
        <v>451</v>
      </c>
      <c r="E404">
        <v>1834</v>
      </c>
      <c r="F404" t="s">
        <v>451</v>
      </c>
      <c r="G404">
        <v>18</v>
      </c>
      <c r="H404" t="s">
        <v>435</v>
      </c>
    </row>
    <row r="405" spans="3:8" x14ac:dyDescent="0.2">
      <c r="C405">
        <v>1835</v>
      </c>
      <c r="D405" t="s">
        <v>452</v>
      </c>
      <c r="E405">
        <v>1835</v>
      </c>
      <c r="F405" t="s">
        <v>452</v>
      </c>
      <c r="G405">
        <v>18</v>
      </c>
      <c r="H405" t="s">
        <v>435</v>
      </c>
    </row>
    <row r="406" spans="3:8" x14ac:dyDescent="0.2">
      <c r="C406">
        <v>1836</v>
      </c>
      <c r="D406" t="s">
        <v>453</v>
      </c>
      <c r="E406">
        <v>1836</v>
      </c>
      <c r="F406" t="s">
        <v>453</v>
      </c>
      <c r="G406">
        <v>18</v>
      </c>
      <c r="H406" t="s">
        <v>435</v>
      </c>
    </row>
    <row r="407" spans="3:8" x14ac:dyDescent="0.2">
      <c r="C407">
        <v>1837</v>
      </c>
      <c r="D407" t="s">
        <v>454</v>
      </c>
      <c r="E407">
        <v>1837</v>
      </c>
      <c r="F407" t="s">
        <v>454</v>
      </c>
      <c r="G407">
        <v>18</v>
      </c>
      <c r="H407" t="s">
        <v>435</v>
      </c>
    </row>
    <row r="408" spans="3:8" x14ac:dyDescent="0.2">
      <c r="C408">
        <v>1838</v>
      </c>
      <c r="D408" t="s">
        <v>455</v>
      </c>
      <c r="E408">
        <v>1838</v>
      </c>
      <c r="F408" t="s">
        <v>455</v>
      </c>
      <c r="G408">
        <v>18</v>
      </c>
      <c r="H408" t="s">
        <v>435</v>
      </c>
    </row>
    <row r="409" spans="3:8" x14ac:dyDescent="0.2">
      <c r="C409">
        <v>1839</v>
      </c>
      <c r="D409" t="s">
        <v>456</v>
      </c>
      <c r="E409">
        <v>1839</v>
      </c>
      <c r="F409" t="s">
        <v>456</v>
      </c>
      <c r="G409">
        <v>18</v>
      </c>
      <c r="H409" t="s">
        <v>435</v>
      </c>
    </row>
    <row r="410" spans="3:8" x14ac:dyDescent="0.2">
      <c r="C410">
        <v>1840</v>
      </c>
      <c r="D410" t="s">
        <v>457</v>
      </c>
      <c r="E410">
        <v>1840</v>
      </c>
      <c r="F410" t="s">
        <v>457</v>
      </c>
      <c r="G410">
        <v>18</v>
      </c>
      <c r="H410" t="s">
        <v>435</v>
      </c>
    </row>
    <row r="411" spans="3:8" x14ac:dyDescent="0.2">
      <c r="C411">
        <v>1841</v>
      </c>
      <c r="D411" t="s">
        <v>458</v>
      </c>
      <c r="E411">
        <v>1841</v>
      </c>
      <c r="F411" t="s">
        <v>458</v>
      </c>
      <c r="G411">
        <v>18</v>
      </c>
      <c r="H411" t="s">
        <v>435</v>
      </c>
    </row>
    <row r="412" spans="3:8" x14ac:dyDescent="0.2">
      <c r="C412">
        <v>1842</v>
      </c>
      <c r="D412" t="s">
        <v>522</v>
      </c>
      <c r="E412">
        <v>1804</v>
      </c>
      <c r="F412" t="s">
        <v>434</v>
      </c>
      <c r="G412">
        <v>18</v>
      </c>
      <c r="H412" t="s">
        <v>435</v>
      </c>
    </row>
    <row r="413" spans="3:8" x14ac:dyDescent="0.2">
      <c r="C413">
        <v>1845</v>
      </c>
      <c r="D413" t="s">
        <v>459</v>
      </c>
      <c r="E413">
        <v>1845</v>
      </c>
      <c r="F413" t="s">
        <v>459</v>
      </c>
      <c r="G413">
        <v>18</v>
      </c>
      <c r="H413" t="s">
        <v>435</v>
      </c>
    </row>
    <row r="414" spans="3:8" x14ac:dyDescent="0.2">
      <c r="C414">
        <v>1848</v>
      </c>
      <c r="D414" t="s">
        <v>460</v>
      </c>
      <c r="E414">
        <v>1848</v>
      </c>
      <c r="F414" t="s">
        <v>460</v>
      </c>
      <c r="G414">
        <v>18</v>
      </c>
      <c r="H414" t="s">
        <v>435</v>
      </c>
    </row>
    <row r="415" spans="3:8" x14ac:dyDescent="0.2">
      <c r="C415">
        <v>1849</v>
      </c>
      <c r="D415" t="s">
        <v>461</v>
      </c>
      <c r="E415">
        <v>1875</v>
      </c>
      <c r="F415" t="s">
        <v>461</v>
      </c>
      <c r="G415">
        <v>18</v>
      </c>
      <c r="H415" t="s">
        <v>435</v>
      </c>
    </row>
    <row r="416" spans="3:8" x14ac:dyDescent="0.2">
      <c r="C416">
        <v>1850</v>
      </c>
      <c r="D416" t="s">
        <v>462</v>
      </c>
      <c r="E416">
        <v>1806</v>
      </c>
      <c r="F416" t="s">
        <v>436</v>
      </c>
      <c r="G416">
        <v>18</v>
      </c>
      <c r="H416" t="s">
        <v>435</v>
      </c>
    </row>
    <row r="417" spans="3:8" x14ac:dyDescent="0.2">
      <c r="C417">
        <v>1851</v>
      </c>
      <c r="D417" t="s">
        <v>463</v>
      </c>
      <c r="E417">
        <v>1851</v>
      </c>
      <c r="F417" t="s">
        <v>463</v>
      </c>
      <c r="G417">
        <v>18</v>
      </c>
      <c r="H417" t="s">
        <v>435</v>
      </c>
    </row>
    <row r="418" spans="3:8" x14ac:dyDescent="0.2">
      <c r="C418">
        <v>1852</v>
      </c>
      <c r="D418" t="s">
        <v>464</v>
      </c>
      <c r="E418">
        <v>5412</v>
      </c>
      <c r="F418" t="s">
        <v>464</v>
      </c>
      <c r="G418">
        <v>18</v>
      </c>
      <c r="H418" t="s">
        <v>435</v>
      </c>
    </row>
    <row r="419" spans="3:8" x14ac:dyDescent="0.2">
      <c r="C419">
        <v>1853</v>
      </c>
      <c r="D419" t="s">
        <v>465</v>
      </c>
      <c r="E419">
        <v>1853</v>
      </c>
      <c r="F419" t="s">
        <v>465</v>
      </c>
      <c r="G419">
        <v>18</v>
      </c>
      <c r="H419" t="s">
        <v>435</v>
      </c>
    </row>
    <row r="420" spans="3:8" x14ac:dyDescent="0.2">
      <c r="C420">
        <v>1854</v>
      </c>
      <c r="D420" t="s">
        <v>466</v>
      </c>
      <c r="E420">
        <v>1806</v>
      </c>
      <c r="F420" t="s">
        <v>436</v>
      </c>
      <c r="G420">
        <v>18</v>
      </c>
      <c r="H420" t="s">
        <v>435</v>
      </c>
    </row>
    <row r="421" spans="3:8" x14ac:dyDescent="0.2">
      <c r="C421">
        <v>1856</v>
      </c>
      <c r="D421" t="s">
        <v>467</v>
      </c>
      <c r="E421">
        <v>1856</v>
      </c>
      <c r="F421" t="s">
        <v>467</v>
      </c>
      <c r="G421">
        <v>18</v>
      </c>
      <c r="H421" t="s">
        <v>435</v>
      </c>
    </row>
    <row r="422" spans="3:8" x14ac:dyDescent="0.2">
      <c r="C422">
        <v>1859</v>
      </c>
      <c r="D422" t="s">
        <v>468</v>
      </c>
      <c r="E422">
        <v>1859</v>
      </c>
      <c r="F422" t="s">
        <v>468</v>
      </c>
      <c r="G422">
        <v>18</v>
      </c>
      <c r="H422" t="s">
        <v>435</v>
      </c>
    </row>
    <row r="423" spans="3:8" x14ac:dyDescent="0.2">
      <c r="C423">
        <v>1860</v>
      </c>
      <c r="D423" t="s">
        <v>469</v>
      </c>
      <c r="E423">
        <v>1860</v>
      </c>
      <c r="F423" t="s">
        <v>469</v>
      </c>
      <c r="G423">
        <v>18</v>
      </c>
      <c r="H423" t="s">
        <v>435</v>
      </c>
    </row>
    <row r="424" spans="3:8" x14ac:dyDescent="0.2">
      <c r="C424">
        <v>1865</v>
      </c>
      <c r="D424" t="s">
        <v>470</v>
      </c>
      <c r="E424">
        <v>1865</v>
      </c>
      <c r="F424" t="s">
        <v>470</v>
      </c>
      <c r="G424">
        <v>18</v>
      </c>
      <c r="H424" t="s">
        <v>435</v>
      </c>
    </row>
    <row r="425" spans="3:8" x14ac:dyDescent="0.2">
      <c r="C425">
        <v>1866</v>
      </c>
      <c r="D425" t="s">
        <v>471</v>
      </c>
      <c r="E425">
        <v>1866</v>
      </c>
      <c r="F425" t="s">
        <v>471</v>
      </c>
      <c r="G425">
        <v>18</v>
      </c>
      <c r="H425" t="s">
        <v>435</v>
      </c>
    </row>
    <row r="426" spans="3:8" x14ac:dyDescent="0.2">
      <c r="C426">
        <v>1867</v>
      </c>
      <c r="D426" t="s">
        <v>472</v>
      </c>
      <c r="E426">
        <v>1867</v>
      </c>
      <c r="F426" t="s">
        <v>472</v>
      </c>
      <c r="G426">
        <v>18</v>
      </c>
      <c r="H426" t="s">
        <v>435</v>
      </c>
    </row>
    <row r="427" spans="3:8" x14ac:dyDescent="0.2">
      <c r="C427">
        <v>1868</v>
      </c>
      <c r="D427" t="s">
        <v>473</v>
      </c>
      <c r="E427">
        <v>1868</v>
      </c>
      <c r="F427" t="s">
        <v>473</v>
      </c>
      <c r="G427">
        <v>18</v>
      </c>
      <c r="H427" t="s">
        <v>435</v>
      </c>
    </row>
    <row r="428" spans="3:8" x14ac:dyDescent="0.2">
      <c r="C428">
        <v>1870</v>
      </c>
      <c r="D428" t="s">
        <v>474</v>
      </c>
      <c r="E428">
        <v>1870</v>
      </c>
      <c r="F428" t="s">
        <v>474</v>
      </c>
      <c r="G428">
        <v>18</v>
      </c>
      <c r="H428" t="s">
        <v>435</v>
      </c>
    </row>
    <row r="429" spans="3:8" x14ac:dyDescent="0.2">
      <c r="C429">
        <v>1871</v>
      </c>
      <c r="D429" t="s">
        <v>475</v>
      </c>
      <c r="E429">
        <v>1871</v>
      </c>
      <c r="F429" t="s">
        <v>475</v>
      </c>
      <c r="G429">
        <v>18</v>
      </c>
      <c r="H429" t="s">
        <v>435</v>
      </c>
    </row>
    <row r="430" spans="3:8" x14ac:dyDescent="0.2">
      <c r="C430">
        <v>1874</v>
      </c>
      <c r="D430" t="s">
        <v>476</v>
      </c>
      <c r="E430">
        <v>1874</v>
      </c>
      <c r="F430" t="s">
        <v>476</v>
      </c>
      <c r="G430">
        <v>18</v>
      </c>
      <c r="H430" t="s">
        <v>435</v>
      </c>
    </row>
    <row r="431" spans="3:8" x14ac:dyDescent="0.2">
      <c r="C431">
        <v>1875</v>
      </c>
      <c r="D431" t="s">
        <v>461</v>
      </c>
      <c r="E431">
        <v>1875</v>
      </c>
      <c r="F431" t="s">
        <v>461</v>
      </c>
      <c r="G431">
        <v>18</v>
      </c>
      <c r="H431" t="s">
        <v>435</v>
      </c>
    </row>
    <row r="432" spans="3:8" x14ac:dyDescent="0.2">
      <c r="C432">
        <v>1901</v>
      </c>
      <c r="D432" t="s">
        <v>477</v>
      </c>
      <c r="E432">
        <v>5402</v>
      </c>
      <c r="F432" t="s">
        <v>477</v>
      </c>
      <c r="G432">
        <v>54</v>
      </c>
      <c r="H432" t="s">
        <v>478</v>
      </c>
    </row>
    <row r="433" spans="3:8" x14ac:dyDescent="0.2">
      <c r="C433">
        <v>1902</v>
      </c>
      <c r="D433" t="s">
        <v>479</v>
      </c>
      <c r="E433">
        <v>5401</v>
      </c>
      <c r="F433" t="s">
        <v>479</v>
      </c>
      <c r="G433">
        <v>54</v>
      </c>
      <c r="H433" t="s">
        <v>478</v>
      </c>
    </row>
    <row r="434" spans="3:8" x14ac:dyDescent="0.2">
      <c r="C434">
        <v>1903</v>
      </c>
      <c r="D434" t="s">
        <v>477</v>
      </c>
      <c r="E434">
        <v>5402</v>
      </c>
      <c r="F434" t="s">
        <v>477</v>
      </c>
      <c r="G434">
        <v>54</v>
      </c>
      <c r="H434" t="s">
        <v>478</v>
      </c>
    </row>
    <row r="435" spans="3:8" x14ac:dyDescent="0.2">
      <c r="C435">
        <v>1911</v>
      </c>
      <c r="D435" t="s">
        <v>480</v>
      </c>
      <c r="E435">
        <v>5411</v>
      </c>
      <c r="F435" t="s">
        <v>480</v>
      </c>
      <c r="G435">
        <v>54</v>
      </c>
      <c r="H435" t="s">
        <v>478</v>
      </c>
    </row>
    <row r="436" spans="3:8" x14ac:dyDescent="0.2">
      <c r="C436">
        <v>1913</v>
      </c>
      <c r="D436" t="s">
        <v>481</v>
      </c>
      <c r="E436">
        <v>5412</v>
      </c>
      <c r="F436" t="s">
        <v>464</v>
      </c>
      <c r="G436">
        <v>54</v>
      </c>
      <c r="H436" t="s">
        <v>478</v>
      </c>
    </row>
    <row r="437" spans="3:8" x14ac:dyDescent="0.2">
      <c r="C437">
        <v>1915</v>
      </c>
      <c r="D437" t="s">
        <v>482</v>
      </c>
      <c r="E437">
        <v>5402</v>
      </c>
      <c r="F437" t="s">
        <v>477</v>
      </c>
      <c r="G437">
        <v>54</v>
      </c>
      <c r="H437" t="s">
        <v>478</v>
      </c>
    </row>
    <row r="438" spans="3:8" x14ac:dyDescent="0.2">
      <c r="C438">
        <v>1917</v>
      </c>
      <c r="D438" t="s">
        <v>483</v>
      </c>
      <c r="E438">
        <v>5413</v>
      </c>
      <c r="F438" t="s">
        <v>483</v>
      </c>
      <c r="G438">
        <v>54</v>
      </c>
      <c r="H438" t="s">
        <v>478</v>
      </c>
    </row>
    <row r="439" spans="3:8" x14ac:dyDescent="0.2">
      <c r="C439">
        <v>1919</v>
      </c>
      <c r="D439" t="s">
        <v>484</v>
      </c>
      <c r="E439">
        <v>5414</v>
      </c>
      <c r="F439" t="s">
        <v>484</v>
      </c>
      <c r="G439">
        <v>54</v>
      </c>
      <c r="H439" t="s">
        <v>478</v>
      </c>
    </row>
    <row r="440" spans="3:8" x14ac:dyDescent="0.2">
      <c r="C440">
        <v>1920</v>
      </c>
      <c r="D440" t="s">
        <v>485</v>
      </c>
      <c r="E440">
        <v>5415</v>
      </c>
      <c r="F440" t="s">
        <v>486</v>
      </c>
      <c r="G440">
        <v>54</v>
      </c>
      <c r="H440" t="s">
        <v>478</v>
      </c>
    </row>
    <row r="441" spans="3:8" x14ac:dyDescent="0.2">
      <c r="C441">
        <v>1922</v>
      </c>
      <c r="D441" t="s">
        <v>487</v>
      </c>
      <c r="E441">
        <v>5416</v>
      </c>
      <c r="F441" t="s">
        <v>487</v>
      </c>
      <c r="G441">
        <v>54</v>
      </c>
      <c r="H441" t="s">
        <v>478</v>
      </c>
    </row>
    <row r="442" spans="3:8" x14ac:dyDescent="0.2">
      <c r="C442">
        <v>1923</v>
      </c>
      <c r="D442" t="s">
        <v>488</v>
      </c>
      <c r="E442">
        <v>5417</v>
      </c>
      <c r="F442" t="s">
        <v>488</v>
      </c>
      <c r="G442">
        <v>54</v>
      </c>
      <c r="H442" t="s">
        <v>478</v>
      </c>
    </row>
    <row r="443" spans="3:8" x14ac:dyDescent="0.2">
      <c r="C443">
        <v>1924</v>
      </c>
      <c r="D443" t="s">
        <v>489</v>
      </c>
      <c r="E443">
        <v>5418</v>
      </c>
      <c r="F443" t="s">
        <v>489</v>
      </c>
      <c r="G443">
        <v>54</v>
      </c>
      <c r="H443" t="s">
        <v>478</v>
      </c>
    </row>
    <row r="444" spans="3:8" x14ac:dyDescent="0.2">
      <c r="C444">
        <v>1925</v>
      </c>
      <c r="D444" t="s">
        <v>490</v>
      </c>
      <c r="E444">
        <v>5419</v>
      </c>
      <c r="F444" t="s">
        <v>490</v>
      </c>
      <c r="G444">
        <v>54</v>
      </c>
      <c r="H444" t="s">
        <v>478</v>
      </c>
    </row>
    <row r="445" spans="3:8" x14ac:dyDescent="0.2">
      <c r="C445">
        <v>1926</v>
      </c>
      <c r="D445" t="s">
        <v>491</v>
      </c>
      <c r="E445">
        <v>5420</v>
      </c>
      <c r="F445" t="s">
        <v>491</v>
      </c>
      <c r="G445">
        <v>54</v>
      </c>
      <c r="H445" t="s">
        <v>478</v>
      </c>
    </row>
    <row r="446" spans="3:8" x14ac:dyDescent="0.2">
      <c r="C446">
        <v>1927</v>
      </c>
      <c r="D446" t="s">
        <v>492</v>
      </c>
      <c r="E446">
        <v>5421</v>
      </c>
      <c r="F446" t="s">
        <v>493</v>
      </c>
      <c r="G446">
        <v>54</v>
      </c>
      <c r="H446" t="s">
        <v>478</v>
      </c>
    </row>
    <row r="447" spans="3:8" x14ac:dyDescent="0.2">
      <c r="C447">
        <v>1928</v>
      </c>
      <c r="D447" t="s">
        <v>494</v>
      </c>
      <c r="E447">
        <v>5421</v>
      </c>
      <c r="F447" t="s">
        <v>493</v>
      </c>
      <c r="G447">
        <v>54</v>
      </c>
      <c r="H447" t="s">
        <v>478</v>
      </c>
    </row>
    <row r="448" spans="3:8" x14ac:dyDescent="0.2">
      <c r="C448">
        <v>1931</v>
      </c>
      <c r="D448" t="s">
        <v>495</v>
      </c>
      <c r="E448">
        <v>5421</v>
      </c>
      <c r="F448" t="s">
        <v>493</v>
      </c>
      <c r="G448">
        <v>54</v>
      </c>
      <c r="H448" t="s">
        <v>478</v>
      </c>
    </row>
    <row r="449" spans="3:8" x14ac:dyDescent="0.2">
      <c r="C449">
        <v>1933</v>
      </c>
      <c r="D449" t="s">
        <v>496</v>
      </c>
      <c r="E449">
        <v>5422</v>
      </c>
      <c r="F449" t="s">
        <v>496</v>
      </c>
      <c r="G449">
        <v>54</v>
      </c>
      <c r="H449" t="s">
        <v>478</v>
      </c>
    </row>
    <row r="450" spans="3:8" x14ac:dyDescent="0.2">
      <c r="C450">
        <v>1936</v>
      </c>
      <c r="D450" t="s">
        <v>497</v>
      </c>
      <c r="E450">
        <v>5423</v>
      </c>
      <c r="F450" t="s">
        <v>497</v>
      </c>
      <c r="G450">
        <v>54</v>
      </c>
      <c r="H450" t="s">
        <v>478</v>
      </c>
    </row>
    <row r="451" spans="3:8" x14ac:dyDescent="0.2">
      <c r="C451">
        <v>1938</v>
      </c>
      <c r="D451" t="s">
        <v>498</v>
      </c>
      <c r="E451">
        <v>5424</v>
      </c>
      <c r="F451" t="s">
        <v>498</v>
      </c>
      <c r="G451">
        <v>54</v>
      </c>
      <c r="H451" t="s">
        <v>478</v>
      </c>
    </row>
    <row r="452" spans="3:8" x14ac:dyDescent="0.2">
      <c r="C452">
        <v>1939</v>
      </c>
      <c r="D452" t="s">
        <v>499</v>
      </c>
      <c r="E452">
        <v>5425</v>
      </c>
      <c r="F452" t="s">
        <v>499</v>
      </c>
      <c r="G452">
        <v>54</v>
      </c>
      <c r="H452" t="s">
        <v>478</v>
      </c>
    </row>
    <row r="453" spans="3:8" x14ac:dyDescent="0.2">
      <c r="C453">
        <v>1940</v>
      </c>
      <c r="D453" t="s">
        <v>500</v>
      </c>
      <c r="E453">
        <v>5426</v>
      </c>
      <c r="F453" t="s">
        <v>500</v>
      </c>
      <c r="G453">
        <v>54</v>
      </c>
      <c r="H453" t="s">
        <v>478</v>
      </c>
    </row>
    <row r="454" spans="3:8" x14ac:dyDescent="0.2">
      <c r="C454">
        <v>1941</v>
      </c>
      <c r="D454" t="s">
        <v>501</v>
      </c>
      <c r="E454">
        <v>5427</v>
      </c>
      <c r="F454" t="s">
        <v>501</v>
      </c>
      <c r="G454">
        <v>54</v>
      </c>
      <c r="H454" t="s">
        <v>478</v>
      </c>
    </row>
    <row r="455" spans="3:8" x14ac:dyDescent="0.2">
      <c r="C455">
        <v>1942</v>
      </c>
      <c r="D455" t="s">
        <v>502</v>
      </c>
      <c r="E455">
        <v>5428</v>
      </c>
      <c r="F455" t="s">
        <v>502</v>
      </c>
      <c r="G455">
        <v>54</v>
      </c>
      <c r="H455" t="s">
        <v>478</v>
      </c>
    </row>
    <row r="456" spans="3:8" x14ac:dyDescent="0.2">
      <c r="C456">
        <v>1943</v>
      </c>
      <c r="D456" t="s">
        <v>503</v>
      </c>
      <c r="E456">
        <v>5429</v>
      </c>
      <c r="F456" t="s">
        <v>503</v>
      </c>
      <c r="G456">
        <v>54</v>
      </c>
      <c r="H456" t="s">
        <v>478</v>
      </c>
    </row>
    <row r="457" spans="3:8" x14ac:dyDescent="0.2">
      <c r="C457">
        <v>2002</v>
      </c>
      <c r="D457" t="s">
        <v>504</v>
      </c>
      <c r="E457">
        <v>5404</v>
      </c>
      <c r="F457" t="s">
        <v>504</v>
      </c>
      <c r="G457">
        <v>54</v>
      </c>
      <c r="H457" t="s">
        <v>478</v>
      </c>
    </row>
    <row r="458" spans="3:8" x14ac:dyDescent="0.2">
      <c r="C458">
        <v>2003</v>
      </c>
      <c r="D458" t="s">
        <v>505</v>
      </c>
      <c r="E458">
        <v>5405</v>
      </c>
      <c r="F458" t="s">
        <v>505</v>
      </c>
      <c r="G458">
        <v>54</v>
      </c>
      <c r="H458" t="s">
        <v>478</v>
      </c>
    </row>
    <row r="459" spans="3:8" x14ac:dyDescent="0.2">
      <c r="C459">
        <v>2004</v>
      </c>
      <c r="D459" t="s">
        <v>506</v>
      </c>
      <c r="E459">
        <v>5406</v>
      </c>
      <c r="F459" t="s">
        <v>506</v>
      </c>
      <c r="G459">
        <v>54</v>
      </c>
      <c r="H459" t="s">
        <v>478</v>
      </c>
    </row>
    <row r="460" spans="3:8" x14ac:dyDescent="0.2">
      <c r="C460">
        <v>2011</v>
      </c>
      <c r="D460" t="s">
        <v>507</v>
      </c>
      <c r="E460">
        <v>5430</v>
      </c>
      <c r="F460" t="s">
        <v>507</v>
      </c>
      <c r="G460">
        <v>54</v>
      </c>
      <c r="H460" t="s">
        <v>478</v>
      </c>
    </row>
    <row r="461" spans="3:8" x14ac:dyDescent="0.2">
      <c r="C461">
        <v>2012</v>
      </c>
      <c r="D461" t="s">
        <v>508</v>
      </c>
      <c r="E461">
        <v>5403</v>
      </c>
      <c r="F461" t="s">
        <v>508</v>
      </c>
      <c r="G461">
        <v>54</v>
      </c>
      <c r="H461" t="s">
        <v>478</v>
      </c>
    </row>
    <row r="462" spans="3:8" x14ac:dyDescent="0.2">
      <c r="C462">
        <v>2014</v>
      </c>
      <c r="D462" t="s">
        <v>509</v>
      </c>
      <c r="E462">
        <v>5432</v>
      </c>
      <c r="F462" t="s">
        <v>509</v>
      </c>
      <c r="G462">
        <v>54</v>
      </c>
      <c r="H462" t="s">
        <v>478</v>
      </c>
    </row>
    <row r="463" spans="3:8" x14ac:dyDescent="0.2">
      <c r="C463">
        <v>2015</v>
      </c>
      <c r="D463" t="s">
        <v>510</v>
      </c>
      <c r="E463">
        <v>5433</v>
      </c>
      <c r="F463" t="s">
        <v>510</v>
      </c>
      <c r="G463">
        <v>54</v>
      </c>
      <c r="H463" t="s">
        <v>478</v>
      </c>
    </row>
    <row r="464" spans="3:8" x14ac:dyDescent="0.2">
      <c r="C464">
        <v>2017</v>
      </c>
      <c r="D464" t="s">
        <v>511</v>
      </c>
      <c r="E464">
        <v>5406</v>
      </c>
      <c r="F464" t="s">
        <v>506</v>
      </c>
      <c r="G464">
        <v>54</v>
      </c>
      <c r="H464" t="s">
        <v>478</v>
      </c>
    </row>
    <row r="465" spans="3:8" x14ac:dyDescent="0.2">
      <c r="C465">
        <v>2018</v>
      </c>
      <c r="D465" t="s">
        <v>512</v>
      </c>
      <c r="E465">
        <v>5434</v>
      </c>
      <c r="F465" t="s">
        <v>512</v>
      </c>
      <c r="G465">
        <v>54</v>
      </c>
      <c r="H465" t="s">
        <v>478</v>
      </c>
    </row>
    <row r="466" spans="3:8" x14ac:dyDescent="0.2">
      <c r="C466">
        <v>2020</v>
      </c>
      <c r="D466" t="s">
        <v>513</v>
      </c>
      <c r="E466">
        <v>5436</v>
      </c>
      <c r="F466" t="s">
        <v>513</v>
      </c>
      <c r="G466">
        <v>54</v>
      </c>
      <c r="H466" t="s">
        <v>478</v>
      </c>
    </row>
    <row r="467" spans="3:8" x14ac:dyDescent="0.2">
      <c r="C467">
        <v>2021</v>
      </c>
      <c r="D467" t="s">
        <v>514</v>
      </c>
      <c r="E467">
        <v>5437</v>
      </c>
      <c r="F467" t="s">
        <v>514</v>
      </c>
      <c r="G467">
        <v>54</v>
      </c>
      <c r="H467" t="s">
        <v>478</v>
      </c>
    </row>
    <row r="468" spans="3:8" x14ac:dyDescent="0.2">
      <c r="C468">
        <v>2022</v>
      </c>
      <c r="D468" t="s">
        <v>515</v>
      </c>
      <c r="E468">
        <v>5438</v>
      </c>
      <c r="F468" t="s">
        <v>515</v>
      </c>
      <c r="G468">
        <v>54</v>
      </c>
      <c r="H468" t="s">
        <v>478</v>
      </c>
    </row>
    <row r="469" spans="3:8" x14ac:dyDescent="0.2">
      <c r="C469">
        <v>2023</v>
      </c>
      <c r="D469" t="s">
        <v>516</v>
      </c>
      <c r="E469">
        <v>5439</v>
      </c>
      <c r="F469" t="s">
        <v>516</v>
      </c>
      <c r="G469">
        <v>54</v>
      </c>
      <c r="H469" t="s">
        <v>478</v>
      </c>
    </row>
    <row r="470" spans="3:8" x14ac:dyDescent="0.2">
      <c r="C470">
        <v>2024</v>
      </c>
      <c r="D470" t="s">
        <v>517</v>
      </c>
      <c r="E470">
        <v>5440</v>
      </c>
      <c r="F470" t="s">
        <v>517</v>
      </c>
      <c r="G470">
        <v>54</v>
      </c>
      <c r="H470" t="s">
        <v>478</v>
      </c>
    </row>
    <row r="471" spans="3:8" x14ac:dyDescent="0.2">
      <c r="C471">
        <v>2025</v>
      </c>
      <c r="D471" t="s">
        <v>518</v>
      </c>
      <c r="E471">
        <v>5441</v>
      </c>
      <c r="F471" t="s">
        <v>518</v>
      </c>
      <c r="G471">
        <v>54</v>
      </c>
      <c r="H471" t="s">
        <v>478</v>
      </c>
    </row>
    <row r="472" spans="3:8" x14ac:dyDescent="0.2">
      <c r="C472">
        <v>2027</v>
      </c>
      <c r="D472" t="s">
        <v>519</v>
      </c>
      <c r="E472">
        <v>5442</v>
      </c>
      <c r="F472" t="s">
        <v>519</v>
      </c>
      <c r="G472">
        <v>54</v>
      </c>
      <c r="H472" t="s">
        <v>478</v>
      </c>
    </row>
    <row r="473" spans="3:8" x14ac:dyDescent="0.2">
      <c r="C473">
        <v>2030</v>
      </c>
      <c r="D473" t="s">
        <v>520</v>
      </c>
      <c r="E473">
        <v>5444</v>
      </c>
      <c r="F473" t="s">
        <v>520</v>
      </c>
      <c r="G473">
        <v>54</v>
      </c>
      <c r="H473" t="s">
        <v>478</v>
      </c>
    </row>
    <row r="474" spans="3:8" x14ac:dyDescent="0.2">
      <c r="C474">
        <v>3001</v>
      </c>
      <c r="D474" t="s">
        <v>62</v>
      </c>
      <c r="E474">
        <v>3001</v>
      </c>
      <c r="F474" t="s">
        <v>62</v>
      </c>
      <c r="G474">
        <v>30</v>
      </c>
      <c r="H474" t="s">
        <v>63</v>
      </c>
    </row>
    <row r="475" spans="3:8" x14ac:dyDescent="0.2">
      <c r="C475">
        <v>3002</v>
      </c>
      <c r="D475" t="s">
        <v>64</v>
      </c>
      <c r="E475">
        <v>3002</v>
      </c>
      <c r="F475" t="s">
        <v>64</v>
      </c>
      <c r="G475">
        <v>30</v>
      </c>
      <c r="H475" t="s">
        <v>63</v>
      </c>
    </row>
    <row r="476" spans="3:8" x14ac:dyDescent="0.2">
      <c r="C476">
        <v>3003</v>
      </c>
      <c r="D476" t="s">
        <v>65</v>
      </c>
      <c r="E476">
        <v>3003</v>
      </c>
      <c r="F476" t="s">
        <v>65</v>
      </c>
      <c r="G476">
        <v>30</v>
      </c>
      <c r="H476" t="s">
        <v>63</v>
      </c>
    </row>
    <row r="477" spans="3:8" x14ac:dyDescent="0.2">
      <c r="C477">
        <v>3004</v>
      </c>
      <c r="D477" t="s">
        <v>66</v>
      </c>
      <c r="E477">
        <v>3004</v>
      </c>
      <c r="F477" t="s">
        <v>66</v>
      </c>
      <c r="G477">
        <v>30</v>
      </c>
      <c r="H477" t="s">
        <v>63</v>
      </c>
    </row>
    <row r="478" spans="3:8" x14ac:dyDescent="0.2">
      <c r="C478">
        <v>3005</v>
      </c>
      <c r="D478" t="s">
        <v>160</v>
      </c>
      <c r="E478">
        <v>3005</v>
      </c>
      <c r="F478" t="s">
        <v>160</v>
      </c>
      <c r="G478">
        <v>30</v>
      </c>
      <c r="H478" t="s">
        <v>63</v>
      </c>
    </row>
    <row r="479" spans="3:8" x14ac:dyDescent="0.2">
      <c r="C479">
        <v>3006</v>
      </c>
      <c r="D479" t="s">
        <v>161</v>
      </c>
      <c r="E479">
        <v>3006</v>
      </c>
      <c r="F479" t="s">
        <v>161</v>
      </c>
      <c r="G479">
        <v>30</v>
      </c>
      <c r="H479" t="s">
        <v>63</v>
      </c>
    </row>
    <row r="480" spans="3:8" x14ac:dyDescent="0.2">
      <c r="C480">
        <v>3007</v>
      </c>
      <c r="D480" t="s">
        <v>162</v>
      </c>
      <c r="E480">
        <v>3007</v>
      </c>
      <c r="F480" t="s">
        <v>162</v>
      </c>
      <c r="G480">
        <v>30</v>
      </c>
      <c r="H480" t="s">
        <v>63</v>
      </c>
    </row>
    <row r="481" spans="3:8" x14ac:dyDescent="0.2">
      <c r="C481">
        <v>3011</v>
      </c>
      <c r="D481" t="s">
        <v>67</v>
      </c>
      <c r="E481">
        <v>3011</v>
      </c>
      <c r="F481" t="s">
        <v>67</v>
      </c>
      <c r="G481">
        <v>30</v>
      </c>
      <c r="H481" t="s">
        <v>63</v>
      </c>
    </row>
    <row r="482" spans="3:8" x14ac:dyDescent="0.2">
      <c r="C482">
        <v>3012</v>
      </c>
      <c r="D482" t="s">
        <v>68</v>
      </c>
      <c r="E482">
        <v>3012</v>
      </c>
      <c r="F482" t="s">
        <v>68</v>
      </c>
      <c r="G482">
        <v>30</v>
      </c>
      <c r="H482" t="s">
        <v>63</v>
      </c>
    </row>
    <row r="483" spans="3:8" x14ac:dyDescent="0.2">
      <c r="C483">
        <v>3013</v>
      </c>
      <c r="D483" t="s">
        <v>69</v>
      </c>
      <c r="E483">
        <v>3013</v>
      </c>
      <c r="F483" t="s">
        <v>69</v>
      </c>
      <c r="G483">
        <v>30</v>
      </c>
      <c r="H483" t="s">
        <v>63</v>
      </c>
    </row>
    <row r="484" spans="3:8" x14ac:dyDescent="0.2">
      <c r="C484">
        <v>3014</v>
      </c>
      <c r="D484" t="s">
        <v>72</v>
      </c>
      <c r="E484">
        <v>3014</v>
      </c>
      <c r="F484" t="s">
        <v>72</v>
      </c>
      <c r="G484">
        <v>30</v>
      </c>
      <c r="H484" t="s">
        <v>63</v>
      </c>
    </row>
    <row r="485" spans="3:8" x14ac:dyDescent="0.2">
      <c r="C485">
        <v>3015</v>
      </c>
      <c r="D485" t="s">
        <v>76</v>
      </c>
      <c r="E485">
        <v>3015</v>
      </c>
      <c r="F485" t="s">
        <v>76</v>
      </c>
      <c r="G485">
        <v>30</v>
      </c>
      <c r="H485" t="s">
        <v>63</v>
      </c>
    </row>
    <row r="486" spans="3:8" x14ac:dyDescent="0.2">
      <c r="C486">
        <v>3016</v>
      </c>
      <c r="D486" t="s">
        <v>77</v>
      </c>
      <c r="E486">
        <v>3016</v>
      </c>
      <c r="F486" t="s">
        <v>77</v>
      </c>
      <c r="G486">
        <v>30</v>
      </c>
      <c r="H486" t="s">
        <v>63</v>
      </c>
    </row>
    <row r="487" spans="3:8" x14ac:dyDescent="0.2">
      <c r="C487">
        <v>3017</v>
      </c>
      <c r="D487" t="s">
        <v>78</v>
      </c>
      <c r="E487">
        <v>3017</v>
      </c>
      <c r="F487" t="s">
        <v>78</v>
      </c>
      <c r="G487">
        <v>30</v>
      </c>
      <c r="H487" t="s">
        <v>63</v>
      </c>
    </row>
    <row r="488" spans="3:8" x14ac:dyDescent="0.2">
      <c r="C488">
        <v>3018</v>
      </c>
      <c r="D488" t="s">
        <v>521</v>
      </c>
      <c r="E488">
        <v>3018</v>
      </c>
      <c r="F488" t="s">
        <v>81</v>
      </c>
      <c r="G488">
        <v>30</v>
      </c>
      <c r="H488" t="s">
        <v>63</v>
      </c>
    </row>
    <row r="489" spans="3:8" x14ac:dyDescent="0.2">
      <c r="C489">
        <v>3019</v>
      </c>
      <c r="D489" t="s">
        <v>83</v>
      </c>
      <c r="E489">
        <v>3019</v>
      </c>
      <c r="F489" t="s">
        <v>83</v>
      </c>
      <c r="G489">
        <v>30</v>
      </c>
      <c r="H489" t="s">
        <v>63</v>
      </c>
    </row>
    <row r="490" spans="3:8" x14ac:dyDescent="0.2">
      <c r="C490">
        <v>3020</v>
      </c>
      <c r="D490" t="s">
        <v>85</v>
      </c>
      <c r="E490">
        <v>3020</v>
      </c>
      <c r="F490" t="s">
        <v>85</v>
      </c>
      <c r="G490">
        <v>30</v>
      </c>
      <c r="H490" t="s">
        <v>63</v>
      </c>
    </row>
    <row r="491" spans="3:8" x14ac:dyDescent="0.2">
      <c r="C491">
        <v>3021</v>
      </c>
      <c r="D491" t="s">
        <v>86</v>
      </c>
      <c r="E491">
        <v>3021</v>
      </c>
      <c r="F491" t="s">
        <v>86</v>
      </c>
      <c r="G491">
        <v>30</v>
      </c>
      <c r="H491" t="s">
        <v>63</v>
      </c>
    </row>
    <row r="492" spans="3:8" x14ac:dyDescent="0.2">
      <c r="C492">
        <v>3022</v>
      </c>
      <c r="D492" t="s">
        <v>87</v>
      </c>
      <c r="E492">
        <v>3022</v>
      </c>
      <c r="F492" t="s">
        <v>87</v>
      </c>
      <c r="G492">
        <v>30</v>
      </c>
      <c r="H492" t="s">
        <v>63</v>
      </c>
    </row>
    <row r="493" spans="3:8" x14ac:dyDescent="0.2">
      <c r="C493">
        <v>3023</v>
      </c>
      <c r="D493" t="s">
        <v>88</v>
      </c>
      <c r="E493">
        <v>3023</v>
      </c>
      <c r="F493" t="s">
        <v>88</v>
      </c>
      <c r="G493">
        <v>30</v>
      </c>
      <c r="H493" t="s">
        <v>63</v>
      </c>
    </row>
    <row r="494" spans="3:8" x14ac:dyDescent="0.2">
      <c r="C494">
        <v>3024</v>
      </c>
      <c r="D494" t="s">
        <v>90</v>
      </c>
      <c r="E494">
        <v>3024</v>
      </c>
      <c r="F494" t="s">
        <v>90</v>
      </c>
      <c r="G494">
        <v>30</v>
      </c>
      <c r="H494" t="s">
        <v>63</v>
      </c>
    </row>
    <row r="495" spans="3:8" x14ac:dyDescent="0.2">
      <c r="C495">
        <v>3025</v>
      </c>
      <c r="D495" t="s">
        <v>91</v>
      </c>
      <c r="E495">
        <v>3025</v>
      </c>
      <c r="F495" t="s">
        <v>91</v>
      </c>
      <c r="G495">
        <v>30</v>
      </c>
      <c r="H495" t="s">
        <v>63</v>
      </c>
    </row>
    <row r="496" spans="3:8" x14ac:dyDescent="0.2">
      <c r="C496">
        <v>3026</v>
      </c>
      <c r="D496" t="s">
        <v>92</v>
      </c>
      <c r="E496">
        <v>3026</v>
      </c>
      <c r="F496" t="s">
        <v>92</v>
      </c>
      <c r="G496">
        <v>30</v>
      </c>
      <c r="H496" t="s">
        <v>63</v>
      </c>
    </row>
    <row r="497" spans="3:8" x14ac:dyDescent="0.2">
      <c r="C497">
        <v>3027</v>
      </c>
      <c r="D497" t="s">
        <v>96</v>
      </c>
      <c r="E497">
        <v>3027</v>
      </c>
      <c r="F497" t="s">
        <v>96</v>
      </c>
      <c r="G497">
        <v>30</v>
      </c>
      <c r="H497" t="s">
        <v>63</v>
      </c>
    </row>
    <row r="498" spans="3:8" x14ac:dyDescent="0.2">
      <c r="C498">
        <v>3028</v>
      </c>
      <c r="D498" t="s">
        <v>97</v>
      </c>
      <c r="E498">
        <v>3028</v>
      </c>
      <c r="F498" t="s">
        <v>97</v>
      </c>
      <c r="G498">
        <v>30</v>
      </c>
      <c r="H498" t="s">
        <v>63</v>
      </c>
    </row>
    <row r="499" spans="3:8" x14ac:dyDescent="0.2">
      <c r="C499">
        <v>3029</v>
      </c>
      <c r="D499" t="s">
        <v>98</v>
      </c>
      <c r="E499">
        <v>3029</v>
      </c>
      <c r="F499" t="s">
        <v>98</v>
      </c>
      <c r="G499">
        <v>30</v>
      </c>
      <c r="H499" t="s">
        <v>63</v>
      </c>
    </row>
    <row r="500" spans="3:8" x14ac:dyDescent="0.2">
      <c r="C500">
        <v>3030</v>
      </c>
      <c r="D500" t="s">
        <v>94</v>
      </c>
      <c r="E500">
        <v>3030</v>
      </c>
      <c r="F500" t="s">
        <v>94</v>
      </c>
      <c r="G500">
        <v>30</v>
      </c>
      <c r="H500" t="s">
        <v>63</v>
      </c>
    </row>
    <row r="501" spans="3:8" x14ac:dyDescent="0.2">
      <c r="C501">
        <v>3031</v>
      </c>
      <c r="D501" t="s">
        <v>100</v>
      </c>
      <c r="E501">
        <v>3031</v>
      </c>
      <c r="F501" t="s">
        <v>100</v>
      </c>
      <c r="G501">
        <v>30</v>
      </c>
      <c r="H501" t="s">
        <v>63</v>
      </c>
    </row>
    <row r="502" spans="3:8" x14ac:dyDescent="0.2">
      <c r="C502">
        <v>3032</v>
      </c>
      <c r="D502" t="s">
        <v>101</v>
      </c>
      <c r="E502">
        <v>3032</v>
      </c>
      <c r="F502" t="s">
        <v>101</v>
      </c>
      <c r="G502">
        <v>30</v>
      </c>
      <c r="H502" t="s">
        <v>63</v>
      </c>
    </row>
    <row r="503" spans="3:8" x14ac:dyDescent="0.2">
      <c r="C503">
        <v>3033</v>
      </c>
      <c r="D503" t="s">
        <v>102</v>
      </c>
      <c r="E503">
        <v>3033</v>
      </c>
      <c r="F503" t="s">
        <v>102</v>
      </c>
      <c r="G503">
        <v>30</v>
      </c>
      <c r="H503" t="s">
        <v>63</v>
      </c>
    </row>
    <row r="504" spans="3:8" x14ac:dyDescent="0.2">
      <c r="C504">
        <v>3034</v>
      </c>
      <c r="D504" t="s">
        <v>104</v>
      </c>
      <c r="E504">
        <v>3034</v>
      </c>
      <c r="F504" t="s">
        <v>104</v>
      </c>
      <c r="G504">
        <v>30</v>
      </c>
      <c r="H504" t="s">
        <v>63</v>
      </c>
    </row>
    <row r="505" spans="3:8" x14ac:dyDescent="0.2">
      <c r="C505">
        <v>3035</v>
      </c>
      <c r="D505" t="s">
        <v>105</v>
      </c>
      <c r="E505">
        <v>3035</v>
      </c>
      <c r="F505" t="s">
        <v>105</v>
      </c>
      <c r="G505">
        <v>30</v>
      </c>
      <c r="H505" t="s">
        <v>63</v>
      </c>
    </row>
    <row r="506" spans="3:8" x14ac:dyDescent="0.2">
      <c r="C506">
        <v>3036</v>
      </c>
      <c r="D506" t="s">
        <v>106</v>
      </c>
      <c r="E506">
        <v>3036</v>
      </c>
      <c r="F506" t="s">
        <v>106</v>
      </c>
      <c r="G506">
        <v>30</v>
      </c>
      <c r="H506" t="s">
        <v>63</v>
      </c>
    </row>
    <row r="507" spans="3:8" x14ac:dyDescent="0.2">
      <c r="C507">
        <v>3037</v>
      </c>
      <c r="D507" t="s">
        <v>107</v>
      </c>
      <c r="E507">
        <v>3037</v>
      </c>
      <c r="F507" t="s">
        <v>107</v>
      </c>
      <c r="G507">
        <v>30</v>
      </c>
      <c r="H507" t="s">
        <v>63</v>
      </c>
    </row>
    <row r="508" spans="3:8" x14ac:dyDescent="0.2">
      <c r="C508">
        <v>3038</v>
      </c>
      <c r="D508" t="s">
        <v>163</v>
      </c>
      <c r="E508">
        <v>3038</v>
      </c>
      <c r="F508" t="s">
        <v>163</v>
      </c>
      <c r="G508">
        <v>30</v>
      </c>
      <c r="H508" t="s">
        <v>63</v>
      </c>
    </row>
    <row r="509" spans="3:8" x14ac:dyDescent="0.2">
      <c r="C509">
        <v>3039</v>
      </c>
      <c r="D509" t="s">
        <v>164</v>
      </c>
      <c r="E509">
        <v>3039</v>
      </c>
      <c r="F509" t="s">
        <v>164</v>
      </c>
      <c r="G509">
        <v>30</v>
      </c>
      <c r="H509" t="s">
        <v>63</v>
      </c>
    </row>
    <row r="510" spans="3:8" x14ac:dyDescent="0.2">
      <c r="C510">
        <v>3040</v>
      </c>
      <c r="D510" t="s">
        <v>166</v>
      </c>
      <c r="E510">
        <v>3040</v>
      </c>
      <c r="F510" t="s">
        <v>166</v>
      </c>
      <c r="G510">
        <v>30</v>
      </c>
      <c r="H510" t="s">
        <v>63</v>
      </c>
    </row>
    <row r="511" spans="3:8" x14ac:dyDescent="0.2">
      <c r="C511">
        <v>3041</v>
      </c>
      <c r="D511" t="s">
        <v>167</v>
      </c>
      <c r="E511">
        <v>3041</v>
      </c>
      <c r="F511" t="s">
        <v>167</v>
      </c>
      <c r="G511">
        <v>30</v>
      </c>
      <c r="H511" t="s">
        <v>63</v>
      </c>
    </row>
    <row r="512" spans="3:8" x14ac:dyDescent="0.2">
      <c r="C512">
        <v>3042</v>
      </c>
      <c r="D512" t="s">
        <v>168</v>
      </c>
      <c r="E512">
        <v>3042</v>
      </c>
      <c r="F512" t="s">
        <v>168</v>
      </c>
      <c r="G512">
        <v>30</v>
      </c>
      <c r="H512" t="s">
        <v>63</v>
      </c>
    </row>
    <row r="513" spans="3:8" x14ac:dyDescent="0.2">
      <c r="C513">
        <v>3043</v>
      </c>
      <c r="D513" t="s">
        <v>169</v>
      </c>
      <c r="E513">
        <v>3043</v>
      </c>
      <c r="F513" t="s">
        <v>169</v>
      </c>
      <c r="G513">
        <v>30</v>
      </c>
      <c r="H513" t="s">
        <v>63</v>
      </c>
    </row>
    <row r="514" spans="3:8" x14ac:dyDescent="0.2">
      <c r="C514">
        <v>3044</v>
      </c>
      <c r="D514" t="s">
        <v>170</v>
      </c>
      <c r="E514">
        <v>3044</v>
      </c>
      <c r="F514" t="s">
        <v>170</v>
      </c>
      <c r="G514">
        <v>30</v>
      </c>
      <c r="H514" t="s">
        <v>63</v>
      </c>
    </row>
    <row r="515" spans="3:8" x14ac:dyDescent="0.2">
      <c r="C515">
        <v>3045</v>
      </c>
      <c r="D515" t="s">
        <v>171</v>
      </c>
      <c r="E515">
        <v>3045</v>
      </c>
      <c r="F515" t="s">
        <v>171</v>
      </c>
      <c r="G515">
        <v>30</v>
      </c>
      <c r="H515" t="s">
        <v>63</v>
      </c>
    </row>
    <row r="516" spans="3:8" x14ac:dyDescent="0.2">
      <c r="C516">
        <v>3046</v>
      </c>
      <c r="D516" t="s">
        <v>172</v>
      </c>
      <c r="E516">
        <v>3046</v>
      </c>
      <c r="F516" t="s">
        <v>172</v>
      </c>
      <c r="G516">
        <v>30</v>
      </c>
      <c r="H516" t="s">
        <v>63</v>
      </c>
    </row>
    <row r="517" spans="3:8" x14ac:dyDescent="0.2">
      <c r="C517">
        <v>3047</v>
      </c>
      <c r="D517" t="s">
        <v>173</v>
      </c>
      <c r="E517">
        <v>3047</v>
      </c>
      <c r="F517" t="s">
        <v>173</v>
      </c>
      <c r="G517">
        <v>30</v>
      </c>
      <c r="H517" t="s">
        <v>63</v>
      </c>
    </row>
    <row r="518" spans="3:8" x14ac:dyDescent="0.2">
      <c r="C518">
        <v>3048</v>
      </c>
      <c r="D518" t="s">
        <v>174</v>
      </c>
      <c r="E518">
        <v>3048</v>
      </c>
      <c r="F518" t="s">
        <v>174</v>
      </c>
      <c r="G518">
        <v>30</v>
      </c>
      <c r="H518" t="s">
        <v>63</v>
      </c>
    </row>
    <row r="519" spans="3:8" x14ac:dyDescent="0.2">
      <c r="C519">
        <v>3049</v>
      </c>
      <c r="D519" t="s">
        <v>176</v>
      </c>
      <c r="E519">
        <v>3049</v>
      </c>
      <c r="F519" t="s">
        <v>176</v>
      </c>
      <c r="G519">
        <v>30</v>
      </c>
      <c r="H519" t="s">
        <v>63</v>
      </c>
    </row>
    <row r="520" spans="3:8" x14ac:dyDescent="0.2">
      <c r="C520">
        <v>3050</v>
      </c>
      <c r="D520" t="s">
        <v>179</v>
      </c>
      <c r="E520">
        <v>3050</v>
      </c>
      <c r="F520" t="s">
        <v>179</v>
      </c>
      <c r="G520">
        <v>30</v>
      </c>
      <c r="H520" t="s">
        <v>63</v>
      </c>
    </row>
    <row r="521" spans="3:8" x14ac:dyDescent="0.2">
      <c r="C521">
        <v>3051</v>
      </c>
      <c r="D521" t="s">
        <v>180</v>
      </c>
      <c r="E521">
        <v>3051</v>
      </c>
      <c r="F521" t="s">
        <v>180</v>
      </c>
      <c r="G521">
        <v>30</v>
      </c>
      <c r="H521" t="s">
        <v>63</v>
      </c>
    </row>
    <row r="522" spans="3:8" x14ac:dyDescent="0.2">
      <c r="C522">
        <v>3052</v>
      </c>
      <c r="D522" t="s">
        <v>181</v>
      </c>
      <c r="E522">
        <v>3052</v>
      </c>
      <c r="F522" t="s">
        <v>182</v>
      </c>
      <c r="G522">
        <v>30</v>
      </c>
      <c r="H522" t="s">
        <v>63</v>
      </c>
    </row>
    <row r="523" spans="3:8" x14ac:dyDescent="0.2">
      <c r="C523">
        <v>3053</v>
      </c>
      <c r="D523" t="s">
        <v>149</v>
      </c>
      <c r="E523">
        <v>3053</v>
      </c>
      <c r="F523" t="s">
        <v>149</v>
      </c>
      <c r="G523">
        <v>30</v>
      </c>
      <c r="H523" t="s">
        <v>63</v>
      </c>
    </row>
    <row r="524" spans="3:8" x14ac:dyDescent="0.2">
      <c r="C524">
        <v>3054</v>
      </c>
      <c r="D524" t="s">
        <v>150</v>
      </c>
      <c r="E524">
        <v>3054</v>
      </c>
      <c r="F524" t="s">
        <v>150</v>
      </c>
      <c r="G524">
        <v>30</v>
      </c>
      <c r="H524" t="s">
        <v>63</v>
      </c>
    </row>
    <row r="525" spans="3:8" x14ac:dyDescent="0.2">
      <c r="C525">
        <v>3401</v>
      </c>
      <c r="D525" t="s">
        <v>109</v>
      </c>
      <c r="E525">
        <v>3401</v>
      </c>
      <c r="F525" t="s">
        <v>109</v>
      </c>
      <c r="G525">
        <v>34</v>
      </c>
      <c r="H525" t="s">
        <v>110</v>
      </c>
    </row>
    <row r="526" spans="3:8" x14ac:dyDescent="0.2">
      <c r="C526">
        <v>3403</v>
      </c>
      <c r="D526" t="s">
        <v>111</v>
      </c>
      <c r="E526">
        <v>3403</v>
      </c>
      <c r="F526" t="s">
        <v>111</v>
      </c>
      <c r="G526">
        <v>34</v>
      </c>
      <c r="H526" t="s">
        <v>110</v>
      </c>
    </row>
    <row r="527" spans="3:8" x14ac:dyDescent="0.2">
      <c r="C527">
        <v>3405</v>
      </c>
      <c r="D527" t="s">
        <v>134</v>
      </c>
      <c r="E527">
        <v>3405</v>
      </c>
      <c r="F527" t="s">
        <v>134</v>
      </c>
      <c r="G527">
        <v>34</v>
      </c>
      <c r="H527" t="s">
        <v>110</v>
      </c>
    </row>
    <row r="528" spans="3:8" x14ac:dyDescent="0.2">
      <c r="C528">
        <v>3407</v>
      </c>
      <c r="D528" t="s">
        <v>135</v>
      </c>
      <c r="E528">
        <v>3407</v>
      </c>
      <c r="F528" t="s">
        <v>135</v>
      </c>
      <c r="G528">
        <v>34</v>
      </c>
      <c r="H528" t="s">
        <v>110</v>
      </c>
    </row>
    <row r="529" spans="3:8" x14ac:dyDescent="0.2">
      <c r="C529">
        <v>3411</v>
      </c>
      <c r="D529" t="s">
        <v>112</v>
      </c>
      <c r="E529">
        <v>3411</v>
      </c>
      <c r="F529" t="s">
        <v>112</v>
      </c>
      <c r="G529">
        <v>34</v>
      </c>
      <c r="H529" t="s">
        <v>110</v>
      </c>
    </row>
    <row r="530" spans="3:8" x14ac:dyDescent="0.2">
      <c r="C530">
        <v>3412</v>
      </c>
      <c r="D530" t="s">
        <v>113</v>
      </c>
      <c r="E530">
        <v>3412</v>
      </c>
      <c r="F530" t="s">
        <v>113</v>
      </c>
      <c r="G530">
        <v>34</v>
      </c>
      <c r="H530" t="s">
        <v>110</v>
      </c>
    </row>
    <row r="531" spans="3:8" x14ac:dyDescent="0.2">
      <c r="C531">
        <v>3413</v>
      </c>
      <c r="D531" t="s">
        <v>114</v>
      </c>
      <c r="E531">
        <v>3413</v>
      </c>
      <c r="F531" t="s">
        <v>114</v>
      </c>
      <c r="G531">
        <v>34</v>
      </c>
      <c r="H531" t="s">
        <v>110</v>
      </c>
    </row>
    <row r="532" spans="3:8" x14ac:dyDescent="0.2">
      <c r="C532">
        <v>3414</v>
      </c>
      <c r="D532" t="s">
        <v>115</v>
      </c>
      <c r="E532">
        <v>3414</v>
      </c>
      <c r="F532" t="s">
        <v>115</v>
      </c>
      <c r="G532">
        <v>34</v>
      </c>
      <c r="H532" t="s">
        <v>110</v>
      </c>
    </row>
    <row r="533" spans="3:8" x14ac:dyDescent="0.2">
      <c r="C533">
        <v>3415</v>
      </c>
      <c r="D533" t="s">
        <v>116</v>
      </c>
      <c r="E533">
        <v>3415</v>
      </c>
      <c r="F533" t="s">
        <v>116</v>
      </c>
      <c r="G533">
        <v>34</v>
      </c>
      <c r="H533" t="s">
        <v>110</v>
      </c>
    </row>
    <row r="534" spans="3:8" x14ac:dyDescent="0.2">
      <c r="C534">
        <v>3416</v>
      </c>
      <c r="D534" t="s">
        <v>117</v>
      </c>
      <c r="E534">
        <v>3416</v>
      </c>
      <c r="F534" t="s">
        <v>117</v>
      </c>
      <c r="G534">
        <v>34</v>
      </c>
      <c r="H534" t="s">
        <v>110</v>
      </c>
    </row>
    <row r="535" spans="3:8" x14ac:dyDescent="0.2">
      <c r="C535">
        <v>3417</v>
      </c>
      <c r="D535" t="s">
        <v>118</v>
      </c>
      <c r="E535">
        <v>3417</v>
      </c>
      <c r="F535" t="s">
        <v>118</v>
      </c>
      <c r="G535">
        <v>34</v>
      </c>
      <c r="H535" t="s">
        <v>110</v>
      </c>
    </row>
    <row r="536" spans="3:8" x14ac:dyDescent="0.2">
      <c r="C536">
        <v>3418</v>
      </c>
      <c r="D536" t="s">
        <v>119</v>
      </c>
      <c r="E536">
        <v>3418</v>
      </c>
      <c r="F536" t="s">
        <v>119</v>
      </c>
      <c r="G536">
        <v>34</v>
      </c>
      <c r="H536" t="s">
        <v>110</v>
      </c>
    </row>
    <row r="537" spans="3:8" x14ac:dyDescent="0.2">
      <c r="C537">
        <v>3419</v>
      </c>
      <c r="D537" t="s">
        <v>521</v>
      </c>
      <c r="E537">
        <v>3419</v>
      </c>
      <c r="F537" t="s">
        <v>121</v>
      </c>
      <c r="G537">
        <v>34</v>
      </c>
      <c r="H537" t="s">
        <v>110</v>
      </c>
    </row>
    <row r="538" spans="3:8" x14ac:dyDescent="0.2">
      <c r="C538">
        <v>3420</v>
      </c>
      <c r="D538" t="s">
        <v>122</v>
      </c>
      <c r="E538">
        <v>3420</v>
      </c>
      <c r="F538" t="s">
        <v>122</v>
      </c>
      <c r="G538">
        <v>34</v>
      </c>
      <c r="H538" t="s">
        <v>110</v>
      </c>
    </row>
    <row r="539" spans="3:8" x14ac:dyDescent="0.2">
      <c r="C539">
        <v>3421</v>
      </c>
      <c r="D539" t="s">
        <v>123</v>
      </c>
      <c r="E539">
        <v>3421</v>
      </c>
      <c r="F539" t="s">
        <v>123</v>
      </c>
      <c r="G539">
        <v>34</v>
      </c>
      <c r="H539" t="s">
        <v>110</v>
      </c>
    </row>
    <row r="540" spans="3:8" x14ac:dyDescent="0.2">
      <c r="C540">
        <v>3422</v>
      </c>
      <c r="D540" t="s">
        <v>124</v>
      </c>
      <c r="E540">
        <v>3422</v>
      </c>
      <c r="F540" t="s">
        <v>124</v>
      </c>
      <c r="G540">
        <v>34</v>
      </c>
      <c r="H540" t="s">
        <v>110</v>
      </c>
    </row>
    <row r="541" spans="3:8" x14ac:dyDescent="0.2">
      <c r="C541">
        <v>3423</v>
      </c>
      <c r="D541" t="s">
        <v>125</v>
      </c>
      <c r="E541">
        <v>3423</v>
      </c>
      <c r="F541" t="s">
        <v>125</v>
      </c>
      <c r="G541">
        <v>34</v>
      </c>
      <c r="H541" t="s">
        <v>110</v>
      </c>
    </row>
    <row r="542" spans="3:8" x14ac:dyDescent="0.2">
      <c r="C542">
        <v>3424</v>
      </c>
      <c r="D542" t="s">
        <v>126</v>
      </c>
      <c r="E542">
        <v>3424</v>
      </c>
      <c r="F542" t="s">
        <v>126</v>
      </c>
      <c r="G542">
        <v>34</v>
      </c>
      <c r="H542" t="s">
        <v>110</v>
      </c>
    </row>
    <row r="543" spans="3:8" x14ac:dyDescent="0.2">
      <c r="C543">
        <v>3425</v>
      </c>
      <c r="D543" t="s">
        <v>127</v>
      </c>
      <c r="E543">
        <v>3425</v>
      </c>
      <c r="F543" t="s">
        <v>127</v>
      </c>
      <c r="G543">
        <v>34</v>
      </c>
      <c r="H543" t="s">
        <v>110</v>
      </c>
    </row>
    <row r="544" spans="3:8" x14ac:dyDescent="0.2">
      <c r="C544">
        <v>3426</v>
      </c>
      <c r="D544" t="s">
        <v>128</v>
      </c>
      <c r="E544">
        <v>3426</v>
      </c>
      <c r="F544" t="s">
        <v>128</v>
      </c>
      <c r="G544">
        <v>34</v>
      </c>
      <c r="H544" t="s">
        <v>110</v>
      </c>
    </row>
    <row r="545" spans="3:8" x14ac:dyDescent="0.2">
      <c r="C545">
        <v>3427</v>
      </c>
      <c r="D545" t="s">
        <v>129</v>
      </c>
      <c r="E545">
        <v>3427</v>
      </c>
      <c r="F545" t="s">
        <v>129</v>
      </c>
      <c r="G545">
        <v>34</v>
      </c>
      <c r="H545" t="s">
        <v>110</v>
      </c>
    </row>
    <row r="546" spans="3:8" x14ac:dyDescent="0.2">
      <c r="C546">
        <v>3428</v>
      </c>
      <c r="D546" t="s">
        <v>130</v>
      </c>
      <c r="E546">
        <v>3428</v>
      </c>
      <c r="F546" t="s">
        <v>130</v>
      </c>
      <c r="G546">
        <v>34</v>
      </c>
      <c r="H546" t="s">
        <v>110</v>
      </c>
    </row>
    <row r="547" spans="3:8" x14ac:dyDescent="0.2">
      <c r="C547">
        <v>3429</v>
      </c>
      <c r="D547" t="s">
        <v>131</v>
      </c>
      <c r="E547">
        <v>3429</v>
      </c>
      <c r="F547" t="s">
        <v>131</v>
      </c>
      <c r="G547">
        <v>34</v>
      </c>
      <c r="H547" t="s">
        <v>110</v>
      </c>
    </row>
    <row r="548" spans="3:8" x14ac:dyDescent="0.2">
      <c r="C548">
        <v>3430</v>
      </c>
      <c r="D548" t="s">
        <v>133</v>
      </c>
      <c r="E548">
        <v>3430</v>
      </c>
      <c r="F548" t="s">
        <v>133</v>
      </c>
      <c r="G548">
        <v>34</v>
      </c>
      <c r="H548" t="s">
        <v>110</v>
      </c>
    </row>
    <row r="549" spans="3:8" x14ac:dyDescent="0.2">
      <c r="C549">
        <v>3431</v>
      </c>
      <c r="D549" t="s">
        <v>136</v>
      </c>
      <c r="E549">
        <v>3431</v>
      </c>
      <c r="F549" t="s">
        <v>136</v>
      </c>
      <c r="G549">
        <v>34</v>
      </c>
      <c r="H549" t="s">
        <v>110</v>
      </c>
    </row>
    <row r="550" spans="3:8" x14ac:dyDescent="0.2">
      <c r="C550">
        <v>3432</v>
      </c>
      <c r="D550" t="s">
        <v>137</v>
      </c>
      <c r="E550">
        <v>3432</v>
      </c>
      <c r="F550" t="s">
        <v>137</v>
      </c>
      <c r="G550">
        <v>34</v>
      </c>
      <c r="H550" t="s">
        <v>110</v>
      </c>
    </row>
    <row r="551" spans="3:8" x14ac:dyDescent="0.2">
      <c r="C551">
        <v>3433</v>
      </c>
      <c r="D551" t="s">
        <v>138</v>
      </c>
      <c r="E551">
        <v>3433</v>
      </c>
      <c r="F551" t="s">
        <v>138</v>
      </c>
      <c r="G551">
        <v>34</v>
      </c>
      <c r="H551" t="s">
        <v>110</v>
      </c>
    </row>
    <row r="552" spans="3:8" x14ac:dyDescent="0.2">
      <c r="C552">
        <v>3434</v>
      </c>
      <c r="D552" t="s">
        <v>139</v>
      </c>
      <c r="E552">
        <v>3434</v>
      </c>
      <c r="F552" t="s">
        <v>139</v>
      </c>
      <c r="G552">
        <v>34</v>
      </c>
      <c r="H552" t="s">
        <v>110</v>
      </c>
    </row>
    <row r="553" spans="3:8" x14ac:dyDescent="0.2">
      <c r="C553">
        <v>3435</v>
      </c>
      <c r="D553" t="s">
        <v>140</v>
      </c>
      <c r="E553">
        <v>3435</v>
      </c>
      <c r="F553" t="s">
        <v>140</v>
      </c>
      <c r="G553">
        <v>34</v>
      </c>
      <c r="H553" t="s">
        <v>110</v>
      </c>
    </row>
    <row r="554" spans="3:8" x14ac:dyDescent="0.2">
      <c r="C554">
        <v>3436</v>
      </c>
      <c r="D554" t="s">
        <v>141</v>
      </c>
      <c r="E554">
        <v>3436</v>
      </c>
      <c r="F554" t="s">
        <v>141</v>
      </c>
      <c r="G554">
        <v>34</v>
      </c>
      <c r="H554" t="s">
        <v>110</v>
      </c>
    </row>
    <row r="555" spans="3:8" x14ac:dyDescent="0.2">
      <c r="C555">
        <v>3437</v>
      </c>
      <c r="D555" t="s">
        <v>142</v>
      </c>
      <c r="E555">
        <v>3437</v>
      </c>
      <c r="F555" t="s">
        <v>142</v>
      </c>
      <c r="G555">
        <v>34</v>
      </c>
      <c r="H555" t="s">
        <v>110</v>
      </c>
    </row>
    <row r="556" spans="3:8" x14ac:dyDescent="0.2">
      <c r="C556">
        <v>3438</v>
      </c>
      <c r="D556" t="s">
        <v>143</v>
      </c>
      <c r="E556">
        <v>3438</v>
      </c>
      <c r="F556" t="s">
        <v>143</v>
      </c>
      <c r="G556">
        <v>34</v>
      </c>
      <c r="H556" t="s">
        <v>110</v>
      </c>
    </row>
    <row r="557" spans="3:8" x14ac:dyDescent="0.2">
      <c r="C557">
        <v>3439</v>
      </c>
      <c r="D557" t="s">
        <v>144</v>
      </c>
      <c r="E557">
        <v>3439</v>
      </c>
      <c r="F557" t="s">
        <v>144</v>
      </c>
      <c r="G557">
        <v>34</v>
      </c>
      <c r="H557" t="s">
        <v>110</v>
      </c>
    </row>
    <row r="558" spans="3:8" x14ac:dyDescent="0.2">
      <c r="C558">
        <v>3440</v>
      </c>
      <c r="D558" t="s">
        <v>145</v>
      </c>
      <c r="E558">
        <v>3440</v>
      </c>
      <c r="F558" t="s">
        <v>145</v>
      </c>
      <c r="G558">
        <v>34</v>
      </c>
      <c r="H558" t="s">
        <v>110</v>
      </c>
    </row>
    <row r="559" spans="3:8" x14ac:dyDescent="0.2">
      <c r="C559">
        <v>3441</v>
      </c>
      <c r="D559" t="s">
        <v>146</v>
      </c>
      <c r="E559">
        <v>3441</v>
      </c>
      <c r="F559" t="s">
        <v>146</v>
      </c>
      <c r="G559">
        <v>34</v>
      </c>
      <c r="H559" t="s">
        <v>110</v>
      </c>
    </row>
    <row r="560" spans="3:8" x14ac:dyDescent="0.2">
      <c r="C560">
        <v>3442</v>
      </c>
      <c r="D560" t="s">
        <v>147</v>
      </c>
      <c r="E560">
        <v>3442</v>
      </c>
      <c r="F560" t="s">
        <v>147</v>
      </c>
      <c r="G560">
        <v>34</v>
      </c>
      <c r="H560" t="s">
        <v>110</v>
      </c>
    </row>
    <row r="561" spans="3:8" x14ac:dyDescent="0.2">
      <c r="C561">
        <v>3443</v>
      </c>
      <c r="D561" t="s">
        <v>148</v>
      </c>
      <c r="E561">
        <v>3443</v>
      </c>
      <c r="F561" t="s">
        <v>148</v>
      </c>
      <c r="G561">
        <v>34</v>
      </c>
      <c r="H561" t="s">
        <v>110</v>
      </c>
    </row>
    <row r="562" spans="3:8" x14ac:dyDescent="0.2">
      <c r="C562">
        <v>3446</v>
      </c>
      <c r="D562" t="s">
        <v>151</v>
      </c>
      <c r="E562">
        <v>3446</v>
      </c>
      <c r="F562" t="s">
        <v>151</v>
      </c>
      <c r="G562">
        <v>34</v>
      </c>
      <c r="H562" t="s">
        <v>110</v>
      </c>
    </row>
    <row r="563" spans="3:8" x14ac:dyDescent="0.2">
      <c r="C563">
        <v>3447</v>
      </c>
      <c r="D563" t="s">
        <v>152</v>
      </c>
      <c r="E563">
        <v>3447</v>
      </c>
      <c r="F563" t="s">
        <v>152</v>
      </c>
      <c r="G563">
        <v>34</v>
      </c>
      <c r="H563" t="s">
        <v>110</v>
      </c>
    </row>
    <row r="564" spans="3:8" x14ac:dyDescent="0.2">
      <c r="C564">
        <v>3448</v>
      </c>
      <c r="D564" t="s">
        <v>153</v>
      </c>
      <c r="E564">
        <v>3448</v>
      </c>
      <c r="F564" t="s">
        <v>153</v>
      </c>
      <c r="G564">
        <v>34</v>
      </c>
      <c r="H564" t="s">
        <v>110</v>
      </c>
    </row>
    <row r="565" spans="3:8" x14ac:dyDescent="0.2">
      <c r="C565">
        <v>3449</v>
      </c>
      <c r="D565" t="s">
        <v>154</v>
      </c>
      <c r="E565">
        <v>3449</v>
      </c>
      <c r="F565" t="s">
        <v>154</v>
      </c>
      <c r="G565">
        <v>34</v>
      </c>
      <c r="H565" t="s">
        <v>110</v>
      </c>
    </row>
    <row r="566" spans="3:8" x14ac:dyDescent="0.2">
      <c r="C566">
        <v>3450</v>
      </c>
      <c r="D566" t="s">
        <v>155</v>
      </c>
      <c r="E566">
        <v>3450</v>
      </c>
      <c r="F566" t="s">
        <v>155</v>
      </c>
      <c r="G566">
        <v>34</v>
      </c>
      <c r="H566" t="s">
        <v>110</v>
      </c>
    </row>
    <row r="567" spans="3:8" x14ac:dyDescent="0.2">
      <c r="C567">
        <v>3451</v>
      </c>
      <c r="D567" t="s">
        <v>156</v>
      </c>
      <c r="E567">
        <v>3451</v>
      </c>
      <c r="F567" t="s">
        <v>156</v>
      </c>
      <c r="G567">
        <v>34</v>
      </c>
      <c r="H567" t="s">
        <v>110</v>
      </c>
    </row>
    <row r="568" spans="3:8" x14ac:dyDescent="0.2">
      <c r="C568">
        <v>3452</v>
      </c>
      <c r="D568" t="s">
        <v>157</v>
      </c>
      <c r="E568">
        <v>3452</v>
      </c>
      <c r="F568" t="s">
        <v>157</v>
      </c>
      <c r="G568">
        <v>34</v>
      </c>
      <c r="H568" t="s">
        <v>110</v>
      </c>
    </row>
    <row r="569" spans="3:8" x14ac:dyDescent="0.2">
      <c r="C569">
        <v>3453</v>
      </c>
      <c r="D569" t="s">
        <v>158</v>
      </c>
      <c r="E569">
        <v>3453</v>
      </c>
      <c r="F569" t="s">
        <v>158</v>
      </c>
      <c r="G569">
        <v>34</v>
      </c>
      <c r="H569" t="s">
        <v>110</v>
      </c>
    </row>
    <row r="570" spans="3:8" x14ac:dyDescent="0.2">
      <c r="C570">
        <v>3454</v>
      </c>
      <c r="D570" t="s">
        <v>159</v>
      </c>
      <c r="E570">
        <v>3454</v>
      </c>
      <c r="F570" t="s">
        <v>159</v>
      </c>
      <c r="G570">
        <v>34</v>
      </c>
      <c r="H570" t="s">
        <v>110</v>
      </c>
    </row>
    <row r="571" spans="3:8" x14ac:dyDescent="0.2">
      <c r="C571">
        <v>3801</v>
      </c>
      <c r="D571" t="s">
        <v>183</v>
      </c>
      <c r="E571">
        <v>3801</v>
      </c>
      <c r="F571" t="s">
        <v>183</v>
      </c>
      <c r="G571">
        <v>38</v>
      </c>
      <c r="H571" t="s">
        <v>184</v>
      </c>
    </row>
    <row r="572" spans="3:8" x14ac:dyDescent="0.2">
      <c r="C572">
        <v>3802</v>
      </c>
      <c r="D572" t="s">
        <v>185</v>
      </c>
      <c r="E572">
        <v>3802</v>
      </c>
      <c r="F572" t="s">
        <v>185</v>
      </c>
      <c r="G572">
        <v>38</v>
      </c>
      <c r="H572" t="s">
        <v>184</v>
      </c>
    </row>
    <row r="573" spans="3:8" x14ac:dyDescent="0.2">
      <c r="C573">
        <v>3803</v>
      </c>
      <c r="D573" t="s">
        <v>186</v>
      </c>
      <c r="E573">
        <v>3803</v>
      </c>
      <c r="F573" t="s">
        <v>186</v>
      </c>
      <c r="G573">
        <v>38</v>
      </c>
      <c r="H573" t="s">
        <v>184</v>
      </c>
    </row>
    <row r="574" spans="3:8" x14ac:dyDescent="0.2">
      <c r="C574">
        <v>3804</v>
      </c>
      <c r="D574" t="s">
        <v>187</v>
      </c>
      <c r="E574">
        <v>3804</v>
      </c>
      <c r="F574" t="s">
        <v>187</v>
      </c>
      <c r="G574">
        <v>38</v>
      </c>
      <c r="H574" t="s">
        <v>184</v>
      </c>
    </row>
    <row r="575" spans="3:8" x14ac:dyDescent="0.2">
      <c r="C575">
        <v>3805</v>
      </c>
      <c r="D575" t="s">
        <v>188</v>
      </c>
      <c r="E575">
        <v>3805</v>
      </c>
      <c r="F575" t="s">
        <v>188</v>
      </c>
      <c r="G575">
        <v>38</v>
      </c>
      <c r="H575" t="s">
        <v>184</v>
      </c>
    </row>
    <row r="576" spans="3:8" x14ac:dyDescent="0.2">
      <c r="C576">
        <v>3806</v>
      </c>
      <c r="D576" t="s">
        <v>196</v>
      </c>
      <c r="E576">
        <v>3806</v>
      </c>
      <c r="F576" t="s">
        <v>196</v>
      </c>
      <c r="G576">
        <v>38</v>
      </c>
      <c r="H576" t="s">
        <v>184</v>
      </c>
    </row>
    <row r="577" spans="3:8" x14ac:dyDescent="0.2">
      <c r="C577">
        <v>3807</v>
      </c>
      <c r="D577" t="s">
        <v>197</v>
      </c>
      <c r="E577">
        <v>3807</v>
      </c>
      <c r="F577" t="s">
        <v>197</v>
      </c>
      <c r="G577">
        <v>38</v>
      </c>
      <c r="H577" t="s">
        <v>184</v>
      </c>
    </row>
    <row r="578" spans="3:8" x14ac:dyDescent="0.2">
      <c r="C578">
        <v>3808</v>
      </c>
      <c r="D578" t="s">
        <v>198</v>
      </c>
      <c r="E578">
        <v>3808</v>
      </c>
      <c r="F578" t="s">
        <v>198</v>
      </c>
      <c r="G578">
        <v>38</v>
      </c>
      <c r="H578" t="s">
        <v>184</v>
      </c>
    </row>
    <row r="579" spans="3:8" x14ac:dyDescent="0.2">
      <c r="C579">
        <v>3811</v>
      </c>
      <c r="D579" t="s">
        <v>194</v>
      </c>
      <c r="E579">
        <v>3811</v>
      </c>
      <c r="F579" t="s">
        <v>194</v>
      </c>
      <c r="G579">
        <v>38</v>
      </c>
      <c r="H579" t="s">
        <v>184</v>
      </c>
    </row>
    <row r="580" spans="3:8" x14ac:dyDescent="0.2">
      <c r="C580">
        <v>3812</v>
      </c>
      <c r="D580" t="s">
        <v>199</v>
      </c>
      <c r="E580">
        <v>3812</v>
      </c>
      <c r="F580" t="s">
        <v>199</v>
      </c>
      <c r="G580">
        <v>38</v>
      </c>
      <c r="H580" t="s">
        <v>184</v>
      </c>
    </row>
    <row r="581" spans="3:8" x14ac:dyDescent="0.2">
      <c r="C581">
        <v>3813</v>
      </c>
      <c r="D581" t="s">
        <v>200</v>
      </c>
      <c r="E581">
        <v>3813</v>
      </c>
      <c r="F581" t="s">
        <v>200</v>
      </c>
      <c r="G581">
        <v>38</v>
      </c>
      <c r="H581" t="s">
        <v>184</v>
      </c>
    </row>
    <row r="582" spans="3:8" x14ac:dyDescent="0.2">
      <c r="C582">
        <v>3814</v>
      </c>
      <c r="D582" t="s">
        <v>201</v>
      </c>
      <c r="E582">
        <v>3814</v>
      </c>
      <c r="F582" t="s">
        <v>201</v>
      </c>
      <c r="G582">
        <v>38</v>
      </c>
      <c r="H582" t="s">
        <v>184</v>
      </c>
    </row>
    <row r="583" spans="3:8" x14ac:dyDescent="0.2">
      <c r="C583">
        <v>3815</v>
      </c>
      <c r="D583" t="s">
        <v>202</v>
      </c>
      <c r="E583">
        <v>3815</v>
      </c>
      <c r="F583" t="s">
        <v>202</v>
      </c>
      <c r="G583">
        <v>38</v>
      </c>
      <c r="H583" t="s">
        <v>184</v>
      </c>
    </row>
    <row r="584" spans="3:8" x14ac:dyDescent="0.2">
      <c r="C584">
        <v>3816</v>
      </c>
      <c r="D584" t="s">
        <v>203</v>
      </c>
      <c r="E584">
        <v>3816</v>
      </c>
      <c r="F584" t="s">
        <v>203</v>
      </c>
      <c r="G584">
        <v>38</v>
      </c>
      <c r="H584" t="s">
        <v>184</v>
      </c>
    </row>
    <row r="585" spans="3:8" x14ac:dyDescent="0.2">
      <c r="C585">
        <v>3817</v>
      </c>
      <c r="D585" t="s">
        <v>205</v>
      </c>
      <c r="E585">
        <v>3817</v>
      </c>
      <c r="F585" t="s">
        <v>205</v>
      </c>
      <c r="G585">
        <v>38</v>
      </c>
      <c r="H585" t="s">
        <v>184</v>
      </c>
    </row>
    <row r="586" spans="3:8" x14ac:dyDescent="0.2">
      <c r="C586">
        <v>3818</v>
      </c>
      <c r="D586" t="s">
        <v>207</v>
      </c>
      <c r="E586">
        <v>3818</v>
      </c>
      <c r="F586" t="s">
        <v>207</v>
      </c>
      <c r="G586">
        <v>38</v>
      </c>
      <c r="H586" t="s">
        <v>184</v>
      </c>
    </row>
    <row r="587" spans="3:8" x14ac:dyDescent="0.2">
      <c r="C587">
        <v>3819</v>
      </c>
      <c r="D587" t="s">
        <v>208</v>
      </c>
      <c r="E587">
        <v>3819</v>
      </c>
      <c r="F587" t="s">
        <v>208</v>
      </c>
      <c r="G587">
        <v>38</v>
      </c>
      <c r="H587" t="s">
        <v>184</v>
      </c>
    </row>
    <row r="588" spans="3:8" x14ac:dyDescent="0.2">
      <c r="C588">
        <v>3820</v>
      </c>
      <c r="D588" t="s">
        <v>209</v>
      </c>
      <c r="E588">
        <v>3820</v>
      </c>
      <c r="F588" t="s">
        <v>209</v>
      </c>
      <c r="G588">
        <v>38</v>
      </c>
      <c r="H588" t="s">
        <v>184</v>
      </c>
    </row>
    <row r="589" spans="3:8" x14ac:dyDescent="0.2">
      <c r="C589">
        <v>3821</v>
      </c>
      <c r="D589" t="s">
        <v>210</v>
      </c>
      <c r="E589">
        <v>3821</v>
      </c>
      <c r="F589" t="s">
        <v>210</v>
      </c>
      <c r="G589">
        <v>38</v>
      </c>
      <c r="H589" t="s">
        <v>184</v>
      </c>
    </row>
    <row r="590" spans="3:8" x14ac:dyDescent="0.2">
      <c r="C590">
        <v>3822</v>
      </c>
      <c r="D590" t="s">
        <v>211</v>
      </c>
      <c r="E590">
        <v>3822</v>
      </c>
      <c r="F590" t="s">
        <v>211</v>
      </c>
      <c r="G590">
        <v>38</v>
      </c>
      <c r="H590" t="s">
        <v>184</v>
      </c>
    </row>
    <row r="591" spans="3:8" x14ac:dyDescent="0.2">
      <c r="C591">
        <v>3823</v>
      </c>
      <c r="D591" t="s">
        <v>212</v>
      </c>
      <c r="E591">
        <v>3823</v>
      </c>
      <c r="F591" t="s">
        <v>212</v>
      </c>
      <c r="G591">
        <v>38</v>
      </c>
      <c r="H591" t="s">
        <v>184</v>
      </c>
    </row>
    <row r="592" spans="3:8" x14ac:dyDescent="0.2">
      <c r="C592">
        <v>3824</v>
      </c>
      <c r="D592" t="s">
        <v>213</v>
      </c>
      <c r="E592">
        <v>3824</v>
      </c>
      <c r="F592" t="s">
        <v>213</v>
      </c>
      <c r="G592">
        <v>38</v>
      </c>
      <c r="H592" t="s">
        <v>184</v>
      </c>
    </row>
    <row r="593" spans="3:8" x14ac:dyDescent="0.2">
      <c r="C593">
        <v>3825</v>
      </c>
      <c r="D593" t="s">
        <v>214</v>
      </c>
      <c r="E593">
        <v>3825</v>
      </c>
      <c r="F593" t="s">
        <v>214</v>
      </c>
      <c r="G593">
        <v>38</v>
      </c>
      <c r="H593" t="s">
        <v>184</v>
      </c>
    </row>
    <row r="594" spans="3:8" x14ac:dyDescent="0.2">
      <c r="C594">
        <v>4201</v>
      </c>
      <c r="D594" t="s">
        <v>215</v>
      </c>
      <c r="E594">
        <v>4201</v>
      </c>
      <c r="F594" t="s">
        <v>215</v>
      </c>
      <c r="G594">
        <v>42</v>
      </c>
      <c r="H594" t="s">
        <v>216</v>
      </c>
    </row>
    <row r="595" spans="3:8" x14ac:dyDescent="0.2">
      <c r="C595">
        <v>4202</v>
      </c>
      <c r="D595" t="s">
        <v>217</v>
      </c>
      <c r="E595">
        <v>4202</v>
      </c>
      <c r="F595" t="s">
        <v>217</v>
      </c>
      <c r="G595">
        <v>42</v>
      </c>
      <c r="H595" t="s">
        <v>216</v>
      </c>
    </row>
    <row r="596" spans="3:8" x14ac:dyDescent="0.2">
      <c r="C596">
        <v>4203</v>
      </c>
      <c r="D596" t="s">
        <v>218</v>
      </c>
      <c r="E596">
        <v>4203</v>
      </c>
      <c r="F596" t="s">
        <v>218</v>
      </c>
      <c r="G596">
        <v>42</v>
      </c>
      <c r="H596" t="s">
        <v>216</v>
      </c>
    </row>
    <row r="597" spans="3:8" x14ac:dyDescent="0.2">
      <c r="C597">
        <v>4204</v>
      </c>
      <c r="D597" t="s">
        <v>232</v>
      </c>
      <c r="E597">
        <v>4204</v>
      </c>
      <c r="F597" t="s">
        <v>232</v>
      </c>
      <c r="G597">
        <v>42</v>
      </c>
      <c r="H597" t="s">
        <v>216</v>
      </c>
    </row>
    <row r="598" spans="3:8" x14ac:dyDescent="0.2">
      <c r="C598">
        <v>4205</v>
      </c>
      <c r="D598" t="s">
        <v>234</v>
      </c>
      <c r="E598">
        <v>4205</v>
      </c>
      <c r="F598" t="s">
        <v>234</v>
      </c>
      <c r="G598">
        <v>42</v>
      </c>
      <c r="H598" t="s">
        <v>216</v>
      </c>
    </row>
    <row r="599" spans="3:8" x14ac:dyDescent="0.2">
      <c r="C599">
        <v>4206</v>
      </c>
      <c r="D599" t="s">
        <v>235</v>
      </c>
      <c r="E599">
        <v>4206</v>
      </c>
      <c r="F599" t="s">
        <v>235</v>
      </c>
      <c r="G599">
        <v>42</v>
      </c>
      <c r="H599" t="s">
        <v>216</v>
      </c>
    </row>
    <row r="600" spans="3:8" x14ac:dyDescent="0.2">
      <c r="C600">
        <v>4207</v>
      </c>
      <c r="D600" t="s">
        <v>236</v>
      </c>
      <c r="E600">
        <v>4207</v>
      </c>
      <c r="F600" t="s">
        <v>236</v>
      </c>
      <c r="G600">
        <v>42</v>
      </c>
      <c r="H600" t="s">
        <v>216</v>
      </c>
    </row>
    <row r="601" spans="3:8" x14ac:dyDescent="0.2">
      <c r="C601">
        <v>4211</v>
      </c>
      <c r="D601" t="s">
        <v>219</v>
      </c>
      <c r="E601">
        <v>4211</v>
      </c>
      <c r="F601" t="s">
        <v>219</v>
      </c>
      <c r="G601">
        <v>42</v>
      </c>
      <c r="H601" t="s">
        <v>216</v>
      </c>
    </row>
    <row r="602" spans="3:8" x14ac:dyDescent="0.2">
      <c r="C602">
        <v>4212</v>
      </c>
      <c r="D602" t="s">
        <v>220</v>
      </c>
      <c r="E602">
        <v>4212</v>
      </c>
      <c r="F602" t="s">
        <v>220</v>
      </c>
      <c r="G602">
        <v>42</v>
      </c>
      <c r="H602" t="s">
        <v>216</v>
      </c>
    </row>
    <row r="603" spans="3:8" x14ac:dyDescent="0.2">
      <c r="C603">
        <v>4213</v>
      </c>
      <c r="D603" t="s">
        <v>221</v>
      </c>
      <c r="E603">
        <v>4213</v>
      </c>
      <c r="F603" t="s">
        <v>221</v>
      </c>
      <c r="G603">
        <v>42</v>
      </c>
      <c r="H603" t="s">
        <v>216</v>
      </c>
    </row>
    <row r="604" spans="3:8" x14ac:dyDescent="0.2">
      <c r="C604">
        <v>4214</v>
      </c>
      <c r="D604" t="s">
        <v>222</v>
      </c>
      <c r="E604">
        <v>4214</v>
      </c>
      <c r="F604" t="s">
        <v>222</v>
      </c>
      <c r="G604">
        <v>42</v>
      </c>
      <c r="H604" t="s">
        <v>216</v>
      </c>
    </row>
    <row r="605" spans="3:8" x14ac:dyDescent="0.2">
      <c r="C605">
        <v>4215</v>
      </c>
      <c r="D605" t="s">
        <v>223</v>
      </c>
      <c r="E605">
        <v>4215</v>
      </c>
      <c r="F605" t="s">
        <v>223</v>
      </c>
      <c r="G605">
        <v>42</v>
      </c>
      <c r="H605" t="s">
        <v>216</v>
      </c>
    </row>
    <row r="606" spans="3:8" x14ac:dyDescent="0.2">
      <c r="C606">
        <v>4216</v>
      </c>
      <c r="D606" t="s">
        <v>224</v>
      </c>
      <c r="E606">
        <v>4216</v>
      </c>
      <c r="F606" t="s">
        <v>224</v>
      </c>
      <c r="G606">
        <v>42</v>
      </c>
      <c r="H606" t="s">
        <v>216</v>
      </c>
    </row>
    <row r="607" spans="3:8" x14ac:dyDescent="0.2">
      <c r="C607">
        <v>4217</v>
      </c>
      <c r="D607" t="s">
        <v>225</v>
      </c>
      <c r="E607">
        <v>4217</v>
      </c>
      <c r="F607" t="s">
        <v>225</v>
      </c>
      <c r="G607">
        <v>42</v>
      </c>
      <c r="H607" t="s">
        <v>216</v>
      </c>
    </row>
    <row r="608" spans="3:8" x14ac:dyDescent="0.2">
      <c r="C608">
        <v>4218</v>
      </c>
      <c r="D608" t="s">
        <v>226</v>
      </c>
      <c r="E608">
        <v>4218</v>
      </c>
      <c r="F608" t="s">
        <v>226</v>
      </c>
      <c r="G608">
        <v>42</v>
      </c>
      <c r="H608" t="s">
        <v>216</v>
      </c>
    </row>
    <row r="609" spans="3:8" x14ac:dyDescent="0.2">
      <c r="C609">
        <v>4219</v>
      </c>
      <c r="D609" t="s">
        <v>227</v>
      </c>
      <c r="E609">
        <v>4219</v>
      </c>
      <c r="F609" t="s">
        <v>228</v>
      </c>
      <c r="G609">
        <v>42</v>
      </c>
      <c r="H609" t="s">
        <v>216</v>
      </c>
    </row>
    <row r="610" spans="3:8" x14ac:dyDescent="0.2">
      <c r="C610">
        <v>4220</v>
      </c>
      <c r="D610" t="s">
        <v>229</v>
      </c>
      <c r="E610">
        <v>4220</v>
      </c>
      <c r="F610" t="s">
        <v>229</v>
      </c>
      <c r="G610">
        <v>42</v>
      </c>
      <c r="H610" t="s">
        <v>216</v>
      </c>
    </row>
    <row r="611" spans="3:8" x14ac:dyDescent="0.2">
      <c r="C611">
        <v>4221</v>
      </c>
      <c r="D611" t="s">
        <v>230</v>
      </c>
      <c r="E611">
        <v>4221</v>
      </c>
      <c r="F611" t="s">
        <v>230</v>
      </c>
      <c r="G611">
        <v>42</v>
      </c>
      <c r="H611" t="s">
        <v>216</v>
      </c>
    </row>
    <row r="612" spans="3:8" x14ac:dyDescent="0.2">
      <c r="C612">
        <v>4222</v>
      </c>
      <c r="D612" t="s">
        <v>231</v>
      </c>
      <c r="E612">
        <v>4222</v>
      </c>
      <c r="F612" t="s">
        <v>231</v>
      </c>
      <c r="G612">
        <v>42</v>
      </c>
      <c r="H612" t="s">
        <v>216</v>
      </c>
    </row>
    <row r="613" spans="3:8" x14ac:dyDescent="0.2">
      <c r="C613">
        <v>4223</v>
      </c>
      <c r="D613" t="s">
        <v>237</v>
      </c>
      <c r="E613">
        <v>4223</v>
      </c>
      <c r="F613" t="s">
        <v>237</v>
      </c>
      <c r="G613">
        <v>42</v>
      </c>
      <c r="H613" t="s">
        <v>216</v>
      </c>
    </row>
    <row r="614" spans="3:8" x14ac:dyDescent="0.2">
      <c r="C614">
        <v>4224</v>
      </c>
      <c r="D614" t="s">
        <v>241</v>
      </c>
      <c r="E614">
        <v>4224</v>
      </c>
      <c r="F614" t="s">
        <v>241</v>
      </c>
      <c r="G614">
        <v>42</v>
      </c>
      <c r="H614" t="s">
        <v>216</v>
      </c>
    </row>
    <row r="615" spans="3:8" x14ac:dyDescent="0.2">
      <c r="C615">
        <v>4225</v>
      </c>
      <c r="D615" t="s">
        <v>243</v>
      </c>
      <c r="E615">
        <v>4225</v>
      </c>
      <c r="F615" t="s">
        <v>243</v>
      </c>
      <c r="G615">
        <v>42</v>
      </c>
      <c r="H615" t="s">
        <v>216</v>
      </c>
    </row>
    <row r="616" spans="3:8" x14ac:dyDescent="0.2">
      <c r="C616">
        <v>4226</v>
      </c>
      <c r="D616" t="s">
        <v>244</v>
      </c>
      <c r="E616">
        <v>4226</v>
      </c>
      <c r="F616" t="s">
        <v>244</v>
      </c>
      <c r="G616">
        <v>42</v>
      </c>
      <c r="H616" t="s">
        <v>216</v>
      </c>
    </row>
    <row r="617" spans="3:8" x14ac:dyDescent="0.2">
      <c r="C617">
        <v>4227</v>
      </c>
      <c r="D617" t="s">
        <v>245</v>
      </c>
      <c r="E617">
        <v>4227</v>
      </c>
      <c r="F617" t="s">
        <v>245</v>
      </c>
      <c r="G617">
        <v>42</v>
      </c>
      <c r="H617" t="s">
        <v>216</v>
      </c>
    </row>
    <row r="618" spans="3:8" x14ac:dyDescent="0.2">
      <c r="C618">
        <v>4228</v>
      </c>
      <c r="D618" t="s">
        <v>246</v>
      </c>
      <c r="E618">
        <v>4228</v>
      </c>
      <c r="F618" t="s">
        <v>246</v>
      </c>
      <c r="G618">
        <v>42</v>
      </c>
      <c r="H618" t="s">
        <v>216</v>
      </c>
    </row>
    <row r="619" spans="3:8" x14ac:dyDescent="0.2">
      <c r="C619">
        <v>4601</v>
      </c>
      <c r="D619" t="s">
        <v>275</v>
      </c>
      <c r="E619">
        <v>4601</v>
      </c>
      <c r="F619" t="s">
        <v>275</v>
      </c>
      <c r="G619">
        <v>46</v>
      </c>
      <c r="H619" t="s">
        <v>276</v>
      </c>
    </row>
    <row r="620" spans="3:8" x14ac:dyDescent="0.2">
      <c r="C620">
        <v>4602</v>
      </c>
      <c r="D620" t="s">
        <v>312</v>
      </c>
      <c r="E620">
        <v>4602</v>
      </c>
      <c r="F620" t="s">
        <v>312</v>
      </c>
      <c r="G620">
        <v>46</v>
      </c>
      <c r="H620" t="s">
        <v>276</v>
      </c>
    </row>
    <row r="621" spans="3:8" x14ac:dyDescent="0.2">
      <c r="C621">
        <v>4611</v>
      </c>
      <c r="D621" t="s">
        <v>277</v>
      </c>
      <c r="E621">
        <v>4611</v>
      </c>
      <c r="F621" t="s">
        <v>277</v>
      </c>
      <c r="G621">
        <v>46</v>
      </c>
      <c r="H621" t="s">
        <v>276</v>
      </c>
    </row>
    <row r="622" spans="3:8" x14ac:dyDescent="0.2">
      <c r="C622">
        <v>4612</v>
      </c>
      <c r="D622" t="s">
        <v>278</v>
      </c>
      <c r="E622">
        <v>4612</v>
      </c>
      <c r="F622" t="s">
        <v>278</v>
      </c>
      <c r="G622">
        <v>46</v>
      </c>
      <c r="H622" t="s">
        <v>276</v>
      </c>
    </row>
    <row r="623" spans="3:8" x14ac:dyDescent="0.2">
      <c r="C623">
        <v>4613</v>
      </c>
      <c r="D623" t="s">
        <v>279</v>
      </c>
      <c r="E623">
        <v>4613</v>
      </c>
      <c r="F623" t="s">
        <v>279</v>
      </c>
      <c r="G623">
        <v>46</v>
      </c>
      <c r="H623" t="s">
        <v>276</v>
      </c>
    </row>
    <row r="624" spans="3:8" x14ac:dyDescent="0.2">
      <c r="C624">
        <v>4614</v>
      </c>
      <c r="D624" t="s">
        <v>280</v>
      </c>
      <c r="E624">
        <v>4614</v>
      </c>
      <c r="F624" t="s">
        <v>280</v>
      </c>
      <c r="G624">
        <v>46</v>
      </c>
      <c r="H624" t="s">
        <v>276</v>
      </c>
    </row>
    <row r="625" spans="3:8" x14ac:dyDescent="0.2">
      <c r="C625">
        <v>4615</v>
      </c>
      <c r="D625" t="s">
        <v>281</v>
      </c>
      <c r="E625">
        <v>4615</v>
      </c>
      <c r="F625" t="s">
        <v>281</v>
      </c>
      <c r="G625">
        <v>46</v>
      </c>
      <c r="H625" t="s">
        <v>276</v>
      </c>
    </row>
    <row r="626" spans="3:8" x14ac:dyDescent="0.2">
      <c r="C626">
        <v>4616</v>
      </c>
      <c r="D626" t="s">
        <v>282</v>
      </c>
      <c r="E626">
        <v>4616</v>
      </c>
      <c r="F626" t="s">
        <v>282</v>
      </c>
      <c r="G626">
        <v>46</v>
      </c>
      <c r="H626" t="s">
        <v>276</v>
      </c>
    </row>
    <row r="627" spans="3:8" x14ac:dyDescent="0.2">
      <c r="C627">
        <v>4617</v>
      </c>
      <c r="D627" t="s">
        <v>283</v>
      </c>
      <c r="E627">
        <v>4617</v>
      </c>
      <c r="F627" t="s">
        <v>283</v>
      </c>
      <c r="G627">
        <v>46</v>
      </c>
      <c r="H627" t="s">
        <v>276</v>
      </c>
    </row>
    <row r="628" spans="3:8" x14ac:dyDescent="0.2">
      <c r="C628">
        <v>4618</v>
      </c>
      <c r="D628" t="s">
        <v>285</v>
      </c>
      <c r="E628">
        <v>4618</v>
      </c>
      <c r="F628" t="s">
        <v>285</v>
      </c>
      <c r="G628">
        <v>46</v>
      </c>
      <c r="H628" t="s">
        <v>276</v>
      </c>
    </row>
    <row r="629" spans="3:8" x14ac:dyDescent="0.2">
      <c r="C629">
        <v>4619</v>
      </c>
      <c r="D629" t="s">
        <v>287</v>
      </c>
      <c r="E629">
        <v>4619</v>
      </c>
      <c r="F629" t="s">
        <v>287</v>
      </c>
      <c r="G629">
        <v>46</v>
      </c>
      <c r="H629" t="s">
        <v>276</v>
      </c>
    </row>
    <row r="630" spans="3:8" x14ac:dyDescent="0.2">
      <c r="C630">
        <v>4620</v>
      </c>
      <c r="D630" t="s">
        <v>288</v>
      </c>
      <c r="E630">
        <v>4620</v>
      </c>
      <c r="F630" t="s">
        <v>288</v>
      </c>
      <c r="G630">
        <v>46</v>
      </c>
      <c r="H630" t="s">
        <v>276</v>
      </c>
    </row>
    <row r="631" spans="3:8" x14ac:dyDescent="0.2">
      <c r="C631">
        <v>4621</v>
      </c>
      <c r="D631" t="s">
        <v>290</v>
      </c>
      <c r="E631">
        <v>4621</v>
      </c>
      <c r="F631" t="s">
        <v>290</v>
      </c>
      <c r="G631">
        <v>46</v>
      </c>
      <c r="H631" t="s">
        <v>276</v>
      </c>
    </row>
    <row r="632" spans="3:8" x14ac:dyDescent="0.2">
      <c r="C632">
        <v>4622</v>
      </c>
      <c r="D632" t="s">
        <v>291</v>
      </c>
      <c r="E632">
        <v>4622</v>
      </c>
      <c r="F632" t="s">
        <v>291</v>
      </c>
      <c r="G632">
        <v>46</v>
      </c>
      <c r="H632" t="s">
        <v>276</v>
      </c>
    </row>
    <row r="633" spans="3:8" x14ac:dyDescent="0.2">
      <c r="C633">
        <v>4623</v>
      </c>
      <c r="D633" t="s">
        <v>294</v>
      </c>
      <c r="E633">
        <v>4623</v>
      </c>
      <c r="F633" t="s">
        <v>294</v>
      </c>
      <c r="G633">
        <v>46</v>
      </c>
      <c r="H633" t="s">
        <v>276</v>
      </c>
    </row>
    <row r="634" spans="3:8" x14ac:dyDescent="0.2">
      <c r="C634">
        <v>4624</v>
      </c>
      <c r="D634" t="s">
        <v>293</v>
      </c>
      <c r="E634">
        <v>4624</v>
      </c>
      <c r="F634" t="s">
        <v>293</v>
      </c>
      <c r="G634">
        <v>46</v>
      </c>
      <c r="H634" t="s">
        <v>276</v>
      </c>
    </row>
    <row r="635" spans="3:8" x14ac:dyDescent="0.2">
      <c r="C635">
        <v>4625</v>
      </c>
      <c r="D635" t="s">
        <v>296</v>
      </c>
      <c r="E635">
        <v>4625</v>
      </c>
      <c r="F635" t="s">
        <v>296</v>
      </c>
      <c r="G635">
        <v>46</v>
      </c>
      <c r="H635" t="s">
        <v>276</v>
      </c>
    </row>
    <row r="636" spans="3:8" x14ac:dyDescent="0.2">
      <c r="C636">
        <v>4626</v>
      </c>
      <c r="D636" t="s">
        <v>298</v>
      </c>
      <c r="E636">
        <v>4626</v>
      </c>
      <c r="F636" t="s">
        <v>298</v>
      </c>
      <c r="G636">
        <v>46</v>
      </c>
      <c r="H636" t="s">
        <v>276</v>
      </c>
    </row>
    <row r="637" spans="3:8" x14ac:dyDescent="0.2">
      <c r="C637">
        <v>4627</v>
      </c>
      <c r="D637" t="s">
        <v>300</v>
      </c>
      <c r="E637">
        <v>4627</v>
      </c>
      <c r="F637" t="s">
        <v>300</v>
      </c>
      <c r="G637">
        <v>46</v>
      </c>
      <c r="H637" t="s">
        <v>276</v>
      </c>
    </row>
    <row r="638" spans="3:8" x14ac:dyDescent="0.2">
      <c r="C638">
        <v>4628</v>
      </c>
      <c r="D638" t="s">
        <v>301</v>
      </c>
      <c r="E638">
        <v>4628</v>
      </c>
      <c r="F638" t="s">
        <v>301</v>
      </c>
      <c r="G638">
        <v>46</v>
      </c>
      <c r="H638" t="s">
        <v>276</v>
      </c>
    </row>
    <row r="639" spans="3:8" x14ac:dyDescent="0.2">
      <c r="C639">
        <v>4629</v>
      </c>
      <c r="D639" t="s">
        <v>302</v>
      </c>
      <c r="E639">
        <v>4629</v>
      </c>
      <c r="F639" t="s">
        <v>302</v>
      </c>
      <c r="G639">
        <v>46</v>
      </c>
      <c r="H639" t="s">
        <v>276</v>
      </c>
    </row>
    <row r="640" spans="3:8" x14ac:dyDescent="0.2">
      <c r="C640">
        <v>4630</v>
      </c>
      <c r="D640" t="s">
        <v>303</v>
      </c>
      <c r="E640">
        <v>4630</v>
      </c>
      <c r="F640" t="s">
        <v>303</v>
      </c>
      <c r="G640">
        <v>46</v>
      </c>
      <c r="H640" t="s">
        <v>276</v>
      </c>
    </row>
    <row r="641" spans="3:8" x14ac:dyDescent="0.2">
      <c r="C641">
        <v>4631</v>
      </c>
      <c r="D641" t="s">
        <v>305</v>
      </c>
      <c r="E641">
        <v>4631</v>
      </c>
      <c r="F641" t="s">
        <v>305</v>
      </c>
      <c r="G641">
        <v>46</v>
      </c>
      <c r="H641" t="s">
        <v>276</v>
      </c>
    </row>
    <row r="642" spans="3:8" x14ac:dyDescent="0.2">
      <c r="C642">
        <v>4632</v>
      </c>
      <c r="D642" t="s">
        <v>308</v>
      </c>
      <c r="E642">
        <v>4632</v>
      </c>
      <c r="F642" t="s">
        <v>308</v>
      </c>
      <c r="G642">
        <v>46</v>
      </c>
      <c r="H642" t="s">
        <v>276</v>
      </c>
    </row>
    <row r="643" spans="3:8" x14ac:dyDescent="0.2">
      <c r="C643">
        <v>4633</v>
      </c>
      <c r="D643" t="s">
        <v>309</v>
      </c>
      <c r="E643">
        <v>4633</v>
      </c>
      <c r="F643" t="s">
        <v>309</v>
      </c>
      <c r="G643">
        <v>46</v>
      </c>
      <c r="H643" t="s">
        <v>276</v>
      </c>
    </row>
    <row r="644" spans="3:8" x14ac:dyDescent="0.2">
      <c r="C644">
        <v>4634</v>
      </c>
      <c r="D644" t="s">
        <v>310</v>
      </c>
      <c r="E644">
        <v>4634</v>
      </c>
      <c r="F644" t="s">
        <v>310</v>
      </c>
      <c r="G644">
        <v>46</v>
      </c>
      <c r="H644" t="s">
        <v>276</v>
      </c>
    </row>
    <row r="645" spans="3:8" x14ac:dyDescent="0.2">
      <c r="C645">
        <v>4635</v>
      </c>
      <c r="D645" t="s">
        <v>313</v>
      </c>
      <c r="E645">
        <v>4635</v>
      </c>
      <c r="F645" t="s">
        <v>313</v>
      </c>
      <c r="G645">
        <v>46</v>
      </c>
      <c r="H645" t="s">
        <v>276</v>
      </c>
    </row>
    <row r="646" spans="3:8" x14ac:dyDescent="0.2">
      <c r="C646">
        <v>4636</v>
      </c>
      <c r="D646" t="s">
        <v>314</v>
      </c>
      <c r="E646">
        <v>4636</v>
      </c>
      <c r="F646" t="s">
        <v>314</v>
      </c>
      <c r="G646">
        <v>46</v>
      </c>
      <c r="H646" t="s">
        <v>276</v>
      </c>
    </row>
    <row r="647" spans="3:8" x14ac:dyDescent="0.2">
      <c r="C647">
        <v>4637</v>
      </c>
      <c r="D647" t="s">
        <v>315</v>
      </c>
      <c r="E647">
        <v>4637</v>
      </c>
      <c r="F647" t="s">
        <v>315</v>
      </c>
      <c r="G647">
        <v>46</v>
      </c>
      <c r="H647" t="s">
        <v>276</v>
      </c>
    </row>
    <row r="648" spans="3:8" x14ac:dyDescent="0.2">
      <c r="C648">
        <v>4638</v>
      </c>
      <c r="D648" t="s">
        <v>316</v>
      </c>
      <c r="E648">
        <v>4638</v>
      </c>
      <c r="F648" t="s">
        <v>316</v>
      </c>
      <c r="G648">
        <v>46</v>
      </c>
      <c r="H648" t="s">
        <v>276</v>
      </c>
    </row>
    <row r="649" spans="3:8" x14ac:dyDescent="0.2">
      <c r="C649">
        <v>4639</v>
      </c>
      <c r="D649" t="s">
        <v>317</v>
      </c>
      <c r="E649">
        <v>4639</v>
      </c>
      <c r="F649" t="s">
        <v>317</v>
      </c>
      <c r="G649">
        <v>46</v>
      </c>
      <c r="H649" t="s">
        <v>276</v>
      </c>
    </row>
    <row r="650" spans="3:8" x14ac:dyDescent="0.2">
      <c r="C650">
        <v>4640</v>
      </c>
      <c r="D650" t="s">
        <v>319</v>
      </c>
      <c r="E650">
        <v>4640</v>
      </c>
      <c r="F650" t="s">
        <v>319</v>
      </c>
      <c r="G650">
        <v>46</v>
      </c>
      <c r="H650" t="s">
        <v>276</v>
      </c>
    </row>
    <row r="651" spans="3:8" x14ac:dyDescent="0.2">
      <c r="C651">
        <v>4641</v>
      </c>
      <c r="D651" t="s">
        <v>321</v>
      </c>
      <c r="E651">
        <v>4641</v>
      </c>
      <c r="F651" t="s">
        <v>321</v>
      </c>
      <c r="G651">
        <v>46</v>
      </c>
      <c r="H651" t="s">
        <v>276</v>
      </c>
    </row>
    <row r="652" spans="3:8" x14ac:dyDescent="0.2">
      <c r="C652">
        <v>4642</v>
      </c>
      <c r="D652" t="s">
        <v>322</v>
      </c>
      <c r="E652">
        <v>4642</v>
      </c>
      <c r="F652" t="s">
        <v>322</v>
      </c>
      <c r="G652">
        <v>46</v>
      </c>
      <c r="H652" t="s">
        <v>276</v>
      </c>
    </row>
    <row r="653" spans="3:8" x14ac:dyDescent="0.2">
      <c r="C653">
        <v>4643</v>
      </c>
      <c r="D653" t="s">
        <v>323</v>
      </c>
      <c r="E653">
        <v>4643</v>
      </c>
      <c r="F653" t="s">
        <v>323</v>
      </c>
      <c r="G653">
        <v>46</v>
      </c>
      <c r="H653" t="s">
        <v>276</v>
      </c>
    </row>
    <row r="654" spans="3:8" x14ac:dyDescent="0.2">
      <c r="C654">
        <v>4644</v>
      </c>
      <c r="D654" t="s">
        <v>324</v>
      </c>
      <c r="E654">
        <v>4644</v>
      </c>
      <c r="F654" t="s">
        <v>324</v>
      </c>
      <c r="G654">
        <v>46</v>
      </c>
      <c r="H654" t="s">
        <v>276</v>
      </c>
    </row>
    <row r="655" spans="3:8" x14ac:dyDescent="0.2">
      <c r="C655">
        <v>4645</v>
      </c>
      <c r="D655" t="s">
        <v>325</v>
      </c>
      <c r="E655">
        <v>4645</v>
      </c>
      <c r="F655" t="s">
        <v>325</v>
      </c>
      <c r="G655">
        <v>46</v>
      </c>
      <c r="H655" t="s">
        <v>276</v>
      </c>
    </row>
    <row r="656" spans="3:8" x14ac:dyDescent="0.2">
      <c r="C656">
        <v>4646</v>
      </c>
      <c r="D656" t="s">
        <v>326</v>
      </c>
      <c r="E656">
        <v>4646</v>
      </c>
      <c r="F656" t="s">
        <v>326</v>
      </c>
      <c r="G656">
        <v>46</v>
      </c>
      <c r="H656" t="s">
        <v>276</v>
      </c>
    </row>
    <row r="657" spans="3:8" x14ac:dyDescent="0.2">
      <c r="C657">
        <v>4647</v>
      </c>
      <c r="D657" t="s">
        <v>328</v>
      </c>
      <c r="E657">
        <v>4647</v>
      </c>
      <c r="F657" t="s">
        <v>328</v>
      </c>
      <c r="G657">
        <v>46</v>
      </c>
      <c r="H657" t="s">
        <v>276</v>
      </c>
    </row>
    <row r="658" spans="3:8" x14ac:dyDescent="0.2">
      <c r="C658">
        <v>4648</v>
      </c>
      <c r="D658" t="s">
        <v>332</v>
      </c>
      <c r="E658">
        <v>4648</v>
      </c>
      <c r="F658" t="s">
        <v>332</v>
      </c>
      <c r="G658">
        <v>46</v>
      </c>
      <c r="H658" t="s">
        <v>276</v>
      </c>
    </row>
    <row r="659" spans="3:8" x14ac:dyDescent="0.2">
      <c r="C659">
        <v>4649</v>
      </c>
      <c r="D659" t="s">
        <v>335</v>
      </c>
      <c r="E659">
        <v>4649</v>
      </c>
      <c r="F659" t="s">
        <v>335</v>
      </c>
      <c r="G659">
        <v>46</v>
      </c>
      <c r="H659" t="s">
        <v>276</v>
      </c>
    </row>
    <row r="660" spans="3:8" x14ac:dyDescent="0.2">
      <c r="C660">
        <v>4650</v>
      </c>
      <c r="D660" t="s">
        <v>340</v>
      </c>
      <c r="E660">
        <v>4650</v>
      </c>
      <c r="F660" t="s">
        <v>340</v>
      </c>
      <c r="G660">
        <v>46</v>
      </c>
      <c r="H660" t="s">
        <v>276</v>
      </c>
    </row>
    <row r="661" spans="3:8" x14ac:dyDescent="0.2">
      <c r="C661">
        <v>4651</v>
      </c>
      <c r="D661" t="s">
        <v>341</v>
      </c>
      <c r="E661">
        <v>4651</v>
      </c>
      <c r="F661" t="s">
        <v>341</v>
      </c>
      <c r="G661">
        <v>46</v>
      </c>
      <c r="H661" t="s">
        <v>276</v>
      </c>
    </row>
    <row r="662" spans="3:8" x14ac:dyDescent="0.2">
      <c r="C662">
        <v>5001</v>
      </c>
      <c r="D662" t="s">
        <v>382</v>
      </c>
      <c r="E662">
        <v>5001</v>
      </c>
      <c r="F662" t="s">
        <v>382</v>
      </c>
      <c r="G662">
        <v>50</v>
      </c>
      <c r="H662" t="s">
        <v>376</v>
      </c>
    </row>
    <row r="663" spans="3:8" x14ac:dyDescent="0.2">
      <c r="C663">
        <v>5004</v>
      </c>
      <c r="D663" t="s">
        <v>409</v>
      </c>
      <c r="E663">
        <v>5006</v>
      </c>
      <c r="F663" t="s">
        <v>409</v>
      </c>
      <c r="G663">
        <v>50</v>
      </c>
      <c r="H663" t="s">
        <v>376</v>
      </c>
    </row>
    <row r="664" spans="3:8" x14ac:dyDescent="0.2">
      <c r="C664">
        <v>5005</v>
      </c>
      <c r="D664" t="s">
        <v>410</v>
      </c>
      <c r="E664">
        <v>5007</v>
      </c>
      <c r="F664" t="s">
        <v>410</v>
      </c>
      <c r="G664">
        <v>50</v>
      </c>
      <c r="H664" t="s">
        <v>376</v>
      </c>
    </row>
    <row r="665" spans="3:8" x14ac:dyDescent="0.2">
      <c r="C665">
        <v>5006</v>
      </c>
      <c r="D665" t="s">
        <v>409</v>
      </c>
      <c r="E665">
        <v>5006</v>
      </c>
      <c r="F665" t="s">
        <v>409</v>
      </c>
      <c r="G665">
        <v>50</v>
      </c>
      <c r="H665" t="s">
        <v>376</v>
      </c>
    </row>
    <row r="666" spans="3:8" x14ac:dyDescent="0.2">
      <c r="C666">
        <v>5007</v>
      </c>
      <c r="D666" t="s">
        <v>410</v>
      </c>
      <c r="E666">
        <v>5007</v>
      </c>
      <c r="F666" t="s">
        <v>410</v>
      </c>
      <c r="G666">
        <v>50</v>
      </c>
      <c r="H666" t="s">
        <v>376</v>
      </c>
    </row>
    <row r="667" spans="3:8" x14ac:dyDescent="0.2">
      <c r="C667">
        <v>5011</v>
      </c>
      <c r="D667" t="s">
        <v>383</v>
      </c>
      <c r="E667">
        <v>5055</v>
      </c>
      <c r="F667" t="s">
        <v>379</v>
      </c>
      <c r="G667">
        <v>50</v>
      </c>
      <c r="H667" t="s">
        <v>376</v>
      </c>
    </row>
    <row r="668" spans="3:8" x14ac:dyDescent="0.2">
      <c r="C668">
        <v>5012</v>
      </c>
      <c r="D668" t="s">
        <v>384</v>
      </c>
      <c r="E668">
        <v>5059</v>
      </c>
      <c r="F668" t="s">
        <v>385</v>
      </c>
      <c r="G668">
        <v>50</v>
      </c>
      <c r="H668" t="s">
        <v>376</v>
      </c>
    </row>
    <row r="669" spans="3:8" x14ac:dyDescent="0.2">
      <c r="C669">
        <v>5013</v>
      </c>
      <c r="D669" t="s">
        <v>386</v>
      </c>
      <c r="E669">
        <v>5056</v>
      </c>
      <c r="F669" t="s">
        <v>386</v>
      </c>
      <c r="G669">
        <v>50</v>
      </c>
      <c r="H669" t="s">
        <v>376</v>
      </c>
    </row>
    <row r="670" spans="3:8" x14ac:dyDescent="0.2">
      <c r="C670">
        <v>5014</v>
      </c>
      <c r="D670" t="s">
        <v>387</v>
      </c>
      <c r="E670">
        <v>5014</v>
      </c>
      <c r="F670" t="s">
        <v>387</v>
      </c>
      <c r="G670">
        <v>50</v>
      </c>
      <c r="H670" t="s">
        <v>376</v>
      </c>
    </row>
    <row r="671" spans="3:8" x14ac:dyDescent="0.2">
      <c r="C671">
        <v>5015</v>
      </c>
      <c r="D671" t="s">
        <v>388</v>
      </c>
      <c r="E671">
        <v>5057</v>
      </c>
      <c r="F671" t="s">
        <v>388</v>
      </c>
      <c r="G671">
        <v>50</v>
      </c>
      <c r="H671" t="s">
        <v>376</v>
      </c>
    </row>
    <row r="672" spans="3:8" x14ac:dyDescent="0.2">
      <c r="C672">
        <v>5016</v>
      </c>
      <c r="D672" t="s">
        <v>389</v>
      </c>
      <c r="E672">
        <v>5059</v>
      </c>
      <c r="F672" t="s">
        <v>385</v>
      </c>
      <c r="G672">
        <v>50</v>
      </c>
      <c r="H672" t="s">
        <v>376</v>
      </c>
    </row>
    <row r="673" spans="3:8" x14ac:dyDescent="0.2">
      <c r="C673">
        <v>5017</v>
      </c>
      <c r="D673" t="s">
        <v>392</v>
      </c>
      <c r="E673">
        <v>5057</v>
      </c>
      <c r="F673" t="s">
        <v>388</v>
      </c>
      <c r="G673">
        <v>50</v>
      </c>
      <c r="H673" t="s">
        <v>376</v>
      </c>
    </row>
    <row r="674" spans="3:8" x14ac:dyDescent="0.2">
      <c r="C674">
        <v>5018</v>
      </c>
      <c r="D674" t="s">
        <v>393</v>
      </c>
      <c r="E674">
        <v>5058</v>
      </c>
      <c r="F674" t="s">
        <v>393</v>
      </c>
      <c r="G674">
        <v>50</v>
      </c>
      <c r="H674" t="s">
        <v>376</v>
      </c>
    </row>
    <row r="675" spans="3:8" x14ac:dyDescent="0.2">
      <c r="C675">
        <v>5019</v>
      </c>
      <c r="D675" t="s">
        <v>394</v>
      </c>
      <c r="E675">
        <v>5058</v>
      </c>
      <c r="F675" t="s">
        <v>393</v>
      </c>
      <c r="G675">
        <v>50</v>
      </c>
      <c r="H675" t="s">
        <v>376</v>
      </c>
    </row>
    <row r="676" spans="3:8" x14ac:dyDescent="0.2">
      <c r="C676">
        <v>5020</v>
      </c>
      <c r="D676" t="s">
        <v>395</v>
      </c>
      <c r="E676">
        <v>5020</v>
      </c>
      <c r="F676" t="s">
        <v>395</v>
      </c>
      <c r="G676">
        <v>50</v>
      </c>
      <c r="H676" t="s">
        <v>376</v>
      </c>
    </row>
    <row r="677" spans="3:8" x14ac:dyDescent="0.2">
      <c r="C677">
        <v>5021</v>
      </c>
      <c r="D677" t="s">
        <v>396</v>
      </c>
      <c r="E677">
        <v>5021</v>
      </c>
      <c r="F677" t="s">
        <v>396</v>
      </c>
      <c r="G677">
        <v>50</v>
      </c>
      <c r="H677" t="s">
        <v>376</v>
      </c>
    </row>
    <row r="678" spans="3:8" x14ac:dyDescent="0.2">
      <c r="C678">
        <v>5022</v>
      </c>
      <c r="D678" t="s">
        <v>397</v>
      </c>
      <c r="E678">
        <v>5022</v>
      </c>
      <c r="F678" t="s">
        <v>397</v>
      </c>
      <c r="G678">
        <v>50</v>
      </c>
      <c r="H678" t="s">
        <v>376</v>
      </c>
    </row>
    <row r="679" spans="3:8" x14ac:dyDescent="0.2">
      <c r="C679">
        <v>5023</v>
      </c>
      <c r="D679" t="s">
        <v>398</v>
      </c>
      <c r="E679">
        <v>5059</v>
      </c>
      <c r="F679" t="s">
        <v>385</v>
      </c>
      <c r="G679">
        <v>50</v>
      </c>
      <c r="H679" t="s">
        <v>376</v>
      </c>
    </row>
    <row r="680" spans="3:8" x14ac:dyDescent="0.2">
      <c r="C680">
        <v>5024</v>
      </c>
      <c r="D680" t="s">
        <v>399</v>
      </c>
      <c r="E680">
        <v>5059</v>
      </c>
      <c r="F680" t="s">
        <v>385</v>
      </c>
      <c r="G680">
        <v>50</v>
      </c>
      <c r="H680" t="s">
        <v>376</v>
      </c>
    </row>
    <row r="681" spans="3:8" x14ac:dyDescent="0.2">
      <c r="C681">
        <v>5025</v>
      </c>
      <c r="D681" t="s">
        <v>400</v>
      </c>
      <c r="E681">
        <v>5025</v>
      </c>
      <c r="F681" t="s">
        <v>400</v>
      </c>
      <c r="G681">
        <v>50</v>
      </c>
      <c r="H681" t="s">
        <v>376</v>
      </c>
    </row>
    <row r="682" spans="3:8" x14ac:dyDescent="0.2">
      <c r="C682">
        <v>5026</v>
      </c>
      <c r="D682" t="s">
        <v>401</v>
      </c>
      <c r="E682">
        <v>5026</v>
      </c>
      <c r="F682" t="s">
        <v>401</v>
      </c>
      <c r="G682">
        <v>50</v>
      </c>
      <c r="H682" t="s">
        <v>376</v>
      </c>
    </row>
    <row r="683" spans="3:8" x14ac:dyDescent="0.2">
      <c r="C683">
        <v>5027</v>
      </c>
      <c r="D683" t="s">
        <v>402</v>
      </c>
      <c r="E683">
        <v>5027</v>
      </c>
      <c r="F683" t="s">
        <v>402</v>
      </c>
      <c r="G683">
        <v>50</v>
      </c>
      <c r="H683" t="s">
        <v>376</v>
      </c>
    </row>
    <row r="684" spans="3:8" x14ac:dyDescent="0.2">
      <c r="C684">
        <v>5028</v>
      </c>
      <c r="D684" t="s">
        <v>403</v>
      </c>
      <c r="E684">
        <v>5028</v>
      </c>
      <c r="F684" t="s">
        <v>403</v>
      </c>
      <c r="G684">
        <v>50</v>
      </c>
      <c r="H684" t="s">
        <v>376</v>
      </c>
    </row>
    <row r="685" spans="3:8" x14ac:dyDescent="0.2">
      <c r="C685">
        <v>5029</v>
      </c>
      <c r="D685" t="s">
        <v>404</v>
      </c>
      <c r="E685">
        <v>5029</v>
      </c>
      <c r="F685" t="s">
        <v>404</v>
      </c>
      <c r="G685">
        <v>50</v>
      </c>
      <c r="H685" t="s">
        <v>376</v>
      </c>
    </row>
    <row r="686" spans="3:8" x14ac:dyDescent="0.2">
      <c r="C686">
        <v>5030</v>
      </c>
      <c r="D686" t="s">
        <v>405</v>
      </c>
      <c r="E686">
        <v>5001</v>
      </c>
      <c r="F686" t="s">
        <v>382</v>
      </c>
      <c r="G686">
        <v>50</v>
      </c>
      <c r="H686" t="s">
        <v>376</v>
      </c>
    </row>
    <row r="687" spans="3:8" x14ac:dyDescent="0.2">
      <c r="C687">
        <v>5031</v>
      </c>
      <c r="D687" t="s">
        <v>406</v>
      </c>
      <c r="E687">
        <v>5031</v>
      </c>
      <c r="F687" t="s">
        <v>406</v>
      </c>
      <c r="G687">
        <v>50</v>
      </c>
      <c r="H687" t="s">
        <v>376</v>
      </c>
    </row>
    <row r="688" spans="3:8" x14ac:dyDescent="0.2">
      <c r="C688">
        <v>5032</v>
      </c>
      <c r="D688" t="s">
        <v>407</v>
      </c>
      <c r="E688">
        <v>5032</v>
      </c>
      <c r="F688" t="s">
        <v>407</v>
      </c>
      <c r="G688">
        <v>50</v>
      </c>
      <c r="H688" t="s">
        <v>376</v>
      </c>
    </row>
    <row r="689" spans="3:8" x14ac:dyDescent="0.2">
      <c r="C689">
        <v>5033</v>
      </c>
      <c r="D689" t="s">
        <v>408</v>
      </c>
      <c r="E689">
        <v>5033</v>
      </c>
      <c r="F689" t="s">
        <v>408</v>
      </c>
      <c r="G689">
        <v>50</v>
      </c>
      <c r="H689" t="s">
        <v>376</v>
      </c>
    </row>
    <row r="690" spans="3:8" x14ac:dyDescent="0.2">
      <c r="C690">
        <v>5034</v>
      </c>
      <c r="D690" t="s">
        <v>411</v>
      </c>
      <c r="E690">
        <v>5034</v>
      </c>
      <c r="F690" t="s">
        <v>411</v>
      </c>
      <c r="G690">
        <v>50</v>
      </c>
      <c r="H690" t="s">
        <v>376</v>
      </c>
    </row>
    <row r="691" spans="3:8" x14ac:dyDescent="0.2">
      <c r="C691">
        <v>5035</v>
      </c>
      <c r="D691" t="s">
        <v>412</v>
      </c>
      <c r="E691">
        <v>5035</v>
      </c>
      <c r="F691" t="s">
        <v>412</v>
      </c>
      <c r="G691">
        <v>50</v>
      </c>
      <c r="H691" t="s">
        <v>376</v>
      </c>
    </row>
    <row r="692" spans="3:8" x14ac:dyDescent="0.2">
      <c r="C692">
        <v>5036</v>
      </c>
      <c r="D692" t="s">
        <v>413</v>
      </c>
      <c r="E692">
        <v>5036</v>
      </c>
      <c r="F692" t="s">
        <v>413</v>
      </c>
      <c r="G692">
        <v>50</v>
      </c>
      <c r="H692" t="s">
        <v>376</v>
      </c>
    </row>
    <row r="693" spans="3:8" x14ac:dyDescent="0.2">
      <c r="C693">
        <v>5037</v>
      </c>
      <c r="D693" t="s">
        <v>415</v>
      </c>
      <c r="E693">
        <v>5037</v>
      </c>
      <c r="F693" t="s">
        <v>415</v>
      </c>
      <c r="G693">
        <v>50</v>
      </c>
      <c r="H693" t="s">
        <v>376</v>
      </c>
    </row>
    <row r="694" spans="3:8" x14ac:dyDescent="0.2">
      <c r="C694">
        <v>5038</v>
      </c>
      <c r="D694" t="s">
        <v>416</v>
      </c>
      <c r="E694">
        <v>5038</v>
      </c>
      <c r="F694" t="s">
        <v>416</v>
      </c>
      <c r="G694">
        <v>50</v>
      </c>
      <c r="H694" t="s">
        <v>376</v>
      </c>
    </row>
    <row r="695" spans="3:8" x14ac:dyDescent="0.2">
      <c r="C695">
        <v>5039</v>
      </c>
      <c r="D695" t="s">
        <v>419</v>
      </c>
      <c r="E695">
        <v>5006</v>
      </c>
      <c r="F695" t="s">
        <v>409</v>
      </c>
      <c r="G695">
        <v>50</v>
      </c>
      <c r="H695" t="s">
        <v>376</v>
      </c>
    </row>
    <row r="696" spans="3:8" x14ac:dyDescent="0.2">
      <c r="C696">
        <v>5040</v>
      </c>
      <c r="D696" t="s">
        <v>420</v>
      </c>
      <c r="E696">
        <v>5007</v>
      </c>
      <c r="F696" t="s">
        <v>410</v>
      </c>
      <c r="G696">
        <v>50</v>
      </c>
      <c r="H696" t="s">
        <v>376</v>
      </c>
    </row>
    <row r="697" spans="3:8" x14ac:dyDescent="0.2">
      <c r="C697">
        <v>5041</v>
      </c>
      <c r="D697" t="s">
        <v>421</v>
      </c>
      <c r="E697">
        <v>5041</v>
      </c>
      <c r="F697" t="s">
        <v>421</v>
      </c>
      <c r="G697">
        <v>50</v>
      </c>
      <c r="H697" t="s">
        <v>376</v>
      </c>
    </row>
    <row r="698" spans="3:8" x14ac:dyDescent="0.2">
      <c r="C698">
        <v>5042</v>
      </c>
      <c r="D698" t="s">
        <v>422</v>
      </c>
      <c r="E698">
        <v>5042</v>
      </c>
      <c r="F698" t="s">
        <v>422</v>
      </c>
      <c r="G698">
        <v>50</v>
      </c>
      <c r="H698" t="s">
        <v>376</v>
      </c>
    </row>
    <row r="699" spans="3:8" x14ac:dyDescent="0.2">
      <c r="C699">
        <v>5043</v>
      </c>
      <c r="D699" t="s">
        <v>423</v>
      </c>
      <c r="E699">
        <v>5043</v>
      </c>
      <c r="F699" t="s">
        <v>423</v>
      </c>
      <c r="G699">
        <v>50</v>
      </c>
      <c r="H699" t="s">
        <v>376</v>
      </c>
    </row>
    <row r="700" spans="3:8" x14ac:dyDescent="0.2">
      <c r="C700">
        <v>5044</v>
      </c>
      <c r="D700" t="s">
        <v>424</v>
      </c>
      <c r="E700">
        <v>5044</v>
      </c>
      <c r="F700" t="s">
        <v>424</v>
      </c>
      <c r="G700">
        <v>50</v>
      </c>
      <c r="H700" t="s">
        <v>376</v>
      </c>
    </row>
    <row r="701" spans="3:8" x14ac:dyDescent="0.2">
      <c r="C701">
        <v>5045</v>
      </c>
      <c r="D701" t="s">
        <v>425</v>
      </c>
      <c r="E701">
        <v>5045</v>
      </c>
      <c r="F701" t="s">
        <v>425</v>
      </c>
      <c r="G701">
        <v>50</v>
      </c>
      <c r="H701" t="s">
        <v>376</v>
      </c>
    </row>
    <row r="702" spans="3:8" x14ac:dyDescent="0.2">
      <c r="C702">
        <v>5046</v>
      </c>
      <c r="D702" t="s">
        <v>426</v>
      </c>
      <c r="E702">
        <v>5046</v>
      </c>
      <c r="F702" t="s">
        <v>426</v>
      </c>
      <c r="G702">
        <v>50</v>
      </c>
      <c r="H702" t="s">
        <v>376</v>
      </c>
    </row>
    <row r="703" spans="3:8" x14ac:dyDescent="0.2">
      <c r="C703">
        <v>5047</v>
      </c>
      <c r="D703" t="s">
        <v>427</v>
      </c>
      <c r="E703">
        <v>5047</v>
      </c>
      <c r="F703" t="s">
        <v>427</v>
      </c>
      <c r="G703">
        <v>50</v>
      </c>
      <c r="H703" t="s">
        <v>376</v>
      </c>
    </row>
    <row r="704" spans="3:8" x14ac:dyDescent="0.2">
      <c r="C704">
        <v>5048</v>
      </c>
      <c r="D704" t="s">
        <v>428</v>
      </c>
      <c r="E704">
        <v>5007</v>
      </c>
      <c r="F704" t="s">
        <v>410</v>
      </c>
      <c r="G704">
        <v>50</v>
      </c>
      <c r="H704" t="s">
        <v>376</v>
      </c>
    </row>
    <row r="705" spans="3:8" x14ac:dyDescent="0.2">
      <c r="C705">
        <v>5049</v>
      </c>
      <c r="D705" t="s">
        <v>429</v>
      </c>
      <c r="E705">
        <v>5049</v>
      </c>
      <c r="F705" t="s">
        <v>429</v>
      </c>
      <c r="G705">
        <v>50</v>
      </c>
      <c r="H705" t="s">
        <v>376</v>
      </c>
    </row>
    <row r="706" spans="3:8" x14ac:dyDescent="0.2">
      <c r="C706">
        <v>5050</v>
      </c>
      <c r="D706" t="s">
        <v>430</v>
      </c>
      <c r="E706">
        <v>5060</v>
      </c>
      <c r="F706" t="s">
        <v>431</v>
      </c>
      <c r="G706">
        <v>50</v>
      </c>
      <c r="H706" t="s">
        <v>376</v>
      </c>
    </row>
    <row r="707" spans="3:8" x14ac:dyDescent="0.2">
      <c r="C707">
        <v>5051</v>
      </c>
      <c r="D707" t="s">
        <v>432</v>
      </c>
      <c r="E707">
        <v>5060</v>
      </c>
      <c r="F707" t="s">
        <v>431</v>
      </c>
      <c r="G707">
        <v>50</v>
      </c>
      <c r="H707" t="s">
        <v>376</v>
      </c>
    </row>
    <row r="708" spans="3:8" x14ac:dyDescent="0.2">
      <c r="C708">
        <v>5052</v>
      </c>
      <c r="D708" t="s">
        <v>433</v>
      </c>
      <c r="E708">
        <v>5052</v>
      </c>
      <c r="F708" t="s">
        <v>433</v>
      </c>
      <c r="G708">
        <v>50</v>
      </c>
      <c r="H708" t="s">
        <v>376</v>
      </c>
    </row>
    <row r="709" spans="3:8" x14ac:dyDescent="0.2">
      <c r="C709">
        <v>5053</v>
      </c>
      <c r="D709" t="s">
        <v>418</v>
      </c>
      <c r="E709">
        <v>5053</v>
      </c>
      <c r="F709" t="s">
        <v>418</v>
      </c>
      <c r="G709">
        <v>50</v>
      </c>
      <c r="H709" t="s">
        <v>376</v>
      </c>
    </row>
    <row r="710" spans="3:8" x14ac:dyDescent="0.2">
      <c r="C710">
        <v>5054</v>
      </c>
      <c r="D710" t="s">
        <v>391</v>
      </c>
      <c r="E710">
        <v>5054</v>
      </c>
      <c r="F710" t="s">
        <v>391</v>
      </c>
      <c r="G710">
        <v>50</v>
      </c>
      <c r="H710" t="s">
        <v>376</v>
      </c>
    </row>
    <row r="711" spans="3:8" x14ac:dyDescent="0.2">
      <c r="C711">
        <v>5055</v>
      </c>
      <c r="D711" t="s">
        <v>379</v>
      </c>
      <c r="E711">
        <v>5055</v>
      </c>
      <c r="F711" t="s">
        <v>379</v>
      </c>
      <c r="G711">
        <v>50</v>
      </c>
      <c r="H711" t="s">
        <v>376</v>
      </c>
    </row>
    <row r="712" spans="3:8" x14ac:dyDescent="0.2">
      <c r="C712">
        <v>5056</v>
      </c>
      <c r="D712" t="s">
        <v>386</v>
      </c>
      <c r="E712">
        <v>5056</v>
      </c>
      <c r="F712" t="s">
        <v>386</v>
      </c>
      <c r="G712">
        <v>50</v>
      </c>
      <c r="H712" t="s">
        <v>376</v>
      </c>
    </row>
    <row r="713" spans="3:8" x14ac:dyDescent="0.2">
      <c r="C713">
        <v>5057</v>
      </c>
      <c r="D713" t="s">
        <v>388</v>
      </c>
      <c r="E713">
        <v>5057</v>
      </c>
      <c r="F713" t="s">
        <v>388</v>
      </c>
      <c r="G713">
        <v>50</v>
      </c>
      <c r="H713" t="s">
        <v>376</v>
      </c>
    </row>
    <row r="714" spans="3:8" x14ac:dyDescent="0.2">
      <c r="C714">
        <v>5058</v>
      </c>
      <c r="D714" t="s">
        <v>393</v>
      </c>
      <c r="E714">
        <v>5058</v>
      </c>
      <c r="F714" t="s">
        <v>393</v>
      </c>
      <c r="G714">
        <v>50</v>
      </c>
      <c r="H714" t="s">
        <v>376</v>
      </c>
    </row>
    <row r="715" spans="3:8" x14ac:dyDescent="0.2">
      <c r="C715">
        <v>5059</v>
      </c>
      <c r="D715" t="s">
        <v>385</v>
      </c>
      <c r="E715">
        <v>5059</v>
      </c>
      <c r="F715" t="s">
        <v>385</v>
      </c>
      <c r="G715">
        <v>50</v>
      </c>
      <c r="H715" t="s">
        <v>376</v>
      </c>
    </row>
    <row r="716" spans="3:8" x14ac:dyDescent="0.2">
      <c r="C716">
        <v>5060</v>
      </c>
      <c r="D716" t="s">
        <v>431</v>
      </c>
      <c r="E716">
        <v>5060</v>
      </c>
      <c r="F716" t="s">
        <v>431</v>
      </c>
      <c r="G716">
        <v>50</v>
      </c>
      <c r="H716" t="s">
        <v>376</v>
      </c>
    </row>
    <row r="717" spans="3:8" x14ac:dyDescent="0.2">
      <c r="C717">
        <v>5061</v>
      </c>
      <c r="D717" t="s">
        <v>375</v>
      </c>
      <c r="E717">
        <v>5061</v>
      </c>
      <c r="F717" t="s">
        <v>375</v>
      </c>
      <c r="G717">
        <v>50</v>
      </c>
      <c r="H717" t="s">
        <v>376</v>
      </c>
    </row>
    <row r="718" spans="3:8" x14ac:dyDescent="0.2">
      <c r="C718">
        <v>5401</v>
      </c>
      <c r="D718" t="s">
        <v>479</v>
      </c>
      <c r="E718">
        <v>5401</v>
      </c>
      <c r="F718" t="s">
        <v>479</v>
      </c>
      <c r="G718">
        <v>54</v>
      </c>
      <c r="H718" t="s">
        <v>478</v>
      </c>
    </row>
    <row r="719" spans="3:8" x14ac:dyDescent="0.2">
      <c r="C719">
        <v>5402</v>
      </c>
      <c r="D719" t="s">
        <v>477</v>
      </c>
      <c r="E719">
        <v>5402</v>
      </c>
      <c r="F719" t="s">
        <v>477</v>
      </c>
      <c r="G719">
        <v>54</v>
      </c>
      <c r="H719" t="s">
        <v>478</v>
      </c>
    </row>
    <row r="720" spans="3:8" x14ac:dyDescent="0.2">
      <c r="C720">
        <v>5403</v>
      </c>
      <c r="D720" t="s">
        <v>508</v>
      </c>
      <c r="E720">
        <v>5403</v>
      </c>
      <c r="F720" t="s">
        <v>508</v>
      </c>
      <c r="G720">
        <v>54</v>
      </c>
      <c r="H720" t="s">
        <v>478</v>
      </c>
    </row>
    <row r="721" spans="3:8" x14ac:dyDescent="0.2">
      <c r="C721">
        <v>5404</v>
      </c>
      <c r="D721" t="s">
        <v>504</v>
      </c>
      <c r="E721">
        <v>5404</v>
      </c>
      <c r="F721" t="s">
        <v>504</v>
      </c>
      <c r="G721">
        <v>54</v>
      </c>
      <c r="H721" t="s">
        <v>478</v>
      </c>
    </row>
    <row r="722" spans="3:8" x14ac:dyDescent="0.2">
      <c r="C722">
        <v>5405</v>
      </c>
      <c r="D722" t="s">
        <v>505</v>
      </c>
      <c r="E722">
        <v>5405</v>
      </c>
      <c r="F722" t="s">
        <v>505</v>
      </c>
      <c r="G722">
        <v>54</v>
      </c>
      <c r="H722" t="s">
        <v>478</v>
      </c>
    </row>
    <row r="723" spans="3:8" x14ac:dyDescent="0.2">
      <c r="C723">
        <v>5406</v>
      </c>
      <c r="D723" t="s">
        <v>506</v>
      </c>
      <c r="E723">
        <v>5406</v>
      </c>
      <c r="F723" t="s">
        <v>506</v>
      </c>
      <c r="G723">
        <v>54</v>
      </c>
      <c r="H723" t="s">
        <v>478</v>
      </c>
    </row>
    <row r="724" spans="3:8" x14ac:dyDescent="0.2">
      <c r="C724">
        <v>5411</v>
      </c>
      <c r="D724" t="s">
        <v>480</v>
      </c>
      <c r="E724">
        <v>5411</v>
      </c>
      <c r="F724" t="s">
        <v>480</v>
      </c>
      <c r="G724">
        <v>54</v>
      </c>
      <c r="H724" t="s">
        <v>478</v>
      </c>
    </row>
    <row r="725" spans="3:8" x14ac:dyDescent="0.2">
      <c r="C725">
        <v>5412</v>
      </c>
      <c r="D725" t="s">
        <v>464</v>
      </c>
      <c r="E725">
        <v>5412</v>
      </c>
      <c r="F725" t="s">
        <v>464</v>
      </c>
      <c r="G725">
        <v>54</v>
      </c>
      <c r="H725" t="s">
        <v>478</v>
      </c>
    </row>
    <row r="726" spans="3:8" x14ac:dyDescent="0.2">
      <c r="C726">
        <v>5413</v>
      </c>
      <c r="D726" t="s">
        <v>483</v>
      </c>
      <c r="E726">
        <v>5413</v>
      </c>
      <c r="F726" t="s">
        <v>483</v>
      </c>
      <c r="G726">
        <v>54</v>
      </c>
      <c r="H726" t="s">
        <v>478</v>
      </c>
    </row>
    <row r="727" spans="3:8" x14ac:dyDescent="0.2">
      <c r="C727">
        <v>5414</v>
      </c>
      <c r="D727" t="s">
        <v>484</v>
      </c>
      <c r="E727">
        <v>5414</v>
      </c>
      <c r="F727" t="s">
        <v>484</v>
      </c>
      <c r="G727">
        <v>54</v>
      </c>
      <c r="H727" t="s">
        <v>478</v>
      </c>
    </row>
    <row r="728" spans="3:8" x14ac:dyDescent="0.2">
      <c r="C728">
        <v>5415</v>
      </c>
      <c r="D728" t="s">
        <v>486</v>
      </c>
      <c r="E728">
        <v>5415</v>
      </c>
      <c r="F728" t="s">
        <v>486</v>
      </c>
      <c r="G728">
        <v>54</v>
      </c>
      <c r="H728" t="s">
        <v>478</v>
      </c>
    </row>
    <row r="729" spans="3:8" x14ac:dyDescent="0.2">
      <c r="C729">
        <v>5416</v>
      </c>
      <c r="D729" t="s">
        <v>487</v>
      </c>
      <c r="E729">
        <v>5416</v>
      </c>
      <c r="F729" t="s">
        <v>487</v>
      </c>
      <c r="G729">
        <v>54</v>
      </c>
      <c r="H729" t="s">
        <v>478</v>
      </c>
    </row>
    <row r="730" spans="3:8" x14ac:dyDescent="0.2">
      <c r="C730">
        <v>5417</v>
      </c>
      <c r="D730" t="s">
        <v>488</v>
      </c>
      <c r="E730">
        <v>5417</v>
      </c>
      <c r="F730" t="s">
        <v>488</v>
      </c>
      <c r="G730">
        <v>54</v>
      </c>
      <c r="H730" t="s">
        <v>478</v>
      </c>
    </row>
    <row r="731" spans="3:8" x14ac:dyDescent="0.2">
      <c r="C731">
        <v>5418</v>
      </c>
      <c r="D731" t="s">
        <v>489</v>
      </c>
      <c r="E731">
        <v>5418</v>
      </c>
      <c r="F731" t="s">
        <v>489</v>
      </c>
      <c r="G731">
        <v>54</v>
      </c>
      <c r="H731" t="s">
        <v>478</v>
      </c>
    </row>
    <row r="732" spans="3:8" x14ac:dyDescent="0.2">
      <c r="C732">
        <v>5419</v>
      </c>
      <c r="D732" t="s">
        <v>490</v>
      </c>
      <c r="E732">
        <v>5419</v>
      </c>
      <c r="F732" t="s">
        <v>490</v>
      </c>
      <c r="G732">
        <v>54</v>
      </c>
      <c r="H732" t="s">
        <v>478</v>
      </c>
    </row>
    <row r="733" spans="3:8" x14ac:dyDescent="0.2">
      <c r="C733">
        <v>5420</v>
      </c>
      <c r="D733" t="s">
        <v>491</v>
      </c>
      <c r="E733">
        <v>5420</v>
      </c>
      <c r="F733" t="s">
        <v>491</v>
      </c>
      <c r="G733">
        <v>54</v>
      </c>
      <c r="H733" t="s">
        <v>478</v>
      </c>
    </row>
    <row r="734" spans="3:8" x14ac:dyDescent="0.2">
      <c r="C734">
        <v>5421</v>
      </c>
      <c r="D734" t="s">
        <v>493</v>
      </c>
      <c r="E734">
        <v>5421</v>
      </c>
      <c r="F734" t="s">
        <v>493</v>
      </c>
      <c r="G734">
        <v>54</v>
      </c>
      <c r="H734" t="s">
        <v>478</v>
      </c>
    </row>
    <row r="735" spans="3:8" x14ac:dyDescent="0.2">
      <c r="C735">
        <v>5422</v>
      </c>
      <c r="D735" t="s">
        <v>496</v>
      </c>
      <c r="E735">
        <v>5422</v>
      </c>
      <c r="F735" t="s">
        <v>496</v>
      </c>
      <c r="G735">
        <v>54</v>
      </c>
      <c r="H735" t="s">
        <v>478</v>
      </c>
    </row>
    <row r="736" spans="3:8" x14ac:dyDescent="0.2">
      <c r="C736">
        <v>5423</v>
      </c>
      <c r="D736" t="s">
        <v>497</v>
      </c>
      <c r="E736">
        <v>5423</v>
      </c>
      <c r="F736" t="s">
        <v>497</v>
      </c>
      <c r="G736">
        <v>54</v>
      </c>
      <c r="H736" t="s">
        <v>478</v>
      </c>
    </row>
    <row r="737" spans="3:8" x14ac:dyDescent="0.2">
      <c r="C737">
        <v>5424</v>
      </c>
      <c r="D737" t="s">
        <v>498</v>
      </c>
      <c r="E737">
        <v>5424</v>
      </c>
      <c r="F737" t="s">
        <v>498</v>
      </c>
      <c r="G737">
        <v>54</v>
      </c>
      <c r="H737" t="s">
        <v>478</v>
      </c>
    </row>
    <row r="738" spans="3:8" x14ac:dyDescent="0.2">
      <c r="C738">
        <v>5425</v>
      </c>
      <c r="D738" t="s">
        <v>499</v>
      </c>
      <c r="E738">
        <v>5425</v>
      </c>
      <c r="F738" t="s">
        <v>499</v>
      </c>
      <c r="G738">
        <v>54</v>
      </c>
      <c r="H738" t="s">
        <v>478</v>
      </c>
    </row>
    <row r="739" spans="3:8" x14ac:dyDescent="0.2">
      <c r="C739">
        <v>5426</v>
      </c>
      <c r="D739" t="s">
        <v>500</v>
      </c>
      <c r="E739">
        <v>5426</v>
      </c>
      <c r="F739" t="s">
        <v>500</v>
      </c>
      <c r="G739">
        <v>54</v>
      </c>
      <c r="H739" t="s">
        <v>478</v>
      </c>
    </row>
    <row r="740" spans="3:8" x14ac:dyDescent="0.2">
      <c r="C740">
        <v>5427</v>
      </c>
      <c r="D740" t="s">
        <v>501</v>
      </c>
      <c r="E740">
        <v>5427</v>
      </c>
      <c r="F740" t="s">
        <v>501</v>
      </c>
      <c r="G740">
        <v>54</v>
      </c>
      <c r="H740" t="s">
        <v>478</v>
      </c>
    </row>
    <row r="741" spans="3:8" x14ac:dyDescent="0.2">
      <c r="C741">
        <v>5428</v>
      </c>
      <c r="D741" t="s">
        <v>502</v>
      </c>
      <c r="E741">
        <v>5428</v>
      </c>
      <c r="F741" t="s">
        <v>502</v>
      </c>
      <c r="G741">
        <v>54</v>
      </c>
      <c r="H741" t="s">
        <v>478</v>
      </c>
    </row>
    <row r="742" spans="3:8" x14ac:dyDescent="0.2">
      <c r="C742">
        <v>5429</v>
      </c>
      <c r="D742" t="s">
        <v>503</v>
      </c>
      <c r="E742">
        <v>5429</v>
      </c>
      <c r="F742" t="s">
        <v>503</v>
      </c>
      <c r="G742">
        <v>54</v>
      </c>
      <c r="H742" t="s">
        <v>478</v>
      </c>
    </row>
    <row r="743" spans="3:8" x14ac:dyDescent="0.2">
      <c r="C743">
        <v>5430</v>
      </c>
      <c r="D743" t="s">
        <v>507</v>
      </c>
      <c r="E743">
        <v>5430</v>
      </c>
      <c r="F743" t="s">
        <v>507</v>
      </c>
      <c r="G743">
        <v>54</v>
      </c>
      <c r="H743" t="s">
        <v>478</v>
      </c>
    </row>
    <row r="744" spans="3:8" x14ac:dyDescent="0.2">
      <c r="C744">
        <v>5434</v>
      </c>
      <c r="D744" t="s">
        <v>512</v>
      </c>
      <c r="E744">
        <v>5434</v>
      </c>
      <c r="F744" t="s">
        <v>512</v>
      </c>
      <c r="G744">
        <v>54</v>
      </c>
      <c r="H744" t="s">
        <v>478</v>
      </c>
    </row>
    <row r="745" spans="3:8" x14ac:dyDescent="0.2">
      <c r="C745">
        <v>5436</v>
      </c>
      <c r="D745" t="s">
        <v>513</v>
      </c>
      <c r="E745">
        <v>5436</v>
      </c>
      <c r="F745" t="s">
        <v>513</v>
      </c>
      <c r="G745">
        <v>54</v>
      </c>
      <c r="H745" t="s">
        <v>478</v>
      </c>
    </row>
    <row r="746" spans="3:8" x14ac:dyDescent="0.2">
      <c r="C746">
        <v>5437</v>
      </c>
      <c r="D746" t="s">
        <v>514</v>
      </c>
      <c r="E746">
        <v>5437</v>
      </c>
      <c r="F746" t="s">
        <v>514</v>
      </c>
      <c r="G746">
        <v>54</v>
      </c>
      <c r="H746" t="s">
        <v>478</v>
      </c>
    </row>
    <row r="747" spans="3:8" x14ac:dyDescent="0.2">
      <c r="C747">
        <v>5438</v>
      </c>
      <c r="D747" t="s">
        <v>515</v>
      </c>
      <c r="E747">
        <v>5438</v>
      </c>
      <c r="F747" t="s">
        <v>515</v>
      </c>
      <c r="G747">
        <v>54</v>
      </c>
      <c r="H747" t="s">
        <v>478</v>
      </c>
    </row>
    <row r="748" spans="3:8" x14ac:dyDescent="0.2">
      <c r="C748">
        <v>5439</v>
      </c>
      <c r="D748" t="s">
        <v>516</v>
      </c>
      <c r="E748">
        <v>5439</v>
      </c>
      <c r="F748" t="s">
        <v>516</v>
      </c>
      <c r="G748">
        <v>54</v>
      </c>
      <c r="H748" t="s">
        <v>478</v>
      </c>
    </row>
    <row r="749" spans="3:8" x14ac:dyDescent="0.2">
      <c r="C749">
        <v>5440</v>
      </c>
      <c r="D749" t="s">
        <v>517</v>
      </c>
      <c r="E749">
        <v>5440</v>
      </c>
      <c r="F749" t="s">
        <v>517</v>
      </c>
      <c r="G749">
        <v>54</v>
      </c>
      <c r="H749" t="s">
        <v>478</v>
      </c>
    </row>
    <row r="750" spans="3:8" x14ac:dyDescent="0.2">
      <c r="C750">
        <v>5441</v>
      </c>
      <c r="D750" t="s">
        <v>518</v>
      </c>
      <c r="E750">
        <v>5441</v>
      </c>
      <c r="F750" t="s">
        <v>518</v>
      </c>
      <c r="G750">
        <v>54</v>
      </c>
      <c r="H750" t="s">
        <v>478</v>
      </c>
    </row>
    <row r="751" spans="3:8" x14ac:dyDescent="0.2">
      <c r="C751">
        <v>5442</v>
      </c>
      <c r="D751" t="s">
        <v>519</v>
      </c>
      <c r="E751">
        <v>5442</v>
      </c>
      <c r="F751" t="s">
        <v>519</v>
      </c>
      <c r="G751">
        <v>54</v>
      </c>
      <c r="H751" t="s">
        <v>478</v>
      </c>
    </row>
    <row r="752" spans="3:8" x14ac:dyDescent="0.2">
      <c r="C752">
        <v>5444</v>
      </c>
      <c r="D752" t="s">
        <v>520</v>
      </c>
      <c r="E752">
        <v>5444</v>
      </c>
      <c r="F752" t="s">
        <v>520</v>
      </c>
      <c r="G752">
        <v>54</v>
      </c>
      <c r="H752" t="s">
        <v>478</v>
      </c>
    </row>
  </sheetData>
  <pageMargins left="0.7" right="0.7" top="0.75" bottom="0.75" header="0.3" footer="0.3"/>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3195-262C-4763-8738-F1A832FFB3B6}">
  <sheetPr>
    <tabColor theme="9" tint="0.59999389629810485"/>
  </sheetPr>
  <dimension ref="A1:T358"/>
  <sheetViews>
    <sheetView workbookViewId="0">
      <selection activeCell="H19" sqref="H19"/>
    </sheetView>
  </sheetViews>
  <sheetFormatPr baseColWidth="10" defaultRowHeight="12.75" x14ac:dyDescent="0.2"/>
  <cols>
    <col min="2" max="2" width="13.28515625" bestFit="1" customWidth="1"/>
    <col min="3" max="5" width="12.42578125" customWidth="1"/>
    <col min="6" max="6" width="12" bestFit="1" customWidth="1"/>
    <col min="7" max="7" width="8.140625" bestFit="1" customWidth="1"/>
  </cols>
  <sheetData>
    <row r="1" spans="1:9" x14ac:dyDescent="0.2">
      <c r="B1" s="1" t="s">
        <v>29</v>
      </c>
      <c r="C1" t="s" vm="1">
        <v>523</v>
      </c>
    </row>
    <row r="2" spans="1:9" x14ac:dyDescent="0.2">
      <c r="B2" s="1" t="s">
        <v>61</v>
      </c>
      <c r="C2" t="s" vm="9">
        <v>523</v>
      </c>
      <c r="H2" t="s">
        <v>523</v>
      </c>
    </row>
    <row r="3" spans="1:9" x14ac:dyDescent="0.2">
      <c r="B3" s="1" t="s">
        <v>525</v>
      </c>
      <c r="C3" t="s" vm="4">
        <v>526</v>
      </c>
      <c r="H3" t="s">
        <v>530</v>
      </c>
    </row>
    <row r="5" spans="1:9" x14ac:dyDescent="0.2">
      <c r="A5" t="s">
        <v>548</v>
      </c>
      <c r="B5" s="1" t="s">
        <v>59</v>
      </c>
      <c r="C5" t="s">
        <v>552</v>
      </c>
      <c r="H5" t="s">
        <v>535</v>
      </c>
      <c r="I5" s="14" t="str">
        <f>IF(C2=H3,H5,IF(C2=H2,H6,C2))</f>
        <v>hele landet</v>
      </c>
    </row>
    <row r="6" spans="1:9" x14ac:dyDescent="0.2">
      <c r="A6">
        <v>1</v>
      </c>
      <c r="B6" s="2" t="s">
        <v>255</v>
      </c>
      <c r="C6" s="4">
        <v>20857429.800000001</v>
      </c>
      <c r="D6" s="4"/>
      <c r="H6" t="s">
        <v>536</v>
      </c>
    </row>
    <row r="7" spans="1:9" x14ac:dyDescent="0.2">
      <c r="A7">
        <v>2</v>
      </c>
      <c r="B7" s="2" t="s">
        <v>112</v>
      </c>
      <c r="C7" s="4">
        <v>18359613.399999999</v>
      </c>
      <c r="D7" s="4"/>
    </row>
    <row r="8" spans="1:9" x14ac:dyDescent="0.2">
      <c r="A8">
        <v>3</v>
      </c>
      <c r="B8" s="2" t="s">
        <v>415</v>
      </c>
      <c r="C8" s="4">
        <v>14937958.1</v>
      </c>
      <c r="D8" s="4"/>
      <c r="H8" t="s">
        <v>537</v>
      </c>
      <c r="I8" s="14" t="str">
        <f>IF(C1=H3,H8,IF(C1=H2,H9,C1))</f>
        <v>alle dyreslag</v>
      </c>
    </row>
    <row r="9" spans="1:9" x14ac:dyDescent="0.2">
      <c r="A9">
        <v>4</v>
      </c>
      <c r="B9" s="2" t="s">
        <v>256</v>
      </c>
      <c r="C9" s="4">
        <v>12651066.300000001</v>
      </c>
      <c r="D9" s="4"/>
      <c r="H9" t="s">
        <v>538</v>
      </c>
    </row>
    <row r="10" spans="1:9" x14ac:dyDescent="0.2">
      <c r="A10">
        <v>5</v>
      </c>
      <c r="B10" s="2" t="s">
        <v>77</v>
      </c>
      <c r="C10" s="4">
        <v>9496463.5999999996</v>
      </c>
      <c r="D10" s="4"/>
    </row>
    <row r="11" spans="1:9" x14ac:dyDescent="0.2">
      <c r="A11">
        <v>6</v>
      </c>
      <c r="B11" s="2" t="s">
        <v>409</v>
      </c>
      <c r="C11" s="4">
        <v>8991832.8000000007</v>
      </c>
      <c r="D11" s="4"/>
      <c r="H11" t="s">
        <v>539</v>
      </c>
      <c r="I11" s="14" t="str" vm="4">
        <f>IF(C3=H3,H11,IF(C3=H2,H12,C3))</f>
        <v>2021</v>
      </c>
    </row>
    <row r="12" spans="1:9" x14ac:dyDescent="0.2">
      <c r="A12">
        <v>7</v>
      </c>
      <c r="B12" s="2" t="s">
        <v>250</v>
      </c>
      <c r="C12" s="4">
        <v>8829241</v>
      </c>
      <c r="D12" s="4"/>
      <c r="H12" t="s">
        <v>540</v>
      </c>
    </row>
    <row r="13" spans="1:9" x14ac:dyDescent="0.2">
      <c r="A13">
        <v>8</v>
      </c>
      <c r="B13" s="2" t="s">
        <v>257</v>
      </c>
      <c r="C13" s="4">
        <v>8740500.4000000004</v>
      </c>
      <c r="D13" s="4"/>
    </row>
    <row r="14" spans="1:9" x14ac:dyDescent="0.2">
      <c r="A14">
        <v>9</v>
      </c>
      <c r="B14" s="2" t="s">
        <v>249</v>
      </c>
      <c r="C14" s="4">
        <v>7269123</v>
      </c>
      <c r="D14" s="4"/>
    </row>
    <row r="15" spans="1:9" x14ac:dyDescent="0.2">
      <c r="A15">
        <v>10</v>
      </c>
      <c r="B15" s="2" t="s">
        <v>72</v>
      </c>
      <c r="C15" s="4">
        <v>6994423.4000000004</v>
      </c>
      <c r="D15" s="4"/>
    </row>
    <row r="16" spans="1:9" x14ac:dyDescent="0.2">
      <c r="A16">
        <v>11</v>
      </c>
      <c r="B16" s="2" t="s">
        <v>416</v>
      </c>
      <c r="C16" s="4">
        <v>6863587.9000000004</v>
      </c>
      <c r="D16" s="4"/>
      <c r="H16" s="17" t="str">
        <f>_xlfn.CONCAT("Slaktemengde av ",I8," i ",I5," kommunevis i ",I11," i kg")</f>
        <v>Slaktemengde av alle dyreslag i hele landet kommunevis i 2021 i kg</v>
      </c>
    </row>
    <row r="17" spans="1:20" x14ac:dyDescent="0.2">
      <c r="A17">
        <v>12</v>
      </c>
      <c r="B17" s="2" t="s">
        <v>402</v>
      </c>
      <c r="C17" s="4">
        <v>6722216.9000000004</v>
      </c>
      <c r="D17" s="4"/>
    </row>
    <row r="18" spans="1:20" ht="58.5" customHeight="1" x14ac:dyDescent="0.2">
      <c r="A18">
        <v>13</v>
      </c>
      <c r="B18" s="2" t="s">
        <v>187</v>
      </c>
      <c r="C18" s="4">
        <v>6056449</v>
      </c>
      <c r="D18" s="4"/>
      <c r="H18" s="140" t="s">
        <v>604</v>
      </c>
      <c r="I18" s="141"/>
      <c r="J18" s="141"/>
      <c r="K18" s="141"/>
      <c r="L18" s="141"/>
      <c r="M18" s="141"/>
      <c r="N18" s="141"/>
      <c r="O18" s="141"/>
      <c r="P18" s="141"/>
      <c r="Q18" s="141"/>
      <c r="R18" s="141"/>
      <c r="S18" s="141"/>
      <c r="T18" s="141"/>
    </row>
    <row r="19" spans="1:20" x14ac:dyDescent="0.2">
      <c r="A19">
        <v>14</v>
      </c>
      <c r="B19" s="2" t="s">
        <v>273</v>
      </c>
      <c r="C19" s="4">
        <v>5910525.0999999996</v>
      </c>
      <c r="D19" s="4"/>
    </row>
    <row r="20" spans="1:20" x14ac:dyDescent="0.2">
      <c r="A20">
        <v>15</v>
      </c>
      <c r="B20" s="2" t="s">
        <v>69</v>
      </c>
      <c r="C20" s="4">
        <v>5657307.7999999998</v>
      </c>
      <c r="D20" s="4"/>
    </row>
    <row r="21" spans="1:20" x14ac:dyDescent="0.2">
      <c r="A21">
        <v>16</v>
      </c>
      <c r="B21" s="2" t="s">
        <v>186</v>
      </c>
      <c r="C21" s="4">
        <v>5431330.7999999998</v>
      </c>
      <c r="D21" s="4"/>
    </row>
    <row r="22" spans="1:20" x14ac:dyDescent="0.2">
      <c r="A22">
        <v>17</v>
      </c>
      <c r="B22" s="2" t="s">
        <v>114</v>
      </c>
      <c r="C22" s="4">
        <v>5088517.9000000004</v>
      </c>
      <c r="D22" s="4"/>
    </row>
    <row r="23" spans="1:20" x14ac:dyDescent="0.2">
      <c r="A23">
        <v>18</v>
      </c>
      <c r="B23" s="2" t="s">
        <v>259</v>
      </c>
      <c r="C23" s="4">
        <v>5053732.7</v>
      </c>
      <c r="D23" s="4"/>
    </row>
    <row r="24" spans="1:20" x14ac:dyDescent="0.2">
      <c r="A24">
        <v>19</v>
      </c>
      <c r="B24" s="2" t="s">
        <v>254</v>
      </c>
      <c r="C24" s="4">
        <v>4740822.7</v>
      </c>
      <c r="D24" s="4"/>
    </row>
    <row r="25" spans="1:20" x14ac:dyDescent="0.2">
      <c r="A25">
        <v>20</v>
      </c>
      <c r="B25" s="2" t="s">
        <v>403</v>
      </c>
      <c r="C25" s="4">
        <v>4588562.8</v>
      </c>
      <c r="D25" s="4"/>
    </row>
    <row r="26" spans="1:20" x14ac:dyDescent="0.2">
      <c r="A26">
        <v>21</v>
      </c>
      <c r="B26" s="2" t="s">
        <v>258</v>
      </c>
      <c r="C26" s="4">
        <v>4334981.0999999996</v>
      </c>
      <c r="D26" s="4"/>
    </row>
    <row r="27" spans="1:20" x14ac:dyDescent="0.2">
      <c r="A27">
        <v>22</v>
      </c>
      <c r="B27" s="2" t="s">
        <v>418</v>
      </c>
      <c r="C27" s="4">
        <v>4104936.5</v>
      </c>
      <c r="D27" s="4"/>
    </row>
    <row r="28" spans="1:20" x14ac:dyDescent="0.2">
      <c r="A28">
        <v>23</v>
      </c>
      <c r="B28" s="2" t="s">
        <v>113</v>
      </c>
      <c r="C28" s="4">
        <v>3992062.3</v>
      </c>
      <c r="D28" s="4"/>
    </row>
    <row r="29" spans="1:20" x14ac:dyDescent="0.2">
      <c r="A29">
        <v>24</v>
      </c>
      <c r="B29" s="2" t="s">
        <v>147</v>
      </c>
      <c r="C29" s="4">
        <v>3798972</v>
      </c>
      <c r="D29" s="4"/>
    </row>
    <row r="30" spans="1:20" x14ac:dyDescent="0.2">
      <c r="A30">
        <v>25</v>
      </c>
      <c r="B30" s="2" t="s">
        <v>385</v>
      </c>
      <c r="C30" s="4">
        <v>3482132.6</v>
      </c>
      <c r="D30" s="4"/>
    </row>
    <row r="31" spans="1:20" x14ac:dyDescent="0.2">
      <c r="A31">
        <v>26</v>
      </c>
      <c r="B31" s="2" t="s">
        <v>413</v>
      </c>
      <c r="C31" s="4">
        <v>3043965.1</v>
      </c>
      <c r="D31" s="4"/>
    </row>
    <row r="32" spans="1:20" x14ac:dyDescent="0.2">
      <c r="A32">
        <v>27</v>
      </c>
      <c r="B32" s="2" t="s">
        <v>111</v>
      </c>
      <c r="C32" s="4">
        <v>2971309.3</v>
      </c>
      <c r="D32" s="4"/>
    </row>
    <row r="33" spans="1:4" x14ac:dyDescent="0.2">
      <c r="A33">
        <v>28</v>
      </c>
      <c r="B33" s="2" t="s">
        <v>62</v>
      </c>
      <c r="C33" s="4">
        <v>2870867.6</v>
      </c>
      <c r="D33" s="4"/>
    </row>
    <row r="34" spans="1:4" x14ac:dyDescent="0.2">
      <c r="A34">
        <v>29</v>
      </c>
      <c r="B34" s="2" t="s">
        <v>104</v>
      </c>
      <c r="C34" s="4">
        <v>2827133.6</v>
      </c>
      <c r="D34" s="4"/>
    </row>
    <row r="35" spans="1:4" x14ac:dyDescent="0.2">
      <c r="A35">
        <v>30</v>
      </c>
      <c r="B35" s="2" t="s">
        <v>146</v>
      </c>
      <c r="C35" s="4">
        <v>2727024.4</v>
      </c>
      <c r="D35" s="4"/>
    </row>
    <row r="36" spans="1:4" x14ac:dyDescent="0.2">
      <c r="A36">
        <v>31</v>
      </c>
      <c r="B36" s="2" t="s">
        <v>151</v>
      </c>
      <c r="C36" s="4">
        <v>2653742.6</v>
      </c>
      <c r="D36" s="4"/>
    </row>
    <row r="37" spans="1:4" x14ac:dyDescent="0.2">
      <c r="A37">
        <v>32</v>
      </c>
      <c r="B37" s="2" t="s">
        <v>263</v>
      </c>
      <c r="C37" s="4">
        <v>2596110.1</v>
      </c>
      <c r="D37" s="4"/>
    </row>
    <row r="38" spans="1:4" x14ac:dyDescent="0.2">
      <c r="A38">
        <v>33</v>
      </c>
      <c r="B38" s="2" t="s">
        <v>65</v>
      </c>
      <c r="C38" s="4">
        <v>2537562.7000000002</v>
      </c>
      <c r="D38" s="4"/>
    </row>
    <row r="39" spans="1:4" x14ac:dyDescent="0.2">
      <c r="A39">
        <v>34</v>
      </c>
      <c r="B39" s="2" t="s">
        <v>247</v>
      </c>
      <c r="C39" s="4">
        <v>2352349</v>
      </c>
      <c r="D39" s="4"/>
    </row>
    <row r="40" spans="1:4" x14ac:dyDescent="0.2">
      <c r="A40">
        <v>35</v>
      </c>
      <c r="B40" s="2" t="s">
        <v>260</v>
      </c>
      <c r="C40" s="4">
        <v>2291991.4</v>
      </c>
      <c r="D40" s="4"/>
    </row>
    <row r="41" spans="1:4" x14ac:dyDescent="0.2">
      <c r="A41">
        <v>36</v>
      </c>
      <c r="B41" s="2" t="s">
        <v>122</v>
      </c>
      <c r="C41" s="4">
        <v>2286127.5</v>
      </c>
      <c r="D41" s="4"/>
    </row>
    <row r="42" spans="1:4" x14ac:dyDescent="0.2">
      <c r="A42">
        <v>37</v>
      </c>
      <c r="B42" s="2" t="s">
        <v>121</v>
      </c>
      <c r="C42" s="4">
        <v>2253051.2000000002</v>
      </c>
      <c r="D42" s="4"/>
    </row>
    <row r="43" spans="1:4" x14ac:dyDescent="0.2">
      <c r="A43">
        <v>38</v>
      </c>
      <c r="B43" s="2" t="s">
        <v>391</v>
      </c>
      <c r="C43" s="4">
        <v>2234846.1</v>
      </c>
      <c r="D43" s="4"/>
    </row>
    <row r="44" spans="1:4" x14ac:dyDescent="0.2">
      <c r="A44">
        <v>39</v>
      </c>
      <c r="B44" s="2" t="s">
        <v>328</v>
      </c>
      <c r="C44" s="4">
        <v>2167632.1</v>
      </c>
      <c r="D44" s="4"/>
    </row>
    <row r="45" spans="1:4" x14ac:dyDescent="0.2">
      <c r="A45">
        <v>40</v>
      </c>
      <c r="B45" s="2" t="s">
        <v>427</v>
      </c>
      <c r="C45" s="4">
        <v>2102919.7999999998</v>
      </c>
      <c r="D45" s="4"/>
    </row>
    <row r="46" spans="1:4" x14ac:dyDescent="0.2">
      <c r="A46">
        <v>41</v>
      </c>
      <c r="B46" s="2" t="s">
        <v>119</v>
      </c>
      <c r="C46" s="4">
        <v>2005589.3</v>
      </c>
      <c r="D46" s="4"/>
    </row>
    <row r="47" spans="1:4" x14ac:dyDescent="0.2">
      <c r="A47">
        <v>42</v>
      </c>
      <c r="B47" s="2" t="s">
        <v>412</v>
      </c>
      <c r="C47" s="4">
        <v>1959283.8</v>
      </c>
      <c r="D47" s="4"/>
    </row>
    <row r="48" spans="1:4" x14ac:dyDescent="0.2">
      <c r="A48">
        <v>43</v>
      </c>
      <c r="B48" s="2" t="s">
        <v>270</v>
      </c>
      <c r="C48" s="4">
        <v>1946645</v>
      </c>
      <c r="D48" s="4"/>
    </row>
    <row r="49" spans="1:4" x14ac:dyDescent="0.2">
      <c r="A49">
        <v>44</v>
      </c>
      <c r="B49" s="2" t="s">
        <v>148</v>
      </c>
      <c r="C49" s="4">
        <v>1903071.3</v>
      </c>
      <c r="D49" s="4"/>
    </row>
    <row r="50" spans="1:4" x14ac:dyDescent="0.2">
      <c r="A50">
        <v>45</v>
      </c>
      <c r="B50" s="2" t="s">
        <v>135</v>
      </c>
      <c r="C50" s="4">
        <v>1814912.9</v>
      </c>
      <c r="D50" s="4"/>
    </row>
    <row r="51" spans="1:4" ht="14.25" customHeight="1" x14ac:dyDescent="0.2">
      <c r="A51">
        <v>46</v>
      </c>
      <c r="B51" s="2" t="s">
        <v>188</v>
      </c>
      <c r="C51" s="4">
        <v>1707660</v>
      </c>
      <c r="D51" s="4"/>
    </row>
    <row r="52" spans="1:4" x14ac:dyDescent="0.2">
      <c r="A52">
        <v>47</v>
      </c>
      <c r="B52" s="2" t="s">
        <v>277</v>
      </c>
      <c r="C52" s="4">
        <v>1696610.4</v>
      </c>
      <c r="D52" s="4"/>
    </row>
    <row r="53" spans="1:4" x14ac:dyDescent="0.2">
      <c r="A53">
        <v>48</v>
      </c>
      <c r="B53" s="2" t="s">
        <v>144</v>
      </c>
      <c r="C53" s="4">
        <v>1666108.2</v>
      </c>
      <c r="D53" s="4"/>
    </row>
    <row r="54" spans="1:4" x14ac:dyDescent="0.2">
      <c r="A54">
        <v>49</v>
      </c>
      <c r="B54" s="2" t="s">
        <v>76</v>
      </c>
      <c r="C54" s="4">
        <v>1613212.8</v>
      </c>
      <c r="D54" s="4"/>
    </row>
    <row r="55" spans="1:4" x14ac:dyDescent="0.2">
      <c r="A55">
        <v>50</v>
      </c>
      <c r="B55" s="2" t="s">
        <v>410</v>
      </c>
      <c r="C55" s="4">
        <v>1589250.4</v>
      </c>
      <c r="D55" s="4"/>
    </row>
    <row r="56" spans="1:4" x14ac:dyDescent="0.2">
      <c r="A56">
        <v>51</v>
      </c>
      <c r="B56" s="2" t="s">
        <v>388</v>
      </c>
      <c r="C56" s="4">
        <v>1581336.6</v>
      </c>
      <c r="D56" s="4"/>
    </row>
    <row r="57" spans="1:4" x14ac:dyDescent="0.2">
      <c r="A57">
        <v>52</v>
      </c>
      <c r="B57" s="2" t="s">
        <v>81</v>
      </c>
      <c r="C57" s="4">
        <v>1501079.7</v>
      </c>
      <c r="D57" s="4"/>
    </row>
    <row r="58" spans="1:4" x14ac:dyDescent="0.2">
      <c r="A58">
        <v>53</v>
      </c>
      <c r="B58" s="2" t="s">
        <v>367</v>
      </c>
      <c r="C58" s="4">
        <v>1439752.1</v>
      </c>
      <c r="D58" s="4"/>
    </row>
    <row r="59" spans="1:4" x14ac:dyDescent="0.2">
      <c r="A59">
        <v>54</v>
      </c>
      <c r="B59" s="2" t="s">
        <v>262</v>
      </c>
      <c r="C59" s="4">
        <v>1436482.6</v>
      </c>
      <c r="D59" s="4"/>
    </row>
    <row r="60" spans="1:4" x14ac:dyDescent="0.2">
      <c r="A60">
        <v>55</v>
      </c>
      <c r="B60" s="2" t="s">
        <v>235</v>
      </c>
      <c r="C60" s="4">
        <v>1417672.1</v>
      </c>
      <c r="D60" s="4"/>
    </row>
    <row r="61" spans="1:4" x14ac:dyDescent="0.2">
      <c r="A61">
        <v>56</v>
      </c>
      <c r="B61" s="2" t="s">
        <v>253</v>
      </c>
      <c r="C61" s="4">
        <v>1415050.6</v>
      </c>
      <c r="D61" s="4"/>
    </row>
    <row r="62" spans="1:4" x14ac:dyDescent="0.2">
      <c r="A62">
        <v>57</v>
      </c>
      <c r="B62" s="2" t="s">
        <v>138</v>
      </c>
      <c r="C62" s="4">
        <v>1408621.6</v>
      </c>
      <c r="D62" s="4"/>
    </row>
    <row r="63" spans="1:4" x14ac:dyDescent="0.2">
      <c r="A63">
        <v>58</v>
      </c>
      <c r="B63" s="2" t="s">
        <v>185</v>
      </c>
      <c r="C63" s="4">
        <v>1388927.2</v>
      </c>
      <c r="D63" s="4"/>
    </row>
    <row r="64" spans="1:4" x14ac:dyDescent="0.2">
      <c r="A64">
        <v>59</v>
      </c>
      <c r="B64" s="2" t="s">
        <v>145</v>
      </c>
      <c r="C64" s="4">
        <v>1372540.4</v>
      </c>
      <c r="D64" s="4"/>
    </row>
    <row r="65" spans="1:4" x14ac:dyDescent="0.2">
      <c r="A65">
        <v>60</v>
      </c>
      <c r="B65" s="2" t="s">
        <v>421</v>
      </c>
      <c r="C65" s="4">
        <v>1360252.4</v>
      </c>
      <c r="D65" s="4"/>
    </row>
    <row r="66" spans="1:4" x14ac:dyDescent="0.2">
      <c r="A66">
        <v>61</v>
      </c>
      <c r="B66" s="2" t="s">
        <v>143</v>
      </c>
      <c r="C66" s="4">
        <v>1338488.1000000001</v>
      </c>
      <c r="D66" s="4"/>
    </row>
    <row r="67" spans="1:4" x14ac:dyDescent="0.2">
      <c r="A67">
        <v>62</v>
      </c>
      <c r="B67" s="2" t="s">
        <v>161</v>
      </c>
      <c r="C67" s="4">
        <v>1324174.8</v>
      </c>
      <c r="D67" s="4"/>
    </row>
    <row r="68" spans="1:4" x14ac:dyDescent="0.2">
      <c r="A68">
        <v>63</v>
      </c>
      <c r="B68" s="2" t="s">
        <v>449</v>
      </c>
      <c r="C68" s="4">
        <v>1314804.3999999999</v>
      </c>
      <c r="D68" s="4"/>
    </row>
    <row r="69" spans="1:4" x14ac:dyDescent="0.2">
      <c r="A69">
        <v>64</v>
      </c>
      <c r="B69" s="2" t="s">
        <v>290</v>
      </c>
      <c r="C69" s="4">
        <v>1289906.8999999999</v>
      </c>
      <c r="D69" s="4"/>
    </row>
    <row r="70" spans="1:4" x14ac:dyDescent="0.2">
      <c r="A70">
        <v>65</v>
      </c>
      <c r="B70" s="2" t="s">
        <v>130</v>
      </c>
      <c r="C70" s="4">
        <v>1240845</v>
      </c>
      <c r="D70" s="4"/>
    </row>
    <row r="71" spans="1:4" x14ac:dyDescent="0.2">
      <c r="A71">
        <v>66</v>
      </c>
      <c r="B71" s="2" t="s">
        <v>129</v>
      </c>
      <c r="C71" s="4">
        <v>1184733.7</v>
      </c>
      <c r="D71" s="4"/>
    </row>
    <row r="72" spans="1:4" x14ac:dyDescent="0.2">
      <c r="A72">
        <v>67</v>
      </c>
      <c r="B72" s="2" t="s">
        <v>382</v>
      </c>
      <c r="C72" s="4">
        <v>1131471.3</v>
      </c>
      <c r="D72" s="4"/>
    </row>
    <row r="73" spans="1:4" x14ac:dyDescent="0.2">
      <c r="A73">
        <v>68</v>
      </c>
      <c r="B73" s="2" t="s">
        <v>205</v>
      </c>
      <c r="C73" s="4">
        <v>1122492.3999999999</v>
      </c>
      <c r="D73" s="4"/>
    </row>
    <row r="74" spans="1:4" x14ac:dyDescent="0.2">
      <c r="A74">
        <v>69</v>
      </c>
      <c r="B74" s="2" t="s">
        <v>78</v>
      </c>
      <c r="C74" s="4">
        <v>1116139.1000000001</v>
      </c>
      <c r="D74" s="4"/>
    </row>
    <row r="75" spans="1:4" x14ac:dyDescent="0.2">
      <c r="A75">
        <v>70</v>
      </c>
      <c r="B75" s="2" t="s">
        <v>94</v>
      </c>
      <c r="C75" s="4">
        <v>1099641.5</v>
      </c>
      <c r="D75" s="4"/>
    </row>
    <row r="76" spans="1:4" x14ac:dyDescent="0.2">
      <c r="A76">
        <v>71</v>
      </c>
      <c r="B76" s="2" t="s">
        <v>118</v>
      </c>
      <c r="C76" s="4">
        <v>1084703.6000000001</v>
      </c>
      <c r="D76" s="4"/>
    </row>
    <row r="77" spans="1:4" x14ac:dyDescent="0.2">
      <c r="A77">
        <v>72</v>
      </c>
      <c r="B77" s="2" t="s">
        <v>264</v>
      </c>
      <c r="C77" s="4">
        <v>1075960.3</v>
      </c>
      <c r="D77" s="4"/>
    </row>
    <row r="78" spans="1:4" x14ac:dyDescent="0.2">
      <c r="A78">
        <v>73</v>
      </c>
      <c r="B78" s="2" t="s">
        <v>374</v>
      </c>
      <c r="C78" s="4">
        <v>1068175.5</v>
      </c>
      <c r="D78" s="4"/>
    </row>
    <row r="79" spans="1:4" x14ac:dyDescent="0.2">
      <c r="A79">
        <v>74</v>
      </c>
      <c r="B79" s="2" t="s">
        <v>396</v>
      </c>
      <c r="C79" s="4">
        <v>1051931</v>
      </c>
      <c r="D79" s="4"/>
    </row>
    <row r="80" spans="1:4" x14ac:dyDescent="0.2">
      <c r="A80">
        <v>75</v>
      </c>
      <c r="B80" s="2" t="s">
        <v>137</v>
      </c>
      <c r="C80" s="4">
        <v>1051750.5</v>
      </c>
      <c r="D80" s="4"/>
    </row>
    <row r="81" spans="1:4" x14ac:dyDescent="0.2">
      <c r="A81">
        <v>76</v>
      </c>
      <c r="B81" s="2" t="s">
        <v>340</v>
      </c>
      <c r="C81" s="4">
        <v>1049011</v>
      </c>
      <c r="D81" s="4"/>
    </row>
    <row r="82" spans="1:4" x14ac:dyDescent="0.2">
      <c r="A82">
        <v>77</v>
      </c>
      <c r="B82" s="2" t="s">
        <v>431</v>
      </c>
      <c r="C82" s="4">
        <v>1044144.4</v>
      </c>
      <c r="D82" s="4"/>
    </row>
    <row r="83" spans="1:4" x14ac:dyDescent="0.2">
      <c r="A83">
        <v>78</v>
      </c>
      <c r="B83" s="2" t="s">
        <v>440</v>
      </c>
      <c r="C83" s="4">
        <v>1040244</v>
      </c>
      <c r="D83" s="4"/>
    </row>
    <row r="84" spans="1:4" x14ac:dyDescent="0.2">
      <c r="A84">
        <v>79</v>
      </c>
      <c r="B84" s="2" t="s">
        <v>101</v>
      </c>
      <c r="C84" s="4">
        <v>1015936.8</v>
      </c>
      <c r="D84" s="4"/>
    </row>
    <row r="85" spans="1:4" x14ac:dyDescent="0.2">
      <c r="A85">
        <v>80</v>
      </c>
      <c r="B85" s="2" t="s">
        <v>341</v>
      </c>
      <c r="C85" s="4">
        <v>1001400.5</v>
      </c>
      <c r="D85" s="4"/>
    </row>
    <row r="86" spans="1:4" x14ac:dyDescent="0.2">
      <c r="A86">
        <v>81</v>
      </c>
      <c r="B86" s="2" t="s">
        <v>128</v>
      </c>
      <c r="C86" s="4">
        <v>984153.9</v>
      </c>
      <c r="D86" s="4"/>
    </row>
    <row r="87" spans="1:4" x14ac:dyDescent="0.2">
      <c r="A87">
        <v>82</v>
      </c>
      <c r="B87" s="2" t="s">
        <v>278</v>
      </c>
      <c r="C87" s="4">
        <v>980727.8</v>
      </c>
      <c r="D87" s="4"/>
    </row>
    <row r="88" spans="1:4" x14ac:dyDescent="0.2">
      <c r="A88">
        <v>83</v>
      </c>
      <c r="B88" s="2" t="s">
        <v>438</v>
      </c>
      <c r="C88" s="4">
        <v>966585.6</v>
      </c>
      <c r="D88" s="4"/>
    </row>
    <row r="89" spans="1:4" x14ac:dyDescent="0.2">
      <c r="A89">
        <v>84</v>
      </c>
      <c r="B89" s="2" t="s">
        <v>404</v>
      </c>
      <c r="C89" s="4">
        <v>951233.3</v>
      </c>
      <c r="D89" s="4"/>
    </row>
    <row r="90" spans="1:4" x14ac:dyDescent="0.2">
      <c r="A90">
        <v>85</v>
      </c>
      <c r="B90" s="2" t="s">
        <v>397</v>
      </c>
      <c r="C90" s="4">
        <v>942812.3</v>
      </c>
      <c r="D90" s="4"/>
    </row>
    <row r="91" spans="1:4" x14ac:dyDescent="0.2">
      <c r="A91">
        <v>86</v>
      </c>
      <c r="B91" s="2" t="s">
        <v>443</v>
      </c>
      <c r="C91" s="4">
        <v>917704.2</v>
      </c>
      <c r="D91" s="4"/>
    </row>
    <row r="92" spans="1:4" x14ac:dyDescent="0.2">
      <c r="A92">
        <v>87</v>
      </c>
      <c r="B92" s="2" t="s">
        <v>450</v>
      </c>
      <c r="C92" s="4">
        <v>899746.3</v>
      </c>
      <c r="D92" s="4"/>
    </row>
    <row r="93" spans="1:4" x14ac:dyDescent="0.2">
      <c r="A93">
        <v>88</v>
      </c>
      <c r="B93" s="2" t="s">
        <v>102</v>
      </c>
      <c r="C93" s="4">
        <v>858021.5</v>
      </c>
      <c r="D93" s="4"/>
    </row>
    <row r="94" spans="1:4" x14ac:dyDescent="0.2">
      <c r="A94">
        <v>89</v>
      </c>
      <c r="B94" s="2" t="s">
        <v>271</v>
      </c>
      <c r="C94" s="4">
        <v>845226.9</v>
      </c>
      <c r="D94" s="4"/>
    </row>
    <row r="95" spans="1:4" x14ac:dyDescent="0.2">
      <c r="A95">
        <v>90</v>
      </c>
      <c r="B95" s="2" t="s">
        <v>393</v>
      </c>
      <c r="C95" s="4">
        <v>844373.7</v>
      </c>
      <c r="D95" s="4"/>
    </row>
    <row r="96" spans="1:4" x14ac:dyDescent="0.2">
      <c r="A96">
        <v>91</v>
      </c>
      <c r="B96" s="2" t="s">
        <v>105</v>
      </c>
      <c r="C96" s="4">
        <v>836370.9</v>
      </c>
      <c r="D96" s="4"/>
    </row>
    <row r="97" spans="1:4" x14ac:dyDescent="0.2">
      <c r="A97">
        <v>92</v>
      </c>
      <c r="B97" s="2" t="s">
        <v>439</v>
      </c>
      <c r="C97" s="4">
        <v>828481.7</v>
      </c>
      <c r="D97" s="4"/>
    </row>
    <row r="98" spans="1:4" x14ac:dyDescent="0.2">
      <c r="A98">
        <v>93</v>
      </c>
      <c r="B98" s="2" t="s">
        <v>197</v>
      </c>
      <c r="C98" s="4">
        <v>817765.8</v>
      </c>
      <c r="D98" s="4"/>
    </row>
    <row r="99" spans="1:4" x14ac:dyDescent="0.2">
      <c r="A99">
        <v>94</v>
      </c>
      <c r="B99" s="2" t="s">
        <v>401</v>
      </c>
      <c r="C99" s="4">
        <v>793400.2</v>
      </c>
      <c r="D99" s="4"/>
    </row>
    <row r="100" spans="1:4" x14ac:dyDescent="0.2">
      <c r="A100">
        <v>95</v>
      </c>
      <c r="B100" s="2" t="s">
        <v>338</v>
      </c>
      <c r="C100" s="4">
        <v>784190.4</v>
      </c>
      <c r="D100" s="4"/>
    </row>
    <row r="101" spans="1:4" x14ac:dyDescent="0.2">
      <c r="A101">
        <v>96</v>
      </c>
      <c r="B101" s="2" t="s">
        <v>425</v>
      </c>
      <c r="C101" s="4">
        <v>761868.1</v>
      </c>
      <c r="D101" s="4"/>
    </row>
    <row r="102" spans="1:4" x14ac:dyDescent="0.2">
      <c r="A102">
        <v>97</v>
      </c>
      <c r="B102" s="2" t="s">
        <v>134</v>
      </c>
      <c r="C102" s="4">
        <v>741330.7</v>
      </c>
      <c r="D102" s="4"/>
    </row>
    <row r="103" spans="1:4" x14ac:dyDescent="0.2">
      <c r="A103">
        <v>98</v>
      </c>
      <c r="B103" s="2" t="s">
        <v>444</v>
      </c>
      <c r="C103" s="4">
        <v>720410.4</v>
      </c>
      <c r="D103" s="4"/>
    </row>
    <row r="104" spans="1:4" x14ac:dyDescent="0.2">
      <c r="A104">
        <v>99</v>
      </c>
      <c r="B104" s="2" t="s">
        <v>217</v>
      </c>
      <c r="C104" s="4">
        <v>712983.4</v>
      </c>
      <c r="D104" s="4"/>
    </row>
    <row r="105" spans="1:4" x14ac:dyDescent="0.2">
      <c r="A105">
        <v>100</v>
      </c>
      <c r="B105" s="2" t="s">
        <v>305</v>
      </c>
      <c r="C105" s="4">
        <v>705460.6</v>
      </c>
      <c r="D105" s="4"/>
    </row>
    <row r="106" spans="1:4" x14ac:dyDescent="0.2">
      <c r="A106">
        <v>101</v>
      </c>
      <c r="B106" s="2" t="s">
        <v>349</v>
      </c>
      <c r="C106" s="4">
        <v>704842.6</v>
      </c>
      <c r="D106" s="4"/>
    </row>
    <row r="107" spans="1:4" x14ac:dyDescent="0.2">
      <c r="A107">
        <v>102</v>
      </c>
      <c r="B107" s="2" t="s">
        <v>283</v>
      </c>
      <c r="C107" s="4">
        <v>699175</v>
      </c>
      <c r="D107" s="4"/>
    </row>
    <row r="108" spans="1:4" x14ac:dyDescent="0.2">
      <c r="A108">
        <v>103</v>
      </c>
      <c r="B108" s="2" t="s">
        <v>64</v>
      </c>
      <c r="C108" s="4">
        <v>691071.7</v>
      </c>
      <c r="D108" s="4"/>
    </row>
    <row r="109" spans="1:4" x14ac:dyDescent="0.2">
      <c r="A109">
        <v>104</v>
      </c>
      <c r="B109" s="2" t="s">
        <v>442</v>
      </c>
      <c r="C109" s="4">
        <v>679538.5</v>
      </c>
      <c r="D109" s="4"/>
    </row>
    <row r="110" spans="1:4" x14ac:dyDescent="0.2">
      <c r="A110">
        <v>105</v>
      </c>
      <c r="B110" s="2" t="s">
        <v>140</v>
      </c>
      <c r="C110" s="4">
        <v>668696.5</v>
      </c>
      <c r="D110" s="4"/>
    </row>
    <row r="111" spans="1:4" x14ac:dyDescent="0.2">
      <c r="A111">
        <v>106</v>
      </c>
      <c r="B111" s="2" t="s">
        <v>480</v>
      </c>
      <c r="C111" s="4">
        <v>665106.4</v>
      </c>
      <c r="D111" s="4"/>
    </row>
    <row r="112" spans="1:4" x14ac:dyDescent="0.2">
      <c r="A112">
        <v>107</v>
      </c>
      <c r="B112" s="2" t="s">
        <v>234</v>
      </c>
      <c r="C112" s="4">
        <v>661562.9</v>
      </c>
      <c r="D112" s="4"/>
    </row>
    <row r="113" spans="1:4" x14ac:dyDescent="0.2">
      <c r="A113">
        <v>108</v>
      </c>
      <c r="B113" s="2" t="s">
        <v>244</v>
      </c>
      <c r="C113" s="4">
        <v>660093.1</v>
      </c>
      <c r="D113" s="4"/>
    </row>
    <row r="114" spans="1:4" x14ac:dyDescent="0.2">
      <c r="A114">
        <v>109</v>
      </c>
      <c r="B114" s="2" t="s">
        <v>469</v>
      </c>
      <c r="C114" s="4">
        <v>654793.30000000005</v>
      </c>
      <c r="D114" s="4"/>
    </row>
    <row r="115" spans="1:4" x14ac:dyDescent="0.2">
      <c r="A115">
        <v>110</v>
      </c>
      <c r="B115" s="2" t="s">
        <v>136</v>
      </c>
      <c r="C115" s="4">
        <v>653390.1</v>
      </c>
      <c r="D115" s="4"/>
    </row>
    <row r="116" spans="1:4" x14ac:dyDescent="0.2">
      <c r="A116">
        <v>111</v>
      </c>
      <c r="B116" s="2" t="s">
        <v>141</v>
      </c>
      <c r="C116" s="4">
        <v>652365.5</v>
      </c>
      <c r="D116" s="4"/>
    </row>
    <row r="117" spans="1:4" x14ac:dyDescent="0.2">
      <c r="A117">
        <v>112</v>
      </c>
      <c r="B117" s="2" t="s">
        <v>126</v>
      </c>
      <c r="C117" s="4">
        <v>650855.5</v>
      </c>
      <c r="D117" s="4"/>
    </row>
    <row r="118" spans="1:4" x14ac:dyDescent="0.2">
      <c r="A118">
        <v>113</v>
      </c>
      <c r="B118" s="2" t="s">
        <v>407</v>
      </c>
      <c r="C118" s="4">
        <v>625125.69999999995</v>
      </c>
      <c r="D118" s="4"/>
    </row>
    <row r="119" spans="1:4" x14ac:dyDescent="0.2">
      <c r="A119">
        <v>114</v>
      </c>
      <c r="B119" s="2" t="s">
        <v>448</v>
      </c>
      <c r="C119" s="4">
        <v>617309.80000000005</v>
      </c>
      <c r="D119" s="4"/>
    </row>
    <row r="120" spans="1:4" x14ac:dyDescent="0.2">
      <c r="A120">
        <v>115</v>
      </c>
      <c r="B120" s="2" t="s">
        <v>475</v>
      </c>
      <c r="C120" s="4">
        <v>615970.6</v>
      </c>
      <c r="D120" s="4"/>
    </row>
    <row r="121" spans="1:4" x14ac:dyDescent="0.2">
      <c r="A121">
        <v>116</v>
      </c>
      <c r="B121" s="2" t="s">
        <v>92</v>
      </c>
      <c r="C121" s="4">
        <v>615206.30000000005</v>
      </c>
      <c r="D121" s="4"/>
    </row>
    <row r="122" spans="1:4" x14ac:dyDescent="0.2">
      <c r="A122">
        <v>117</v>
      </c>
      <c r="B122" s="2" t="s">
        <v>174</v>
      </c>
      <c r="C122" s="4">
        <v>609965.30000000005</v>
      </c>
      <c r="D122" s="4"/>
    </row>
    <row r="123" spans="1:4" x14ac:dyDescent="0.2">
      <c r="A123">
        <v>118</v>
      </c>
      <c r="B123" s="2" t="s">
        <v>153</v>
      </c>
      <c r="C123" s="4">
        <v>607885.19999999995</v>
      </c>
      <c r="D123" s="4"/>
    </row>
    <row r="124" spans="1:4" x14ac:dyDescent="0.2">
      <c r="A124">
        <v>119</v>
      </c>
      <c r="B124" s="2" t="s">
        <v>379</v>
      </c>
      <c r="C124" s="4">
        <v>596598.6</v>
      </c>
      <c r="D124" s="4"/>
    </row>
    <row r="125" spans="1:4" x14ac:dyDescent="0.2">
      <c r="A125">
        <v>120</v>
      </c>
      <c r="B125" s="2" t="s">
        <v>361</v>
      </c>
      <c r="C125" s="4">
        <v>596436.5</v>
      </c>
      <c r="D125" s="4"/>
    </row>
    <row r="126" spans="1:4" x14ac:dyDescent="0.2">
      <c r="A126">
        <v>121</v>
      </c>
      <c r="B126" s="2" t="s">
        <v>291</v>
      </c>
      <c r="C126" s="4">
        <v>582947.80000000005</v>
      </c>
      <c r="D126" s="4"/>
    </row>
    <row r="127" spans="1:4" x14ac:dyDescent="0.2">
      <c r="A127">
        <v>122</v>
      </c>
      <c r="B127" s="2" t="s">
        <v>325</v>
      </c>
      <c r="C127" s="4">
        <v>578476.9</v>
      </c>
      <c r="D127" s="4"/>
    </row>
    <row r="128" spans="1:4" x14ac:dyDescent="0.2">
      <c r="A128">
        <v>123</v>
      </c>
      <c r="B128" s="2" t="s">
        <v>342</v>
      </c>
      <c r="C128" s="4">
        <v>577131.69999999995</v>
      </c>
      <c r="D128" s="4"/>
    </row>
    <row r="129" spans="1:4" x14ac:dyDescent="0.2">
      <c r="A129">
        <v>124</v>
      </c>
      <c r="B129" s="2" t="s">
        <v>171</v>
      </c>
      <c r="C129" s="4">
        <v>570767.1</v>
      </c>
      <c r="D129" s="4"/>
    </row>
    <row r="130" spans="1:4" x14ac:dyDescent="0.2">
      <c r="A130">
        <v>125</v>
      </c>
      <c r="B130" s="2" t="s">
        <v>232</v>
      </c>
      <c r="C130" s="4">
        <v>552995.19999999995</v>
      </c>
      <c r="D130" s="4"/>
    </row>
    <row r="131" spans="1:4" x14ac:dyDescent="0.2">
      <c r="A131">
        <v>126</v>
      </c>
      <c r="B131" s="2" t="s">
        <v>98</v>
      </c>
      <c r="C131" s="4">
        <v>541468.1</v>
      </c>
      <c r="D131" s="4"/>
    </row>
    <row r="132" spans="1:4" x14ac:dyDescent="0.2">
      <c r="A132">
        <v>127</v>
      </c>
      <c r="B132" s="2" t="s">
        <v>131</v>
      </c>
      <c r="C132" s="4">
        <v>527161.4</v>
      </c>
      <c r="D132" s="4"/>
    </row>
    <row r="133" spans="1:4" x14ac:dyDescent="0.2">
      <c r="A133">
        <v>128</v>
      </c>
      <c r="B133" s="2" t="s">
        <v>343</v>
      </c>
      <c r="C133" s="4">
        <v>517915</v>
      </c>
      <c r="D133" s="4"/>
    </row>
    <row r="134" spans="1:4" x14ac:dyDescent="0.2">
      <c r="A134">
        <v>129</v>
      </c>
      <c r="B134" s="2" t="s">
        <v>150</v>
      </c>
      <c r="C134" s="4">
        <v>509511.8</v>
      </c>
      <c r="D134" s="4"/>
    </row>
    <row r="135" spans="1:4" x14ac:dyDescent="0.2">
      <c r="A135">
        <v>130</v>
      </c>
      <c r="B135" s="2" t="s">
        <v>169</v>
      </c>
      <c r="C135" s="4">
        <v>508106.3</v>
      </c>
      <c r="D135" s="4"/>
    </row>
    <row r="136" spans="1:4" x14ac:dyDescent="0.2">
      <c r="A136">
        <v>131</v>
      </c>
      <c r="B136" s="2" t="s">
        <v>202</v>
      </c>
      <c r="C136" s="4">
        <v>506213.8</v>
      </c>
      <c r="D136" s="4"/>
    </row>
    <row r="137" spans="1:4" x14ac:dyDescent="0.2">
      <c r="A137">
        <v>132</v>
      </c>
      <c r="B137" s="2" t="s">
        <v>324</v>
      </c>
      <c r="C137" s="4">
        <v>500354.1</v>
      </c>
      <c r="D137" s="4"/>
    </row>
    <row r="138" spans="1:4" x14ac:dyDescent="0.2">
      <c r="A138">
        <v>133</v>
      </c>
      <c r="B138" s="2" t="s">
        <v>133</v>
      </c>
      <c r="C138" s="4">
        <v>485713.1</v>
      </c>
      <c r="D138" s="4"/>
    </row>
    <row r="139" spans="1:4" x14ac:dyDescent="0.2">
      <c r="A139">
        <v>134</v>
      </c>
      <c r="B139" s="2" t="s">
        <v>345</v>
      </c>
      <c r="C139" s="4">
        <v>477144.7</v>
      </c>
      <c r="D139" s="4"/>
    </row>
    <row r="140" spans="1:4" x14ac:dyDescent="0.2">
      <c r="A140">
        <v>135</v>
      </c>
      <c r="B140" s="2" t="s">
        <v>100</v>
      </c>
      <c r="C140" s="4">
        <v>474845.1</v>
      </c>
      <c r="D140" s="4"/>
    </row>
    <row r="141" spans="1:4" x14ac:dyDescent="0.2">
      <c r="A141">
        <v>136</v>
      </c>
      <c r="B141" s="2" t="s">
        <v>139</v>
      </c>
      <c r="C141" s="4">
        <v>474464</v>
      </c>
      <c r="D141" s="4"/>
    </row>
    <row r="142" spans="1:4" x14ac:dyDescent="0.2">
      <c r="A142">
        <v>137</v>
      </c>
      <c r="B142" s="2" t="s">
        <v>375</v>
      </c>
      <c r="C142" s="4">
        <v>472394.1</v>
      </c>
      <c r="D142" s="4"/>
    </row>
    <row r="143" spans="1:4" x14ac:dyDescent="0.2">
      <c r="A143">
        <v>138</v>
      </c>
      <c r="B143" s="2" t="s">
        <v>156</v>
      </c>
      <c r="C143" s="4">
        <v>464741</v>
      </c>
      <c r="D143" s="4"/>
    </row>
    <row r="144" spans="1:4" x14ac:dyDescent="0.2">
      <c r="A144">
        <v>139</v>
      </c>
      <c r="B144" s="2" t="s">
        <v>460</v>
      </c>
      <c r="C144" s="4">
        <v>457394.6</v>
      </c>
      <c r="D144" s="4"/>
    </row>
    <row r="145" spans="1:4" x14ac:dyDescent="0.2">
      <c r="A145">
        <v>140</v>
      </c>
      <c r="B145" s="2" t="s">
        <v>269</v>
      </c>
      <c r="C145" s="4">
        <v>452304.2</v>
      </c>
      <c r="D145" s="4"/>
    </row>
    <row r="146" spans="1:4" x14ac:dyDescent="0.2">
      <c r="A146">
        <v>141</v>
      </c>
      <c r="B146" s="2" t="s">
        <v>252</v>
      </c>
      <c r="C146" s="4">
        <v>451702.8</v>
      </c>
      <c r="D146" s="4"/>
    </row>
    <row r="147" spans="1:4" x14ac:dyDescent="0.2">
      <c r="A147">
        <v>142</v>
      </c>
      <c r="B147" s="2" t="s">
        <v>477</v>
      </c>
      <c r="C147" s="4">
        <v>450999.9</v>
      </c>
      <c r="D147" s="4"/>
    </row>
    <row r="148" spans="1:4" x14ac:dyDescent="0.2">
      <c r="A148">
        <v>143</v>
      </c>
      <c r="B148" s="2" t="s">
        <v>371</v>
      </c>
      <c r="C148" s="4">
        <v>449258.6</v>
      </c>
      <c r="D148" s="4"/>
    </row>
    <row r="149" spans="1:4" x14ac:dyDescent="0.2">
      <c r="A149">
        <v>144</v>
      </c>
      <c r="B149" s="2" t="s">
        <v>142</v>
      </c>
      <c r="C149" s="4">
        <v>448576.2</v>
      </c>
      <c r="D149" s="4"/>
    </row>
    <row r="150" spans="1:4" x14ac:dyDescent="0.2">
      <c r="A150">
        <v>145</v>
      </c>
      <c r="B150" s="2" t="s">
        <v>360</v>
      </c>
      <c r="C150" s="4">
        <v>447658.6</v>
      </c>
      <c r="D150" s="4"/>
    </row>
    <row r="151" spans="1:4" x14ac:dyDescent="0.2">
      <c r="A151">
        <v>146</v>
      </c>
      <c r="B151" s="2" t="s">
        <v>335</v>
      </c>
      <c r="C151" s="4">
        <v>445224.1</v>
      </c>
      <c r="D151" s="4"/>
    </row>
    <row r="152" spans="1:4" x14ac:dyDescent="0.2">
      <c r="A152">
        <v>147</v>
      </c>
      <c r="B152" s="2" t="s">
        <v>116</v>
      </c>
      <c r="C152" s="4">
        <v>439002.7</v>
      </c>
      <c r="D152" s="4"/>
    </row>
    <row r="153" spans="1:4" x14ac:dyDescent="0.2">
      <c r="A153">
        <v>148</v>
      </c>
      <c r="B153" s="2" t="s">
        <v>353</v>
      </c>
      <c r="C153" s="4">
        <v>431879.9</v>
      </c>
      <c r="D153" s="4"/>
    </row>
    <row r="154" spans="1:4" x14ac:dyDescent="0.2">
      <c r="A154">
        <v>149</v>
      </c>
      <c r="B154" s="2" t="s">
        <v>496</v>
      </c>
      <c r="C154" s="4">
        <v>428778</v>
      </c>
      <c r="D154" s="4"/>
    </row>
    <row r="155" spans="1:4" x14ac:dyDescent="0.2">
      <c r="A155">
        <v>150</v>
      </c>
      <c r="B155" s="2" t="s">
        <v>173</v>
      </c>
      <c r="C155" s="4">
        <v>427905</v>
      </c>
      <c r="D155" s="4"/>
    </row>
    <row r="156" spans="1:4" x14ac:dyDescent="0.2">
      <c r="A156">
        <v>151</v>
      </c>
      <c r="B156" s="2" t="s">
        <v>319</v>
      </c>
      <c r="C156" s="4">
        <v>427527.1</v>
      </c>
      <c r="D156" s="4"/>
    </row>
    <row r="157" spans="1:4" x14ac:dyDescent="0.2">
      <c r="A157">
        <v>152</v>
      </c>
      <c r="B157" s="2" t="s">
        <v>109</v>
      </c>
      <c r="C157" s="4">
        <v>421819.6</v>
      </c>
      <c r="D157" s="4"/>
    </row>
    <row r="158" spans="1:4" x14ac:dyDescent="0.2">
      <c r="A158">
        <v>153</v>
      </c>
      <c r="B158" s="2" t="s">
        <v>199</v>
      </c>
      <c r="C158" s="4">
        <v>418268.3</v>
      </c>
      <c r="D158" s="4"/>
    </row>
    <row r="159" spans="1:4" x14ac:dyDescent="0.2">
      <c r="A159">
        <v>154</v>
      </c>
      <c r="B159" s="2" t="s">
        <v>237</v>
      </c>
      <c r="C159" s="4">
        <v>415221.2</v>
      </c>
      <c r="D159" s="4"/>
    </row>
    <row r="160" spans="1:4" x14ac:dyDescent="0.2">
      <c r="A160">
        <v>155</v>
      </c>
      <c r="B160" s="2" t="s">
        <v>474</v>
      </c>
      <c r="C160" s="4">
        <v>410365.8</v>
      </c>
      <c r="D160" s="4"/>
    </row>
    <row r="161" spans="1:4" x14ac:dyDescent="0.2">
      <c r="A161">
        <v>156</v>
      </c>
      <c r="B161" s="2" t="s">
        <v>158</v>
      </c>
      <c r="C161" s="4">
        <v>409030</v>
      </c>
      <c r="D161" s="4"/>
    </row>
    <row r="162" spans="1:4" x14ac:dyDescent="0.2">
      <c r="A162">
        <v>157</v>
      </c>
      <c r="B162" s="2" t="s">
        <v>162</v>
      </c>
      <c r="C162" s="4">
        <v>408641.5</v>
      </c>
      <c r="D162" s="4"/>
    </row>
    <row r="163" spans="1:4" x14ac:dyDescent="0.2">
      <c r="A163">
        <v>158</v>
      </c>
      <c r="B163" s="2" t="s">
        <v>245</v>
      </c>
      <c r="C163" s="4">
        <v>405458.6</v>
      </c>
      <c r="D163" s="4"/>
    </row>
    <row r="164" spans="1:4" x14ac:dyDescent="0.2">
      <c r="A164">
        <v>159</v>
      </c>
      <c r="B164" s="2" t="s">
        <v>152</v>
      </c>
      <c r="C164" s="4">
        <v>397002.1</v>
      </c>
      <c r="D164" s="4"/>
    </row>
    <row r="165" spans="1:4" x14ac:dyDescent="0.2">
      <c r="A165">
        <v>160</v>
      </c>
      <c r="B165" s="2" t="s">
        <v>123</v>
      </c>
      <c r="C165" s="4">
        <v>394629.2</v>
      </c>
      <c r="D165" s="4"/>
    </row>
    <row r="166" spans="1:4" x14ac:dyDescent="0.2">
      <c r="A166">
        <v>161</v>
      </c>
      <c r="B166" s="2" t="s">
        <v>454</v>
      </c>
      <c r="C166" s="4">
        <v>389085.8</v>
      </c>
      <c r="D166" s="4"/>
    </row>
    <row r="167" spans="1:4" x14ac:dyDescent="0.2">
      <c r="A167">
        <v>162</v>
      </c>
      <c r="B167" s="2" t="s">
        <v>166</v>
      </c>
      <c r="C167" s="4">
        <v>382846.7</v>
      </c>
      <c r="D167" s="4"/>
    </row>
    <row r="168" spans="1:4" x14ac:dyDescent="0.2">
      <c r="A168">
        <v>163</v>
      </c>
      <c r="B168" s="2" t="s">
        <v>221</v>
      </c>
      <c r="C168" s="4">
        <v>382491.4</v>
      </c>
      <c r="D168" s="4"/>
    </row>
    <row r="169" spans="1:4" x14ac:dyDescent="0.2">
      <c r="A169">
        <v>164</v>
      </c>
      <c r="B169" s="2" t="s">
        <v>372</v>
      </c>
      <c r="C169" s="4">
        <v>376953.3</v>
      </c>
      <c r="D169" s="4"/>
    </row>
    <row r="170" spans="1:4" x14ac:dyDescent="0.2">
      <c r="A170">
        <v>165</v>
      </c>
      <c r="B170" s="2" t="s">
        <v>176</v>
      </c>
      <c r="C170" s="4">
        <v>371747.7</v>
      </c>
      <c r="D170" s="4"/>
    </row>
    <row r="171" spans="1:4" x14ac:dyDescent="0.2">
      <c r="A171">
        <v>166</v>
      </c>
      <c r="B171" s="2" t="s">
        <v>243</v>
      </c>
      <c r="C171" s="4">
        <v>357454.4</v>
      </c>
      <c r="D171" s="4"/>
    </row>
    <row r="172" spans="1:4" x14ac:dyDescent="0.2">
      <c r="A172">
        <v>167</v>
      </c>
      <c r="B172" s="2" t="s">
        <v>352</v>
      </c>
      <c r="C172" s="4">
        <v>355616.1</v>
      </c>
      <c r="D172" s="4"/>
    </row>
    <row r="173" spans="1:4" x14ac:dyDescent="0.2">
      <c r="A173">
        <v>168</v>
      </c>
      <c r="B173" s="2" t="s">
        <v>86</v>
      </c>
      <c r="C173" s="4">
        <v>355444.4</v>
      </c>
      <c r="D173" s="4"/>
    </row>
    <row r="174" spans="1:4" x14ac:dyDescent="0.2">
      <c r="A174">
        <v>169</v>
      </c>
      <c r="B174" s="2" t="s">
        <v>312</v>
      </c>
      <c r="C174" s="4">
        <v>351465.9</v>
      </c>
      <c r="D174" s="4"/>
    </row>
    <row r="175" spans="1:4" x14ac:dyDescent="0.2">
      <c r="A175">
        <v>170</v>
      </c>
      <c r="B175" s="2" t="s">
        <v>281</v>
      </c>
      <c r="C175" s="4">
        <v>346905</v>
      </c>
      <c r="D175" s="4"/>
    </row>
    <row r="176" spans="1:4" x14ac:dyDescent="0.2">
      <c r="A176">
        <v>171</v>
      </c>
      <c r="B176" s="2" t="s">
        <v>426</v>
      </c>
      <c r="C176" s="4">
        <v>344997.5</v>
      </c>
      <c r="D176" s="4"/>
    </row>
    <row r="177" spans="1:4" x14ac:dyDescent="0.2">
      <c r="A177">
        <v>172</v>
      </c>
      <c r="B177" s="2" t="s">
        <v>406</v>
      </c>
      <c r="C177" s="4">
        <v>341928.6</v>
      </c>
      <c r="D177" s="4"/>
    </row>
    <row r="178" spans="1:4" x14ac:dyDescent="0.2">
      <c r="A178">
        <v>173</v>
      </c>
      <c r="B178" s="2" t="s">
        <v>446</v>
      </c>
      <c r="C178" s="4">
        <v>336949.7</v>
      </c>
      <c r="D178" s="4"/>
    </row>
    <row r="179" spans="1:4" x14ac:dyDescent="0.2">
      <c r="A179">
        <v>174</v>
      </c>
      <c r="B179" s="2" t="s">
        <v>317</v>
      </c>
      <c r="C179" s="4">
        <v>334570</v>
      </c>
      <c r="D179" s="4"/>
    </row>
    <row r="180" spans="1:4" x14ac:dyDescent="0.2">
      <c r="A180">
        <v>175</v>
      </c>
      <c r="B180" s="2" t="s">
        <v>365</v>
      </c>
      <c r="C180" s="4">
        <v>326657</v>
      </c>
      <c r="D180" s="4"/>
    </row>
    <row r="181" spans="1:4" x14ac:dyDescent="0.2">
      <c r="A181">
        <v>176</v>
      </c>
      <c r="B181" s="2" t="s">
        <v>285</v>
      </c>
      <c r="C181" s="4">
        <v>325448.3</v>
      </c>
      <c r="D181" s="4"/>
    </row>
    <row r="182" spans="1:4" x14ac:dyDescent="0.2">
      <c r="A182">
        <v>177</v>
      </c>
      <c r="B182" s="2" t="s">
        <v>303</v>
      </c>
      <c r="C182" s="4">
        <v>322194.40000000002</v>
      </c>
      <c r="D182" s="4"/>
    </row>
    <row r="183" spans="1:4" x14ac:dyDescent="0.2">
      <c r="A183">
        <v>178</v>
      </c>
      <c r="B183" s="2" t="s">
        <v>125</v>
      </c>
      <c r="C183" s="4">
        <v>317075.8</v>
      </c>
      <c r="D183" s="4"/>
    </row>
    <row r="184" spans="1:4" x14ac:dyDescent="0.2">
      <c r="A184">
        <v>179</v>
      </c>
      <c r="B184" s="2" t="s">
        <v>400</v>
      </c>
      <c r="C184" s="4">
        <v>316048</v>
      </c>
      <c r="D184" s="4"/>
    </row>
    <row r="185" spans="1:4" x14ac:dyDescent="0.2">
      <c r="A185">
        <v>180</v>
      </c>
      <c r="B185" s="2" t="s">
        <v>471</v>
      </c>
      <c r="C185" s="4">
        <v>312681.8</v>
      </c>
      <c r="D185" s="4"/>
    </row>
    <row r="186" spans="1:4" x14ac:dyDescent="0.2">
      <c r="A186">
        <v>181</v>
      </c>
      <c r="B186" s="2" t="s">
        <v>91</v>
      </c>
      <c r="C186" s="4">
        <v>312053.40000000002</v>
      </c>
      <c r="D186" s="4"/>
    </row>
    <row r="187" spans="1:4" x14ac:dyDescent="0.2">
      <c r="A187">
        <v>182</v>
      </c>
      <c r="B187" s="2" t="s">
        <v>358</v>
      </c>
      <c r="C187" s="4">
        <v>304679.5</v>
      </c>
      <c r="D187" s="4"/>
    </row>
    <row r="188" spans="1:4" x14ac:dyDescent="0.2">
      <c r="A188">
        <v>183</v>
      </c>
      <c r="B188" s="2" t="s">
        <v>106</v>
      </c>
      <c r="C188" s="4">
        <v>300228.7</v>
      </c>
      <c r="D188" s="4"/>
    </row>
    <row r="189" spans="1:4" x14ac:dyDescent="0.2">
      <c r="A189">
        <v>184</v>
      </c>
      <c r="B189" s="2" t="s">
        <v>437</v>
      </c>
      <c r="C189" s="4">
        <v>298345.2</v>
      </c>
      <c r="D189" s="4"/>
    </row>
    <row r="190" spans="1:4" x14ac:dyDescent="0.2">
      <c r="A190">
        <v>185</v>
      </c>
      <c r="B190" s="2" t="s">
        <v>441</v>
      </c>
      <c r="C190" s="4">
        <v>294059.5</v>
      </c>
      <c r="D190" s="4"/>
    </row>
    <row r="191" spans="1:4" x14ac:dyDescent="0.2">
      <c r="A191">
        <v>186</v>
      </c>
      <c r="B191" s="2" t="s">
        <v>236</v>
      </c>
      <c r="C191" s="4">
        <v>287595.59999999998</v>
      </c>
      <c r="D191" s="4"/>
    </row>
    <row r="192" spans="1:4" x14ac:dyDescent="0.2">
      <c r="A192">
        <v>187</v>
      </c>
      <c r="B192" s="2" t="s">
        <v>373</v>
      </c>
      <c r="C192" s="4">
        <v>285830.09999999998</v>
      </c>
      <c r="D192" s="4"/>
    </row>
    <row r="193" spans="1:4" x14ac:dyDescent="0.2">
      <c r="A193">
        <v>188</v>
      </c>
      <c r="B193" s="2" t="s">
        <v>458</v>
      </c>
      <c r="C193" s="4">
        <v>284327</v>
      </c>
      <c r="D193" s="4"/>
    </row>
    <row r="194" spans="1:4" x14ac:dyDescent="0.2">
      <c r="A194">
        <v>189</v>
      </c>
      <c r="B194" s="2" t="s">
        <v>159</v>
      </c>
      <c r="C194" s="4">
        <v>279181.90000000002</v>
      </c>
      <c r="D194" s="4"/>
    </row>
    <row r="195" spans="1:4" x14ac:dyDescent="0.2">
      <c r="A195">
        <v>190</v>
      </c>
      <c r="B195" s="2" t="s">
        <v>369</v>
      </c>
      <c r="C195" s="4">
        <v>276487.40000000002</v>
      </c>
      <c r="D195" s="4"/>
    </row>
    <row r="196" spans="1:4" x14ac:dyDescent="0.2">
      <c r="A196">
        <v>191</v>
      </c>
      <c r="B196" s="2" t="s">
        <v>489</v>
      </c>
      <c r="C196" s="4">
        <v>276358.3</v>
      </c>
      <c r="D196" s="4"/>
    </row>
    <row r="197" spans="1:4" x14ac:dyDescent="0.2">
      <c r="A197">
        <v>192</v>
      </c>
      <c r="B197" s="2" t="s">
        <v>157</v>
      </c>
      <c r="C197" s="4">
        <v>274694.59999999998</v>
      </c>
      <c r="D197" s="4"/>
    </row>
    <row r="198" spans="1:4" x14ac:dyDescent="0.2">
      <c r="A198">
        <v>193</v>
      </c>
      <c r="B198" s="2" t="s">
        <v>66</v>
      </c>
      <c r="C198" s="4">
        <v>273643.90000000002</v>
      </c>
      <c r="D198" s="4"/>
    </row>
    <row r="199" spans="1:4" x14ac:dyDescent="0.2">
      <c r="A199">
        <v>194</v>
      </c>
      <c r="B199" s="2" t="s">
        <v>508</v>
      </c>
      <c r="C199" s="4">
        <v>273542</v>
      </c>
      <c r="D199" s="4"/>
    </row>
    <row r="200" spans="1:4" x14ac:dyDescent="0.2">
      <c r="A200">
        <v>195</v>
      </c>
      <c r="B200" s="2" t="s">
        <v>447</v>
      </c>
      <c r="C200" s="4">
        <v>270604.3</v>
      </c>
      <c r="D200" s="4"/>
    </row>
    <row r="201" spans="1:4" x14ac:dyDescent="0.2">
      <c r="A201">
        <v>196</v>
      </c>
      <c r="B201" s="2" t="s">
        <v>182</v>
      </c>
      <c r="C201" s="4">
        <v>270517.3</v>
      </c>
      <c r="D201" s="4"/>
    </row>
    <row r="202" spans="1:4" x14ac:dyDescent="0.2">
      <c r="A202">
        <v>197</v>
      </c>
      <c r="B202" s="2" t="s">
        <v>518</v>
      </c>
      <c r="C202" s="4">
        <v>270156.7</v>
      </c>
      <c r="D202" s="4"/>
    </row>
    <row r="203" spans="1:4" x14ac:dyDescent="0.2">
      <c r="A203">
        <v>198</v>
      </c>
      <c r="B203" s="2" t="s">
        <v>246</v>
      </c>
      <c r="C203" s="4">
        <v>262336.90000000002</v>
      </c>
      <c r="D203" s="4"/>
    </row>
    <row r="204" spans="1:4" x14ac:dyDescent="0.2">
      <c r="A204">
        <v>199</v>
      </c>
      <c r="B204" s="2" t="s">
        <v>434</v>
      </c>
      <c r="C204" s="4">
        <v>262291.40000000002</v>
      </c>
      <c r="D204" s="4"/>
    </row>
    <row r="205" spans="1:4" x14ac:dyDescent="0.2">
      <c r="A205">
        <v>200</v>
      </c>
      <c r="B205" s="2" t="s">
        <v>326</v>
      </c>
      <c r="C205" s="4">
        <v>261751.7</v>
      </c>
      <c r="D205" s="4"/>
    </row>
    <row r="206" spans="1:4" x14ac:dyDescent="0.2">
      <c r="A206">
        <v>201</v>
      </c>
      <c r="B206" s="2" t="s">
        <v>313</v>
      </c>
      <c r="C206" s="4">
        <v>254270.5</v>
      </c>
      <c r="D206" s="4"/>
    </row>
    <row r="207" spans="1:4" x14ac:dyDescent="0.2">
      <c r="A207">
        <v>202</v>
      </c>
      <c r="B207" s="2" t="s">
        <v>168</v>
      </c>
      <c r="C207" s="4">
        <v>253030.7</v>
      </c>
      <c r="D207" s="4"/>
    </row>
    <row r="208" spans="1:4" x14ac:dyDescent="0.2">
      <c r="A208">
        <v>203</v>
      </c>
      <c r="B208" s="2" t="s">
        <v>265</v>
      </c>
      <c r="C208" s="4">
        <v>249750.6</v>
      </c>
      <c r="D208" s="4"/>
    </row>
    <row r="209" spans="1:4" x14ac:dyDescent="0.2">
      <c r="A209">
        <v>204</v>
      </c>
      <c r="B209" s="2" t="s">
        <v>445</v>
      </c>
      <c r="C209" s="4">
        <v>246053.2</v>
      </c>
      <c r="D209" s="4"/>
    </row>
    <row r="210" spans="1:4" x14ac:dyDescent="0.2">
      <c r="A210">
        <v>205</v>
      </c>
      <c r="B210" s="2" t="s">
        <v>183</v>
      </c>
      <c r="C210" s="4">
        <v>240581.6</v>
      </c>
      <c r="D210" s="4"/>
    </row>
    <row r="211" spans="1:4" x14ac:dyDescent="0.2">
      <c r="A211">
        <v>206</v>
      </c>
      <c r="B211" s="2" t="s">
        <v>279</v>
      </c>
      <c r="C211" s="4">
        <v>238596.6</v>
      </c>
      <c r="D211" s="4"/>
    </row>
    <row r="212" spans="1:4" x14ac:dyDescent="0.2">
      <c r="A212">
        <v>207</v>
      </c>
      <c r="B212" s="2" t="s">
        <v>167</v>
      </c>
      <c r="C212" s="4">
        <v>236876.4</v>
      </c>
      <c r="D212" s="4"/>
    </row>
    <row r="213" spans="1:4" x14ac:dyDescent="0.2">
      <c r="A213">
        <v>208</v>
      </c>
      <c r="B213" s="2" t="s">
        <v>149</v>
      </c>
      <c r="C213" s="4">
        <v>235358.2</v>
      </c>
      <c r="D213" s="4"/>
    </row>
    <row r="214" spans="1:4" x14ac:dyDescent="0.2">
      <c r="A214">
        <v>209</v>
      </c>
      <c r="B214" s="2" t="s">
        <v>218</v>
      </c>
      <c r="C214" s="4">
        <v>229356.7</v>
      </c>
      <c r="D214" s="4"/>
    </row>
    <row r="215" spans="1:4" x14ac:dyDescent="0.2">
      <c r="A215">
        <v>210</v>
      </c>
      <c r="B215" s="2" t="s">
        <v>154</v>
      </c>
      <c r="C215" s="4">
        <v>229165.6</v>
      </c>
      <c r="D215" s="4"/>
    </row>
    <row r="216" spans="1:4" x14ac:dyDescent="0.2">
      <c r="A216">
        <v>211</v>
      </c>
      <c r="B216" s="2" t="s">
        <v>209</v>
      </c>
      <c r="C216" s="4">
        <v>227687.3</v>
      </c>
      <c r="D216" s="4"/>
    </row>
    <row r="217" spans="1:4" x14ac:dyDescent="0.2">
      <c r="A217">
        <v>212</v>
      </c>
      <c r="B217" s="2" t="s">
        <v>170</v>
      </c>
      <c r="C217" s="4">
        <v>225586.3</v>
      </c>
      <c r="D217" s="4"/>
    </row>
    <row r="218" spans="1:4" x14ac:dyDescent="0.2">
      <c r="A218">
        <v>213</v>
      </c>
      <c r="B218" s="2" t="s">
        <v>117</v>
      </c>
      <c r="C218" s="4">
        <v>224204.1</v>
      </c>
      <c r="D218" s="4"/>
    </row>
    <row r="219" spans="1:4" x14ac:dyDescent="0.2">
      <c r="A219">
        <v>214</v>
      </c>
      <c r="B219" s="2" t="s">
        <v>322</v>
      </c>
      <c r="C219" s="4">
        <v>224101.4</v>
      </c>
      <c r="D219" s="4"/>
    </row>
    <row r="220" spans="1:4" x14ac:dyDescent="0.2">
      <c r="A220">
        <v>215</v>
      </c>
      <c r="B220" s="2" t="s">
        <v>436</v>
      </c>
      <c r="C220" s="4">
        <v>220943.9</v>
      </c>
      <c r="D220" s="4"/>
    </row>
    <row r="221" spans="1:4" x14ac:dyDescent="0.2">
      <c r="A221">
        <v>216</v>
      </c>
      <c r="B221" s="2" t="s">
        <v>451</v>
      </c>
      <c r="C221" s="4">
        <v>216565.8</v>
      </c>
      <c r="D221" s="4"/>
    </row>
    <row r="222" spans="1:4" x14ac:dyDescent="0.2">
      <c r="A222">
        <v>217</v>
      </c>
      <c r="B222" s="2" t="s">
        <v>160</v>
      </c>
      <c r="C222" s="4">
        <v>216372.9</v>
      </c>
      <c r="D222" s="4"/>
    </row>
    <row r="223" spans="1:4" x14ac:dyDescent="0.2">
      <c r="A223">
        <v>218</v>
      </c>
      <c r="B223" s="2" t="s">
        <v>155</v>
      </c>
      <c r="C223" s="4">
        <v>213030.7</v>
      </c>
      <c r="D223" s="4"/>
    </row>
    <row r="224" spans="1:4" x14ac:dyDescent="0.2">
      <c r="A224">
        <v>219</v>
      </c>
      <c r="B224" s="2" t="s">
        <v>498</v>
      </c>
      <c r="C224" s="4">
        <v>212692.1</v>
      </c>
      <c r="D224" s="4"/>
    </row>
    <row r="225" spans="1:4" x14ac:dyDescent="0.2">
      <c r="A225">
        <v>220</v>
      </c>
      <c r="B225" s="2" t="s">
        <v>293</v>
      </c>
      <c r="C225" s="4">
        <v>206096.9</v>
      </c>
      <c r="D225" s="4"/>
    </row>
    <row r="226" spans="1:4" x14ac:dyDescent="0.2">
      <c r="A226">
        <v>221</v>
      </c>
      <c r="B226" s="2" t="s">
        <v>487</v>
      </c>
      <c r="C226" s="4">
        <v>202856.1</v>
      </c>
      <c r="D226" s="4"/>
    </row>
    <row r="227" spans="1:4" x14ac:dyDescent="0.2">
      <c r="A227">
        <v>222</v>
      </c>
      <c r="B227" s="2" t="s">
        <v>275</v>
      </c>
      <c r="C227" s="4">
        <v>202634.1</v>
      </c>
      <c r="D227" s="4"/>
    </row>
    <row r="228" spans="1:4" x14ac:dyDescent="0.2">
      <c r="A228">
        <v>223</v>
      </c>
      <c r="B228" s="2" t="s">
        <v>207</v>
      </c>
      <c r="C228" s="4">
        <v>199414.1</v>
      </c>
      <c r="D228" s="4"/>
    </row>
    <row r="229" spans="1:4" x14ac:dyDescent="0.2">
      <c r="A229">
        <v>224</v>
      </c>
      <c r="B229" s="2" t="s">
        <v>457</v>
      </c>
      <c r="C229" s="4">
        <v>198318.3</v>
      </c>
      <c r="D229" s="4"/>
    </row>
    <row r="230" spans="1:4" x14ac:dyDescent="0.2">
      <c r="A230">
        <v>225</v>
      </c>
      <c r="B230" s="2" t="s">
        <v>196</v>
      </c>
      <c r="C230" s="4">
        <v>197769.5</v>
      </c>
      <c r="D230" s="4"/>
    </row>
    <row r="231" spans="1:4" x14ac:dyDescent="0.2">
      <c r="A231">
        <v>226</v>
      </c>
      <c r="B231" s="2" t="s">
        <v>479</v>
      </c>
      <c r="C231" s="4">
        <v>187929.5</v>
      </c>
      <c r="D231" s="4"/>
    </row>
    <row r="232" spans="1:4" x14ac:dyDescent="0.2">
      <c r="A232">
        <v>227</v>
      </c>
      <c r="B232" s="2" t="s">
        <v>377</v>
      </c>
      <c r="C232" s="4">
        <v>182070.9</v>
      </c>
      <c r="D232" s="4"/>
    </row>
    <row r="233" spans="1:4" x14ac:dyDescent="0.2">
      <c r="A233">
        <v>228</v>
      </c>
      <c r="B233" s="2" t="s">
        <v>220</v>
      </c>
      <c r="C233" s="4">
        <v>173398.5</v>
      </c>
      <c r="D233" s="4"/>
    </row>
    <row r="234" spans="1:4" x14ac:dyDescent="0.2">
      <c r="A234">
        <v>229</v>
      </c>
      <c r="B234" s="2" t="s">
        <v>433</v>
      </c>
      <c r="C234" s="4">
        <v>171649.4</v>
      </c>
      <c r="D234" s="4"/>
    </row>
    <row r="235" spans="1:4" x14ac:dyDescent="0.2">
      <c r="A235">
        <v>230</v>
      </c>
      <c r="B235" s="2" t="s">
        <v>381</v>
      </c>
      <c r="C235" s="4">
        <v>171388.5</v>
      </c>
      <c r="D235" s="4"/>
    </row>
    <row r="236" spans="1:4" x14ac:dyDescent="0.2">
      <c r="A236">
        <v>231</v>
      </c>
      <c r="B236" s="2" t="s">
        <v>115</v>
      </c>
      <c r="C236" s="4">
        <v>168321.8</v>
      </c>
      <c r="D236" s="4"/>
    </row>
    <row r="237" spans="1:4" x14ac:dyDescent="0.2">
      <c r="A237">
        <v>232</v>
      </c>
      <c r="B237" s="2" t="s">
        <v>422</v>
      </c>
      <c r="C237" s="4">
        <v>165800.1</v>
      </c>
      <c r="D237" s="4"/>
    </row>
    <row r="238" spans="1:4" x14ac:dyDescent="0.2">
      <c r="A238">
        <v>233</v>
      </c>
      <c r="B238" s="2" t="s">
        <v>355</v>
      </c>
      <c r="C238" s="4">
        <v>160895.4</v>
      </c>
      <c r="D238" s="4"/>
    </row>
    <row r="239" spans="1:4" x14ac:dyDescent="0.2">
      <c r="A239">
        <v>234</v>
      </c>
      <c r="B239" s="2" t="s">
        <v>214</v>
      </c>
      <c r="C239" s="4">
        <v>159599.29999999999</v>
      </c>
      <c r="D239" s="4"/>
    </row>
    <row r="240" spans="1:4" x14ac:dyDescent="0.2">
      <c r="A240">
        <v>235</v>
      </c>
      <c r="B240" s="2" t="s">
        <v>241</v>
      </c>
      <c r="C240" s="4">
        <v>155423</v>
      </c>
      <c r="D240" s="4"/>
    </row>
    <row r="241" spans="1:4" x14ac:dyDescent="0.2">
      <c r="A241">
        <v>236</v>
      </c>
      <c r="B241" s="2" t="s">
        <v>213</v>
      </c>
      <c r="C241" s="4">
        <v>153001.70000000001</v>
      </c>
      <c r="D241" s="4"/>
    </row>
    <row r="242" spans="1:4" x14ac:dyDescent="0.2">
      <c r="A242">
        <v>237</v>
      </c>
      <c r="B242" s="2" t="s">
        <v>411</v>
      </c>
      <c r="C242" s="4">
        <v>151895.9</v>
      </c>
      <c r="D242" s="4"/>
    </row>
    <row r="243" spans="1:4" x14ac:dyDescent="0.2">
      <c r="A243">
        <v>238</v>
      </c>
      <c r="B243" s="2" t="s">
        <v>107</v>
      </c>
      <c r="C243" s="4">
        <v>150768.79999999999</v>
      </c>
      <c r="D243" s="4"/>
    </row>
    <row r="244" spans="1:4" x14ac:dyDescent="0.2">
      <c r="A244">
        <v>239</v>
      </c>
      <c r="B244" s="2" t="s">
        <v>493</v>
      </c>
      <c r="C244" s="4">
        <v>149171.20000000001</v>
      </c>
      <c r="D244" s="4"/>
    </row>
    <row r="245" spans="1:4" x14ac:dyDescent="0.2">
      <c r="A245">
        <v>240</v>
      </c>
      <c r="B245" s="2" t="s">
        <v>198</v>
      </c>
      <c r="C245" s="4">
        <v>148429.4</v>
      </c>
      <c r="D245" s="4"/>
    </row>
    <row r="246" spans="1:4" x14ac:dyDescent="0.2">
      <c r="A246">
        <v>241</v>
      </c>
      <c r="B246" s="2" t="s">
        <v>315</v>
      </c>
      <c r="C246" s="4">
        <v>144613.29999999999</v>
      </c>
      <c r="D246" s="4"/>
    </row>
    <row r="247" spans="1:4" x14ac:dyDescent="0.2">
      <c r="A247">
        <v>242</v>
      </c>
      <c r="B247" s="2" t="s">
        <v>502</v>
      </c>
      <c r="C247" s="4">
        <v>139566</v>
      </c>
      <c r="D247" s="4"/>
    </row>
    <row r="248" spans="1:4" x14ac:dyDescent="0.2">
      <c r="A248">
        <v>243</v>
      </c>
      <c r="B248" s="2" t="s">
        <v>386</v>
      </c>
      <c r="C248" s="4">
        <v>138823.20000000001</v>
      </c>
      <c r="D248" s="4"/>
    </row>
    <row r="249" spans="1:4" x14ac:dyDescent="0.2">
      <c r="A249">
        <v>244</v>
      </c>
      <c r="B249" s="2" t="s">
        <v>395</v>
      </c>
      <c r="C249" s="4">
        <v>138371.9</v>
      </c>
      <c r="D249" s="4"/>
    </row>
    <row r="250" spans="1:4" x14ac:dyDescent="0.2">
      <c r="A250">
        <v>245</v>
      </c>
      <c r="B250" s="2" t="s">
        <v>203</v>
      </c>
      <c r="C250" s="4">
        <v>137865.5</v>
      </c>
      <c r="D250" s="4"/>
    </row>
    <row r="251" spans="1:4" x14ac:dyDescent="0.2">
      <c r="A251">
        <v>246</v>
      </c>
      <c r="B251" s="2" t="s">
        <v>208</v>
      </c>
      <c r="C251" s="4">
        <v>137185.60000000001</v>
      </c>
      <c r="D251" s="4"/>
    </row>
    <row r="252" spans="1:4" x14ac:dyDescent="0.2">
      <c r="A252">
        <v>247</v>
      </c>
      <c r="B252" s="2" t="s">
        <v>455</v>
      </c>
      <c r="C252" s="4">
        <v>127636.4</v>
      </c>
      <c r="D252" s="4"/>
    </row>
    <row r="253" spans="1:4" x14ac:dyDescent="0.2">
      <c r="A253">
        <v>248</v>
      </c>
      <c r="B253" s="2" t="s">
        <v>68</v>
      </c>
      <c r="C253" s="4">
        <v>126316</v>
      </c>
      <c r="D253" s="4"/>
    </row>
    <row r="254" spans="1:4" x14ac:dyDescent="0.2">
      <c r="A254">
        <v>249</v>
      </c>
      <c r="B254" s="2" t="s">
        <v>316</v>
      </c>
      <c r="C254" s="4">
        <v>123045.8</v>
      </c>
      <c r="D254" s="4"/>
    </row>
    <row r="255" spans="1:4" x14ac:dyDescent="0.2">
      <c r="A255">
        <v>250</v>
      </c>
      <c r="B255" s="2" t="s">
        <v>346</v>
      </c>
      <c r="C255" s="4">
        <v>122529.9</v>
      </c>
      <c r="D255" s="4"/>
    </row>
    <row r="256" spans="1:4" x14ac:dyDescent="0.2">
      <c r="A256">
        <v>251</v>
      </c>
      <c r="B256" s="2" t="s">
        <v>500</v>
      </c>
      <c r="C256" s="4">
        <v>121697.2</v>
      </c>
      <c r="D256" s="4"/>
    </row>
    <row r="257" spans="1:4" x14ac:dyDescent="0.2">
      <c r="A257">
        <v>252</v>
      </c>
      <c r="B257" s="2" t="s">
        <v>210</v>
      </c>
      <c r="C257" s="4">
        <v>118058.7</v>
      </c>
      <c r="D257" s="4"/>
    </row>
    <row r="258" spans="1:4" x14ac:dyDescent="0.2">
      <c r="A258">
        <v>253</v>
      </c>
      <c r="B258" s="2" t="s">
        <v>225</v>
      </c>
      <c r="C258" s="4">
        <v>117957.3</v>
      </c>
      <c r="D258" s="4"/>
    </row>
    <row r="259" spans="1:4" x14ac:dyDescent="0.2">
      <c r="A259">
        <v>254</v>
      </c>
      <c r="B259" s="2" t="s">
        <v>453</v>
      </c>
      <c r="C259" s="4">
        <v>117347.6</v>
      </c>
      <c r="D259" s="4"/>
    </row>
    <row r="260" spans="1:4" x14ac:dyDescent="0.2">
      <c r="A260">
        <v>255</v>
      </c>
      <c r="B260" s="2" t="s">
        <v>228</v>
      </c>
      <c r="C260" s="4">
        <v>116756</v>
      </c>
      <c r="D260" s="4"/>
    </row>
    <row r="261" spans="1:4" x14ac:dyDescent="0.2">
      <c r="A261">
        <v>256</v>
      </c>
      <c r="B261" s="2" t="s">
        <v>429</v>
      </c>
      <c r="C261" s="4">
        <v>114837.1</v>
      </c>
      <c r="D261" s="4"/>
    </row>
    <row r="262" spans="1:4" x14ac:dyDescent="0.2">
      <c r="A262">
        <v>257</v>
      </c>
      <c r="B262" s="2" t="s">
        <v>282</v>
      </c>
      <c r="C262" s="4">
        <v>111373.2</v>
      </c>
      <c r="D262" s="4"/>
    </row>
    <row r="263" spans="1:4" x14ac:dyDescent="0.2">
      <c r="A263">
        <v>258</v>
      </c>
      <c r="B263" s="2" t="s">
        <v>124</v>
      </c>
      <c r="C263" s="4">
        <v>109634.1</v>
      </c>
      <c r="D263" s="4"/>
    </row>
    <row r="264" spans="1:4" x14ac:dyDescent="0.2">
      <c r="A264">
        <v>259</v>
      </c>
      <c r="B264" s="2" t="s">
        <v>456</v>
      </c>
      <c r="C264" s="4">
        <v>107185.8</v>
      </c>
      <c r="D264" s="4"/>
    </row>
    <row r="265" spans="1:4" x14ac:dyDescent="0.2">
      <c r="A265">
        <v>260</v>
      </c>
      <c r="B265" s="2" t="s">
        <v>223</v>
      </c>
      <c r="C265" s="4">
        <v>106030</v>
      </c>
      <c r="D265" s="4"/>
    </row>
    <row r="266" spans="1:4" x14ac:dyDescent="0.2">
      <c r="A266">
        <v>261</v>
      </c>
      <c r="B266" s="2" t="s">
        <v>180</v>
      </c>
      <c r="C266" s="4">
        <v>105294.9</v>
      </c>
      <c r="D266" s="4"/>
    </row>
    <row r="267" spans="1:4" x14ac:dyDescent="0.2">
      <c r="A267">
        <v>262</v>
      </c>
      <c r="B267" s="2" t="s">
        <v>127</v>
      </c>
      <c r="C267" s="4">
        <v>104607.9</v>
      </c>
      <c r="D267" s="4"/>
    </row>
    <row r="268" spans="1:4" x14ac:dyDescent="0.2">
      <c r="A268">
        <v>263</v>
      </c>
      <c r="B268" s="2" t="s">
        <v>321</v>
      </c>
      <c r="C268" s="4">
        <v>104152.8</v>
      </c>
      <c r="D268" s="4"/>
    </row>
    <row r="269" spans="1:4" x14ac:dyDescent="0.2">
      <c r="A269">
        <v>264</v>
      </c>
      <c r="B269" s="2" t="s">
        <v>301</v>
      </c>
      <c r="C269" s="4">
        <v>103050</v>
      </c>
      <c r="D269" s="4"/>
    </row>
    <row r="270" spans="1:4" x14ac:dyDescent="0.2">
      <c r="A270">
        <v>265</v>
      </c>
      <c r="B270" s="2" t="s">
        <v>472</v>
      </c>
      <c r="C270" s="4">
        <v>101935.2</v>
      </c>
      <c r="D270" s="4"/>
    </row>
    <row r="271" spans="1:4" x14ac:dyDescent="0.2">
      <c r="A271">
        <v>266</v>
      </c>
      <c r="B271" s="2" t="s">
        <v>424</v>
      </c>
      <c r="C271" s="4">
        <v>100994.6</v>
      </c>
      <c r="D271" s="4"/>
    </row>
    <row r="272" spans="1:4" x14ac:dyDescent="0.2">
      <c r="A272">
        <v>267</v>
      </c>
      <c r="B272" s="2" t="s">
        <v>464</v>
      </c>
      <c r="C272" s="4">
        <v>100472.4</v>
      </c>
      <c r="D272" s="4"/>
    </row>
    <row r="273" spans="1:4" x14ac:dyDescent="0.2">
      <c r="A273">
        <v>268</v>
      </c>
      <c r="B273" s="2" t="s">
        <v>280</v>
      </c>
      <c r="C273" s="4">
        <v>99401.2</v>
      </c>
      <c r="D273" s="4"/>
    </row>
    <row r="274" spans="1:4" x14ac:dyDescent="0.2">
      <c r="A274">
        <v>269</v>
      </c>
      <c r="B274" s="2" t="s">
        <v>310</v>
      </c>
      <c r="C274" s="4">
        <v>96836.1</v>
      </c>
      <c r="D274" s="4"/>
    </row>
    <row r="275" spans="1:4" x14ac:dyDescent="0.2">
      <c r="A275">
        <v>270</v>
      </c>
      <c r="B275" s="2" t="s">
        <v>513</v>
      </c>
      <c r="C275" s="4">
        <v>93971.4</v>
      </c>
      <c r="D275" s="4"/>
    </row>
    <row r="276" spans="1:4" x14ac:dyDescent="0.2">
      <c r="A276">
        <v>271</v>
      </c>
      <c r="B276" s="2" t="s">
        <v>251</v>
      </c>
      <c r="C276" s="4">
        <v>93751.9</v>
      </c>
      <c r="D276" s="4"/>
    </row>
    <row r="277" spans="1:4" x14ac:dyDescent="0.2">
      <c r="A277">
        <v>272</v>
      </c>
      <c r="B277" s="2" t="s">
        <v>488</v>
      </c>
      <c r="C277" s="4">
        <v>90662.8</v>
      </c>
      <c r="D277" s="4"/>
    </row>
    <row r="278" spans="1:4" x14ac:dyDescent="0.2">
      <c r="A278">
        <v>273</v>
      </c>
      <c r="B278" s="2" t="s">
        <v>461</v>
      </c>
      <c r="C278" s="4">
        <v>90614.7</v>
      </c>
      <c r="D278" s="4"/>
    </row>
    <row r="279" spans="1:4" x14ac:dyDescent="0.2">
      <c r="A279">
        <v>274</v>
      </c>
      <c r="B279" s="2" t="s">
        <v>288</v>
      </c>
      <c r="C279" s="4">
        <v>88966.1</v>
      </c>
      <c r="D279" s="4"/>
    </row>
    <row r="280" spans="1:4" x14ac:dyDescent="0.2">
      <c r="A280">
        <v>275</v>
      </c>
      <c r="B280" s="2" t="s">
        <v>230</v>
      </c>
      <c r="C280" s="4">
        <v>87602</v>
      </c>
      <c r="D280" s="4"/>
    </row>
    <row r="281" spans="1:4" x14ac:dyDescent="0.2">
      <c r="A281">
        <v>276</v>
      </c>
      <c r="B281" s="2" t="s">
        <v>298</v>
      </c>
      <c r="C281" s="4">
        <v>87549.4</v>
      </c>
      <c r="D281" s="4"/>
    </row>
    <row r="282" spans="1:4" x14ac:dyDescent="0.2">
      <c r="A282">
        <v>277</v>
      </c>
      <c r="B282" s="2" t="s">
        <v>408</v>
      </c>
      <c r="C282" s="4">
        <v>87448.1</v>
      </c>
      <c r="D282" s="4"/>
    </row>
    <row r="283" spans="1:4" x14ac:dyDescent="0.2">
      <c r="A283">
        <v>278</v>
      </c>
      <c r="B283" s="2" t="s">
        <v>224</v>
      </c>
      <c r="C283" s="4">
        <v>85435.8</v>
      </c>
      <c r="D283" s="4"/>
    </row>
    <row r="284" spans="1:4" x14ac:dyDescent="0.2">
      <c r="A284">
        <v>279</v>
      </c>
      <c r="B284" s="2" t="s">
        <v>85</v>
      </c>
      <c r="C284" s="4">
        <v>83639.399999999994</v>
      </c>
      <c r="D284" s="4"/>
    </row>
    <row r="285" spans="1:4" x14ac:dyDescent="0.2">
      <c r="A285">
        <v>280</v>
      </c>
      <c r="B285" s="2" t="s">
        <v>229</v>
      </c>
      <c r="C285" s="4">
        <v>80719.7</v>
      </c>
      <c r="D285" s="4"/>
    </row>
    <row r="286" spans="1:4" x14ac:dyDescent="0.2">
      <c r="A286">
        <v>281</v>
      </c>
      <c r="B286" s="2" t="s">
        <v>470</v>
      </c>
      <c r="C286" s="4">
        <v>78900.5</v>
      </c>
      <c r="D286" s="4"/>
    </row>
    <row r="287" spans="1:4" x14ac:dyDescent="0.2">
      <c r="A287">
        <v>282</v>
      </c>
      <c r="B287" s="2" t="s">
        <v>347</v>
      </c>
      <c r="C287" s="4">
        <v>77162.7</v>
      </c>
      <c r="D287" s="4"/>
    </row>
    <row r="288" spans="1:4" x14ac:dyDescent="0.2">
      <c r="A288">
        <v>283</v>
      </c>
      <c r="B288" s="2" t="s">
        <v>308</v>
      </c>
      <c r="C288" s="4">
        <v>76681.100000000006</v>
      </c>
      <c r="D288" s="4"/>
    </row>
    <row r="289" spans="1:4" x14ac:dyDescent="0.2">
      <c r="A289">
        <v>284</v>
      </c>
      <c r="B289" s="2" t="s">
        <v>97</v>
      </c>
      <c r="C289" s="4">
        <v>75892.800000000003</v>
      </c>
      <c r="D289" s="4"/>
    </row>
    <row r="290" spans="1:4" x14ac:dyDescent="0.2">
      <c r="A290">
        <v>285</v>
      </c>
      <c r="B290" s="2" t="s">
        <v>200</v>
      </c>
      <c r="C290" s="4">
        <v>72175.399999999994</v>
      </c>
      <c r="D290" s="4"/>
    </row>
    <row r="291" spans="1:4" x14ac:dyDescent="0.2">
      <c r="A291">
        <v>286</v>
      </c>
      <c r="B291" s="2" t="s">
        <v>520</v>
      </c>
      <c r="C291" s="4">
        <v>71517.8</v>
      </c>
      <c r="D291" s="4"/>
    </row>
    <row r="292" spans="1:4" x14ac:dyDescent="0.2">
      <c r="A292">
        <v>287</v>
      </c>
      <c r="B292" s="2" t="s">
        <v>212</v>
      </c>
      <c r="C292" s="4">
        <v>70040.899999999994</v>
      </c>
      <c r="D292" s="4"/>
    </row>
    <row r="293" spans="1:4" x14ac:dyDescent="0.2">
      <c r="A293">
        <v>288</v>
      </c>
      <c r="B293" s="2" t="s">
        <v>268</v>
      </c>
      <c r="C293" s="4">
        <v>65740.100000000006</v>
      </c>
      <c r="D293" s="4"/>
    </row>
    <row r="294" spans="1:4" x14ac:dyDescent="0.2">
      <c r="A294">
        <v>289</v>
      </c>
      <c r="B294" s="2" t="s">
        <v>332</v>
      </c>
      <c r="C294" s="4">
        <v>64754.6</v>
      </c>
      <c r="D294" s="4"/>
    </row>
    <row r="295" spans="1:4" x14ac:dyDescent="0.2">
      <c r="A295">
        <v>290</v>
      </c>
      <c r="B295" s="2" t="s">
        <v>387</v>
      </c>
      <c r="C295" s="4">
        <v>64533.9</v>
      </c>
      <c r="D295" s="4"/>
    </row>
    <row r="296" spans="1:4" x14ac:dyDescent="0.2">
      <c r="A296">
        <v>291</v>
      </c>
      <c r="B296" s="2" t="s">
        <v>108</v>
      </c>
      <c r="C296" s="4">
        <v>62205.2</v>
      </c>
      <c r="D296" s="4"/>
    </row>
    <row r="297" spans="1:4" x14ac:dyDescent="0.2">
      <c r="A297">
        <v>292</v>
      </c>
      <c r="B297" s="2" t="s">
        <v>190</v>
      </c>
      <c r="C297" s="4">
        <v>61595.7</v>
      </c>
      <c r="D297" s="4"/>
    </row>
    <row r="298" spans="1:4" x14ac:dyDescent="0.2">
      <c r="A298">
        <v>293</v>
      </c>
      <c r="B298" s="2" t="s">
        <v>483</v>
      </c>
      <c r="C298" s="4">
        <v>61007.4</v>
      </c>
      <c r="D298" s="4"/>
    </row>
    <row r="299" spans="1:4" x14ac:dyDescent="0.2">
      <c r="A299">
        <v>294</v>
      </c>
      <c r="B299" s="2" t="s">
        <v>465</v>
      </c>
      <c r="C299" s="4">
        <v>59070.6</v>
      </c>
      <c r="D299" s="4"/>
    </row>
    <row r="300" spans="1:4" x14ac:dyDescent="0.2">
      <c r="A300">
        <v>295</v>
      </c>
      <c r="B300" s="2" t="s">
        <v>514</v>
      </c>
      <c r="C300" s="4">
        <v>57849.9</v>
      </c>
      <c r="D300" s="4"/>
    </row>
    <row r="301" spans="1:4" x14ac:dyDescent="0.2">
      <c r="A301">
        <v>296</v>
      </c>
      <c r="B301" s="2" t="s">
        <v>348</v>
      </c>
      <c r="C301" s="4">
        <v>54378.8</v>
      </c>
      <c r="D301" s="4"/>
    </row>
    <row r="302" spans="1:4" x14ac:dyDescent="0.2">
      <c r="A302">
        <v>297</v>
      </c>
      <c r="B302" s="2" t="s">
        <v>222</v>
      </c>
      <c r="C302" s="4">
        <v>52859.5</v>
      </c>
      <c r="D302" s="4"/>
    </row>
    <row r="303" spans="1:4" x14ac:dyDescent="0.2">
      <c r="A303">
        <v>298</v>
      </c>
      <c r="B303" s="2" t="s">
        <v>505</v>
      </c>
      <c r="C303" s="4">
        <v>52851.3</v>
      </c>
      <c r="D303" s="4"/>
    </row>
    <row r="304" spans="1:4" x14ac:dyDescent="0.2">
      <c r="A304">
        <v>299</v>
      </c>
      <c r="B304" s="2" t="s">
        <v>463</v>
      </c>
      <c r="C304" s="4">
        <v>52036.7</v>
      </c>
      <c r="D304" s="4"/>
    </row>
    <row r="305" spans="1:4" x14ac:dyDescent="0.2">
      <c r="A305">
        <v>300</v>
      </c>
      <c r="B305" s="2" t="s">
        <v>468</v>
      </c>
      <c r="C305" s="4">
        <v>51809</v>
      </c>
      <c r="D305" s="4"/>
    </row>
    <row r="306" spans="1:4" x14ac:dyDescent="0.2">
      <c r="A306">
        <v>301</v>
      </c>
      <c r="B306" s="2" t="s">
        <v>484</v>
      </c>
      <c r="C306" s="4">
        <v>51377.7</v>
      </c>
      <c r="D306" s="4"/>
    </row>
    <row r="307" spans="1:4" x14ac:dyDescent="0.2">
      <c r="A307">
        <v>302</v>
      </c>
      <c r="B307" s="2" t="s">
        <v>491</v>
      </c>
      <c r="C307" s="4">
        <v>46821.4</v>
      </c>
      <c r="D307" s="4"/>
    </row>
    <row r="308" spans="1:4" x14ac:dyDescent="0.2">
      <c r="A308">
        <v>303</v>
      </c>
      <c r="B308" s="2" t="s">
        <v>519</v>
      </c>
      <c r="C308" s="4">
        <v>44746.1</v>
      </c>
      <c r="D308" s="4"/>
    </row>
    <row r="309" spans="1:4" x14ac:dyDescent="0.2">
      <c r="A309">
        <v>304</v>
      </c>
      <c r="B309" s="2" t="s">
        <v>219</v>
      </c>
      <c r="C309" s="4">
        <v>44704.2</v>
      </c>
      <c r="D309" s="4"/>
    </row>
    <row r="310" spans="1:4" x14ac:dyDescent="0.2">
      <c r="A310">
        <v>305</v>
      </c>
      <c r="B310" s="2" t="s">
        <v>497</v>
      </c>
      <c r="C310" s="4">
        <v>41965.2</v>
      </c>
      <c r="D310" s="4"/>
    </row>
    <row r="311" spans="1:4" x14ac:dyDescent="0.2">
      <c r="A311">
        <v>306</v>
      </c>
      <c r="B311" s="2" t="s">
        <v>296</v>
      </c>
      <c r="C311" s="4">
        <v>39906.1</v>
      </c>
      <c r="D311" s="4"/>
    </row>
    <row r="312" spans="1:4" x14ac:dyDescent="0.2">
      <c r="A312">
        <v>307</v>
      </c>
      <c r="B312" s="2" t="s">
        <v>486</v>
      </c>
      <c r="C312" s="4">
        <v>39615.1</v>
      </c>
      <c r="D312" s="4"/>
    </row>
    <row r="313" spans="1:4" x14ac:dyDescent="0.2">
      <c r="A313">
        <v>308</v>
      </c>
      <c r="B313" s="2" t="s">
        <v>344</v>
      </c>
      <c r="C313" s="4">
        <v>39185.4</v>
      </c>
      <c r="D313" s="4"/>
    </row>
    <row r="314" spans="1:4" x14ac:dyDescent="0.2">
      <c r="A314">
        <v>309</v>
      </c>
      <c r="B314" s="2" t="s">
        <v>90</v>
      </c>
      <c r="C314" s="4">
        <v>38843.9</v>
      </c>
      <c r="D314" s="4"/>
    </row>
    <row r="315" spans="1:4" x14ac:dyDescent="0.2">
      <c r="A315">
        <v>310</v>
      </c>
      <c r="B315" s="2" t="s">
        <v>490</v>
      </c>
      <c r="C315" s="4">
        <v>38291.199999999997</v>
      </c>
      <c r="D315" s="4"/>
    </row>
    <row r="316" spans="1:4" x14ac:dyDescent="0.2">
      <c r="A316">
        <v>311</v>
      </c>
      <c r="B316" s="2" t="s">
        <v>172</v>
      </c>
      <c r="C316" s="4">
        <v>35581.300000000003</v>
      </c>
      <c r="D316" s="4"/>
    </row>
    <row r="317" spans="1:4" x14ac:dyDescent="0.2">
      <c r="A317">
        <v>312</v>
      </c>
      <c r="B317" s="2" t="s">
        <v>287</v>
      </c>
      <c r="C317" s="4">
        <v>33935.1</v>
      </c>
      <c r="D317" s="4"/>
    </row>
    <row r="318" spans="1:4" x14ac:dyDescent="0.2">
      <c r="A318">
        <v>313</v>
      </c>
      <c r="B318" s="2" t="s">
        <v>226</v>
      </c>
      <c r="C318" s="4">
        <v>33005.199999999997</v>
      </c>
      <c r="D318" s="4"/>
    </row>
    <row r="319" spans="1:4" x14ac:dyDescent="0.2">
      <c r="A319">
        <v>314</v>
      </c>
      <c r="B319" s="2" t="s">
        <v>194</v>
      </c>
      <c r="C319" s="4">
        <v>32692.7</v>
      </c>
      <c r="D319" s="4"/>
    </row>
    <row r="320" spans="1:4" x14ac:dyDescent="0.2">
      <c r="A320">
        <v>315</v>
      </c>
      <c r="B320" s="2" t="s">
        <v>300</v>
      </c>
      <c r="C320" s="4">
        <v>32204.9</v>
      </c>
      <c r="D320" s="4"/>
    </row>
    <row r="321" spans="1:4" x14ac:dyDescent="0.2">
      <c r="A321">
        <v>316</v>
      </c>
      <c r="B321" s="2" t="s">
        <v>459</v>
      </c>
      <c r="C321" s="4">
        <v>31699.7</v>
      </c>
      <c r="D321" s="4"/>
    </row>
    <row r="322" spans="1:4" x14ac:dyDescent="0.2">
      <c r="A322">
        <v>317</v>
      </c>
      <c r="B322" s="2" t="s">
        <v>67</v>
      </c>
      <c r="C322" s="4">
        <v>31325.8</v>
      </c>
      <c r="D322" s="4"/>
    </row>
    <row r="323" spans="1:4" x14ac:dyDescent="0.2">
      <c r="A323">
        <v>318</v>
      </c>
      <c r="B323" s="2" t="s">
        <v>201</v>
      </c>
      <c r="C323" s="4">
        <v>31140.1</v>
      </c>
      <c r="D323" s="4"/>
    </row>
    <row r="324" spans="1:4" x14ac:dyDescent="0.2">
      <c r="A324">
        <v>319</v>
      </c>
      <c r="B324" s="2" t="s">
        <v>473</v>
      </c>
      <c r="C324" s="4">
        <v>31117.4</v>
      </c>
      <c r="D324" s="4"/>
    </row>
    <row r="325" spans="1:4" x14ac:dyDescent="0.2">
      <c r="A325">
        <v>320</v>
      </c>
      <c r="B325" s="2" t="s">
        <v>215</v>
      </c>
      <c r="C325" s="4">
        <v>29912.5</v>
      </c>
      <c r="D325" s="4"/>
    </row>
    <row r="326" spans="1:4" x14ac:dyDescent="0.2">
      <c r="A326">
        <v>321</v>
      </c>
      <c r="B326" s="2" t="s">
        <v>163</v>
      </c>
      <c r="C326" s="4">
        <v>28046.7</v>
      </c>
      <c r="D326" s="4"/>
    </row>
    <row r="327" spans="1:4" x14ac:dyDescent="0.2">
      <c r="A327">
        <v>322</v>
      </c>
      <c r="B327" s="2" t="s">
        <v>314</v>
      </c>
      <c r="C327" s="4">
        <v>27822.1</v>
      </c>
      <c r="D327" s="4"/>
    </row>
    <row r="328" spans="1:4" x14ac:dyDescent="0.2">
      <c r="A328">
        <v>323</v>
      </c>
      <c r="B328" s="2" t="s">
        <v>96</v>
      </c>
      <c r="C328" s="4">
        <v>26543.5</v>
      </c>
      <c r="D328" s="4"/>
    </row>
    <row r="329" spans="1:4" x14ac:dyDescent="0.2">
      <c r="A329">
        <v>324</v>
      </c>
      <c r="B329" s="2" t="s">
        <v>179</v>
      </c>
      <c r="C329" s="4">
        <v>25781.3</v>
      </c>
      <c r="D329" s="4"/>
    </row>
    <row r="330" spans="1:4" x14ac:dyDescent="0.2">
      <c r="A330">
        <v>325</v>
      </c>
      <c r="B330" s="2" t="s">
        <v>294</v>
      </c>
      <c r="C330" s="4">
        <v>24646.7</v>
      </c>
      <c r="D330" s="4"/>
    </row>
    <row r="331" spans="1:4" x14ac:dyDescent="0.2">
      <c r="A331">
        <v>326</v>
      </c>
      <c r="B331" s="2" t="s">
        <v>211</v>
      </c>
      <c r="C331" s="4">
        <v>23753</v>
      </c>
      <c r="D331" s="4"/>
    </row>
    <row r="332" spans="1:4" x14ac:dyDescent="0.2">
      <c r="A332">
        <v>327</v>
      </c>
      <c r="B332" s="2" t="s">
        <v>83</v>
      </c>
      <c r="C332" s="4">
        <v>20051.7</v>
      </c>
      <c r="D332" s="4"/>
    </row>
    <row r="333" spans="1:4" x14ac:dyDescent="0.2">
      <c r="A333">
        <v>328</v>
      </c>
      <c r="B333" s="2" t="s">
        <v>231</v>
      </c>
      <c r="C333" s="4">
        <v>19860.8</v>
      </c>
      <c r="D333" s="4"/>
    </row>
    <row r="334" spans="1:4" x14ac:dyDescent="0.2">
      <c r="A334">
        <v>329</v>
      </c>
      <c r="B334" s="2" t="s">
        <v>323</v>
      </c>
      <c r="C334" s="4">
        <v>19430.7</v>
      </c>
      <c r="D334" s="4"/>
    </row>
    <row r="335" spans="1:4" x14ac:dyDescent="0.2">
      <c r="A335">
        <v>330</v>
      </c>
      <c r="B335" s="2" t="s">
        <v>499</v>
      </c>
      <c r="C335" s="4">
        <v>19193.599999999999</v>
      </c>
      <c r="D335" s="4"/>
    </row>
    <row r="336" spans="1:4" x14ac:dyDescent="0.2">
      <c r="A336">
        <v>331</v>
      </c>
      <c r="B336" s="2" t="s">
        <v>504</v>
      </c>
      <c r="C336" s="4">
        <v>18474.400000000001</v>
      </c>
      <c r="D336" s="4"/>
    </row>
    <row r="337" spans="1:4" x14ac:dyDescent="0.2">
      <c r="A337">
        <v>332</v>
      </c>
      <c r="B337" s="2" t="s">
        <v>423</v>
      </c>
      <c r="C337" s="4">
        <v>17462.400000000001</v>
      </c>
      <c r="D337" s="4"/>
    </row>
    <row r="338" spans="1:4" x14ac:dyDescent="0.2">
      <c r="A338">
        <v>333</v>
      </c>
      <c r="B338" s="2" t="s">
        <v>501</v>
      </c>
      <c r="C338" s="4">
        <v>17254.5</v>
      </c>
      <c r="D338" s="4"/>
    </row>
    <row r="339" spans="1:4" x14ac:dyDescent="0.2">
      <c r="A339">
        <v>334</v>
      </c>
      <c r="B339" s="2" t="s">
        <v>515</v>
      </c>
      <c r="C339" s="4">
        <v>17130.7</v>
      </c>
      <c r="D339" s="4"/>
    </row>
    <row r="340" spans="1:4" x14ac:dyDescent="0.2">
      <c r="A340">
        <v>335</v>
      </c>
      <c r="B340" s="2" t="s">
        <v>503</v>
      </c>
      <c r="C340" s="4">
        <v>16867.900000000001</v>
      </c>
      <c r="D340" s="4"/>
    </row>
    <row r="341" spans="1:4" x14ac:dyDescent="0.2">
      <c r="A341">
        <v>336</v>
      </c>
      <c r="B341" s="2" t="s">
        <v>164</v>
      </c>
      <c r="C341" s="4">
        <v>15768.5</v>
      </c>
      <c r="D341" s="4"/>
    </row>
    <row r="342" spans="1:4" x14ac:dyDescent="0.2">
      <c r="A342">
        <v>337</v>
      </c>
      <c r="B342" s="2" t="s">
        <v>506</v>
      </c>
      <c r="C342" s="4">
        <v>13323.1</v>
      </c>
      <c r="D342" s="4"/>
    </row>
    <row r="343" spans="1:4" x14ac:dyDescent="0.2">
      <c r="A343">
        <v>338</v>
      </c>
      <c r="B343" s="2" t="s">
        <v>272</v>
      </c>
      <c r="C343" s="4">
        <v>10596.6</v>
      </c>
      <c r="D343" s="4"/>
    </row>
    <row r="344" spans="1:4" x14ac:dyDescent="0.2">
      <c r="A344">
        <v>339</v>
      </c>
      <c r="B344" s="2" t="s">
        <v>507</v>
      </c>
      <c r="C344" s="4">
        <v>10242.5</v>
      </c>
      <c r="D344" s="4"/>
    </row>
    <row r="345" spans="1:4" x14ac:dyDescent="0.2">
      <c r="A345">
        <v>340</v>
      </c>
      <c r="B345" s="2" t="s">
        <v>88</v>
      </c>
      <c r="C345" s="4">
        <v>9993.1</v>
      </c>
      <c r="D345" s="4"/>
    </row>
    <row r="346" spans="1:4" x14ac:dyDescent="0.2">
      <c r="A346">
        <v>341</v>
      </c>
      <c r="B346" s="2" t="s">
        <v>302</v>
      </c>
      <c r="C346" s="4">
        <v>7922.5</v>
      </c>
      <c r="D346" s="4"/>
    </row>
    <row r="347" spans="1:4" x14ac:dyDescent="0.2">
      <c r="A347">
        <v>342</v>
      </c>
      <c r="B347" s="2" t="s">
        <v>357</v>
      </c>
      <c r="C347" s="4">
        <v>6260.1</v>
      </c>
      <c r="D347" s="4"/>
    </row>
    <row r="348" spans="1:4" x14ac:dyDescent="0.2">
      <c r="A348">
        <v>343</v>
      </c>
      <c r="B348" s="2" t="s">
        <v>309</v>
      </c>
      <c r="C348" s="4">
        <v>2522.6999999999998</v>
      </c>
      <c r="D348" s="4"/>
    </row>
    <row r="349" spans="1:4" x14ac:dyDescent="0.2">
      <c r="A349">
        <v>344</v>
      </c>
      <c r="B349" s="2" t="s">
        <v>467</v>
      </c>
      <c r="C349" s="4">
        <v>2515.3000000000002</v>
      </c>
      <c r="D349" s="4"/>
    </row>
    <row r="350" spans="1:4" x14ac:dyDescent="0.2">
      <c r="A350">
        <v>345</v>
      </c>
      <c r="B350" s="2" t="s">
        <v>516</v>
      </c>
      <c r="C350" s="4">
        <v>1442.9</v>
      </c>
      <c r="D350" s="4"/>
    </row>
    <row r="351" spans="1:4" x14ac:dyDescent="0.2">
      <c r="A351">
        <v>346</v>
      </c>
      <c r="B351" s="2" t="s">
        <v>512</v>
      </c>
      <c r="C351" s="4">
        <v>1193.0999999999999</v>
      </c>
      <c r="D351" s="4"/>
    </row>
    <row r="352" spans="1:4" x14ac:dyDescent="0.2">
      <c r="A352">
        <v>347</v>
      </c>
      <c r="B352" s="2" t="s">
        <v>517</v>
      </c>
      <c r="C352" s="4">
        <v>962.3</v>
      </c>
      <c r="D352" s="4"/>
    </row>
    <row r="353" spans="1:4" x14ac:dyDescent="0.2">
      <c r="A353">
        <v>348</v>
      </c>
      <c r="B353" s="2" t="s">
        <v>452</v>
      </c>
      <c r="C353" s="4">
        <v>647.6</v>
      </c>
      <c r="D353" s="4"/>
    </row>
    <row r="354" spans="1:4" x14ac:dyDescent="0.2">
      <c r="A354">
        <v>349</v>
      </c>
      <c r="B354" s="2" t="s">
        <v>476</v>
      </c>
      <c r="C354" s="4"/>
      <c r="D354" s="4"/>
    </row>
    <row r="355" spans="1:4" x14ac:dyDescent="0.2">
      <c r="A355">
        <v>350</v>
      </c>
      <c r="B355" s="2" t="s">
        <v>510</v>
      </c>
      <c r="C355" s="4"/>
      <c r="D355" s="4"/>
    </row>
    <row r="356" spans="1:4" x14ac:dyDescent="0.2">
      <c r="A356">
        <v>351</v>
      </c>
      <c r="B356" s="2" t="s">
        <v>509</v>
      </c>
      <c r="C356" s="4"/>
      <c r="D356" s="4"/>
    </row>
    <row r="357" spans="1:4" x14ac:dyDescent="0.2">
      <c r="A357">
        <v>352</v>
      </c>
      <c r="B357" s="2" t="s">
        <v>87</v>
      </c>
      <c r="C357" s="4"/>
      <c r="D357" s="4"/>
    </row>
    <row r="358" spans="1:4" x14ac:dyDescent="0.2">
      <c r="A358">
        <v>353</v>
      </c>
      <c r="B358" s="2" t="s">
        <v>1</v>
      </c>
      <c r="C358" s="4">
        <v>361739359</v>
      </c>
      <c r="D358" s="4"/>
    </row>
  </sheetData>
  <mergeCells count="1">
    <mergeCell ref="H18:T1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F6214-E558-4CBC-8883-25FD552346A6}">
  <sheetPr>
    <tabColor theme="9" tint="0.59999389629810485"/>
  </sheetPr>
  <dimension ref="B2:U36"/>
  <sheetViews>
    <sheetView workbookViewId="0">
      <selection activeCell="N4" sqref="N4"/>
    </sheetView>
  </sheetViews>
  <sheetFormatPr baseColWidth="10" defaultRowHeight="12.75" x14ac:dyDescent="0.2"/>
  <cols>
    <col min="2" max="2" width="13.28515625" bestFit="1" customWidth="1"/>
    <col min="3" max="3" width="10.85546875" bestFit="1" customWidth="1"/>
    <col min="4" max="20" width="8.85546875" bestFit="1" customWidth="1"/>
    <col min="21" max="21" width="9.85546875" bestFit="1" customWidth="1"/>
  </cols>
  <sheetData>
    <row r="2" spans="2:21" x14ac:dyDescent="0.2">
      <c r="E2" t="s">
        <v>523</v>
      </c>
      <c r="G2" t="s">
        <v>544</v>
      </c>
      <c r="J2" t="str" vm="15">
        <f>IF(C5=E2,G4,IF(C5=E3,G3,C5))</f>
        <v>Innlandet</v>
      </c>
    </row>
    <row r="3" spans="2:21" x14ac:dyDescent="0.2">
      <c r="E3" t="s">
        <v>530</v>
      </c>
      <c r="G3" t="s">
        <v>535</v>
      </c>
      <c r="J3" s="14" t="str" vm="16">
        <f>IF(C6=E3,G2,IF(C6=E2,J2,C6))</f>
        <v>Alvdal</v>
      </c>
      <c r="N3" t="str">
        <f>_xlfn.CONCAT("Slakteleveranser etter hovedgrupper og dyreslag i ",J3," i perioden 2005 - 2021 i kg")</f>
        <v>Slakteleveranser etter hovedgrupper og dyreslag i Alvdal i perioden 2005 - 2021 i kg</v>
      </c>
    </row>
    <row r="4" spans="2:21" x14ac:dyDescent="0.2">
      <c r="G4" t="s">
        <v>536</v>
      </c>
    </row>
    <row r="5" spans="2:21" x14ac:dyDescent="0.2">
      <c r="B5" s="1" t="s">
        <v>61</v>
      </c>
      <c r="C5" t="s" vm="15">
        <v>110</v>
      </c>
    </row>
    <row r="6" spans="2:21" x14ac:dyDescent="0.2">
      <c r="B6" s="1" t="s">
        <v>59</v>
      </c>
      <c r="C6" t="s" vm="16">
        <v>130</v>
      </c>
    </row>
    <row r="8" spans="2:21" x14ac:dyDescent="0.2">
      <c r="B8" s="1" t="s">
        <v>527</v>
      </c>
      <c r="D8" s="1" t="s">
        <v>525</v>
      </c>
    </row>
    <row r="9" spans="2:21" x14ac:dyDescent="0.2">
      <c r="B9" s="1" t="s">
        <v>29</v>
      </c>
      <c r="C9" s="1" t="s">
        <v>27</v>
      </c>
      <c r="D9">
        <v>2005</v>
      </c>
      <c r="E9">
        <v>2006</v>
      </c>
      <c r="F9">
        <v>2007</v>
      </c>
      <c r="G9">
        <v>2008</v>
      </c>
      <c r="H9">
        <v>2009</v>
      </c>
      <c r="I9">
        <v>2010</v>
      </c>
      <c r="J9">
        <v>2011</v>
      </c>
      <c r="K9">
        <v>2012</v>
      </c>
      <c r="L9">
        <v>2013</v>
      </c>
      <c r="M9">
        <v>2014</v>
      </c>
      <c r="N9">
        <v>2015</v>
      </c>
      <c r="O9">
        <v>2016</v>
      </c>
      <c r="P9">
        <v>2017</v>
      </c>
      <c r="Q9">
        <v>2018</v>
      </c>
      <c r="R9">
        <v>2019</v>
      </c>
      <c r="S9">
        <v>2020</v>
      </c>
      <c r="T9">
        <v>2021</v>
      </c>
      <c r="U9" t="s">
        <v>1</v>
      </c>
    </row>
    <row r="10" spans="2:21" x14ac:dyDescent="0.2">
      <c r="B10" t="s">
        <v>31</v>
      </c>
      <c r="C10" t="s">
        <v>30</v>
      </c>
      <c r="D10" s="6"/>
      <c r="E10" s="6"/>
      <c r="F10" s="6"/>
      <c r="G10" s="6"/>
      <c r="H10" s="6"/>
      <c r="I10" s="6"/>
      <c r="J10" s="6">
        <v>0</v>
      </c>
      <c r="K10" s="6"/>
      <c r="L10" s="6"/>
      <c r="M10" s="6"/>
      <c r="N10" s="6"/>
      <c r="O10" s="6"/>
      <c r="P10" s="6"/>
      <c r="Q10" s="6"/>
      <c r="R10" s="6"/>
      <c r="S10" s="6"/>
      <c r="T10" s="6"/>
      <c r="U10" s="6">
        <v>0</v>
      </c>
    </row>
    <row r="11" spans="2:21" x14ac:dyDescent="0.2">
      <c r="C11" t="s">
        <v>32</v>
      </c>
      <c r="D11" s="6"/>
      <c r="E11" s="6"/>
      <c r="F11" s="6"/>
      <c r="G11" s="6"/>
      <c r="H11" s="6"/>
      <c r="I11" s="6"/>
      <c r="J11" s="6">
        <v>0</v>
      </c>
      <c r="K11" s="6"/>
      <c r="L11" s="6"/>
      <c r="M11" s="6"/>
      <c r="N11" s="6"/>
      <c r="O11" s="6"/>
      <c r="P11" s="6"/>
      <c r="Q11" s="6"/>
      <c r="R11" s="6"/>
      <c r="S11" s="6"/>
      <c r="T11" s="6"/>
      <c r="U11" s="6">
        <v>0</v>
      </c>
    </row>
    <row r="12" spans="2:21" x14ac:dyDescent="0.2">
      <c r="C12" t="s">
        <v>36</v>
      </c>
      <c r="D12" s="6"/>
      <c r="E12" s="6"/>
      <c r="F12" s="6"/>
      <c r="G12" s="6"/>
      <c r="H12" s="6"/>
      <c r="I12" s="6"/>
      <c r="J12" s="6">
        <v>0</v>
      </c>
      <c r="K12" s="6"/>
      <c r="L12" s="6"/>
      <c r="M12" s="6"/>
      <c r="N12" s="6"/>
      <c r="O12" s="6"/>
      <c r="P12" s="6"/>
      <c r="Q12" s="6"/>
      <c r="R12" s="6"/>
      <c r="S12" s="6"/>
      <c r="T12" s="6"/>
      <c r="U12" s="6">
        <v>0</v>
      </c>
    </row>
    <row r="13" spans="2:21" x14ac:dyDescent="0.2">
      <c r="C13" t="s">
        <v>37</v>
      </c>
      <c r="D13" s="6"/>
      <c r="E13" s="6"/>
      <c r="F13" s="6"/>
      <c r="G13" s="6">
        <v>34661</v>
      </c>
      <c r="H13" s="6">
        <v>17620</v>
      </c>
      <c r="I13" s="6">
        <v>13594</v>
      </c>
      <c r="J13" s="6">
        <v>15374</v>
      </c>
      <c r="K13" s="6">
        <v>14370</v>
      </c>
      <c r="L13" s="6">
        <v>33858</v>
      </c>
      <c r="M13" s="6">
        <v>16025</v>
      </c>
      <c r="N13" s="6">
        <v>16176</v>
      </c>
      <c r="O13" s="6"/>
      <c r="P13" s="6">
        <v>18476</v>
      </c>
      <c r="Q13" s="6">
        <v>19575</v>
      </c>
      <c r="R13" s="6"/>
      <c r="S13" s="6"/>
      <c r="T13" s="6"/>
      <c r="U13" s="6">
        <v>199729</v>
      </c>
    </row>
    <row r="14" spans="2:21" x14ac:dyDescent="0.2">
      <c r="C14" t="s">
        <v>38</v>
      </c>
      <c r="D14" s="6"/>
      <c r="E14" s="6"/>
      <c r="F14" s="6"/>
      <c r="G14" s="6"/>
      <c r="H14" s="6"/>
      <c r="I14" s="6"/>
      <c r="J14" s="6">
        <v>0</v>
      </c>
      <c r="K14" s="6"/>
      <c r="L14" s="6"/>
      <c r="M14" s="6"/>
      <c r="N14" s="6"/>
      <c r="O14" s="6"/>
      <c r="P14" s="6"/>
      <c r="Q14" s="6"/>
      <c r="R14" s="6"/>
      <c r="S14" s="6"/>
      <c r="T14" s="6"/>
      <c r="U14" s="6">
        <v>0</v>
      </c>
    </row>
    <row r="15" spans="2:21" x14ac:dyDescent="0.2">
      <c r="C15" t="s">
        <v>44</v>
      </c>
      <c r="D15" s="6">
        <v>100489</v>
      </c>
      <c r="E15" s="6">
        <v>117814</v>
      </c>
      <c r="F15" s="6">
        <v>120956</v>
      </c>
      <c r="G15" s="6">
        <v>279109</v>
      </c>
      <c r="H15" s="6">
        <v>563755</v>
      </c>
      <c r="I15" s="6">
        <v>488106.8</v>
      </c>
      <c r="J15" s="6">
        <v>492521</v>
      </c>
      <c r="K15" s="6">
        <v>518112</v>
      </c>
      <c r="L15" s="6">
        <v>549660</v>
      </c>
      <c r="M15" s="6">
        <v>497744</v>
      </c>
      <c r="N15" s="6">
        <v>269074</v>
      </c>
      <c r="O15" s="6">
        <v>387662</v>
      </c>
      <c r="P15" s="6">
        <v>384486</v>
      </c>
      <c r="Q15" s="6">
        <v>407023</v>
      </c>
      <c r="R15" s="6">
        <v>474122.5</v>
      </c>
      <c r="S15" s="6">
        <v>570252.5</v>
      </c>
      <c r="T15" s="6">
        <v>535262</v>
      </c>
      <c r="U15" s="6">
        <v>6756148.7999999998</v>
      </c>
    </row>
    <row r="16" spans="2:21" x14ac:dyDescent="0.2">
      <c r="B16" t="s">
        <v>608</v>
      </c>
      <c r="D16" s="6">
        <v>100489</v>
      </c>
      <c r="E16" s="6">
        <v>117814</v>
      </c>
      <c r="F16" s="6">
        <v>120956</v>
      </c>
      <c r="G16" s="6">
        <v>313770</v>
      </c>
      <c r="H16" s="6">
        <v>581375</v>
      </c>
      <c r="I16" s="6">
        <v>501700.8</v>
      </c>
      <c r="J16" s="6">
        <v>507895</v>
      </c>
      <c r="K16" s="6">
        <v>532482</v>
      </c>
      <c r="L16" s="6">
        <v>583518</v>
      </c>
      <c r="M16" s="6">
        <v>513769</v>
      </c>
      <c r="N16" s="6">
        <v>285250</v>
      </c>
      <c r="O16" s="6">
        <v>387662</v>
      </c>
      <c r="P16" s="6">
        <v>402962</v>
      </c>
      <c r="Q16" s="6">
        <v>426598</v>
      </c>
      <c r="R16" s="6">
        <v>474122.5</v>
      </c>
      <c r="S16" s="6">
        <v>570252.5</v>
      </c>
      <c r="T16" s="6">
        <v>535262</v>
      </c>
      <c r="U16" s="6">
        <v>6955877.7999999998</v>
      </c>
    </row>
    <row r="17" spans="2:21" x14ac:dyDescent="0.2">
      <c r="B17" t="s">
        <v>35</v>
      </c>
      <c r="C17" t="s">
        <v>35</v>
      </c>
      <c r="D17" s="6"/>
      <c r="E17" s="6"/>
      <c r="F17" s="6">
        <v>136.19999999999999</v>
      </c>
      <c r="G17" s="6"/>
      <c r="H17" s="6">
        <v>81239.3</v>
      </c>
      <c r="I17" s="6">
        <v>149911.79999999999</v>
      </c>
      <c r="J17" s="6">
        <v>149181.9</v>
      </c>
      <c r="K17" s="6">
        <v>146568</v>
      </c>
      <c r="L17" s="6">
        <v>136705.29999999999</v>
      </c>
      <c r="M17" s="6">
        <v>148715.9</v>
      </c>
      <c r="N17" s="6">
        <v>152813.6</v>
      </c>
      <c r="O17" s="6">
        <v>157633.1</v>
      </c>
      <c r="P17" s="6">
        <v>152938.9</v>
      </c>
      <c r="Q17" s="6">
        <v>148491.9</v>
      </c>
      <c r="R17" s="6">
        <v>147926.1</v>
      </c>
      <c r="S17" s="6">
        <v>148266.29999999999</v>
      </c>
      <c r="T17" s="6">
        <v>166073.29999999999</v>
      </c>
      <c r="U17" s="6">
        <v>1886601.6</v>
      </c>
    </row>
    <row r="18" spans="2:21" x14ac:dyDescent="0.2">
      <c r="C18" t="s">
        <v>49</v>
      </c>
      <c r="D18" s="6"/>
      <c r="E18" s="6"/>
      <c r="F18" s="6"/>
      <c r="G18" s="6"/>
      <c r="H18" s="6"/>
      <c r="I18" s="6"/>
      <c r="J18" s="6">
        <v>0</v>
      </c>
      <c r="K18" s="6"/>
      <c r="L18" s="6"/>
      <c r="M18" s="6">
        <v>-108.8</v>
      </c>
      <c r="N18" s="6">
        <v>-113.9</v>
      </c>
      <c r="O18" s="6"/>
      <c r="P18" s="6"/>
      <c r="Q18" s="6"/>
      <c r="R18" s="6"/>
      <c r="S18" s="6"/>
      <c r="T18" s="6"/>
      <c r="U18" s="6">
        <v>-222.7</v>
      </c>
    </row>
    <row r="19" spans="2:21" x14ac:dyDescent="0.2">
      <c r="C19" t="s">
        <v>50</v>
      </c>
      <c r="D19" s="6"/>
      <c r="E19" s="6"/>
      <c r="F19" s="6"/>
      <c r="G19" s="6"/>
      <c r="H19" s="6">
        <v>75.400000000000006</v>
      </c>
      <c r="I19" s="6">
        <v>78.3</v>
      </c>
      <c r="J19" s="6">
        <v>79.099999999999994</v>
      </c>
      <c r="K19" s="6">
        <v>148.69999999999999</v>
      </c>
      <c r="L19" s="6">
        <v>132.9</v>
      </c>
      <c r="M19" s="6">
        <v>277.39999999999998</v>
      </c>
      <c r="N19" s="6"/>
      <c r="O19" s="6">
        <v>78.400000000000006</v>
      </c>
      <c r="P19" s="6">
        <v>200.4</v>
      </c>
      <c r="Q19" s="6">
        <v>80.3</v>
      </c>
      <c r="R19" s="6">
        <v>149.19999999999999</v>
      </c>
      <c r="S19" s="6"/>
      <c r="T19" s="6"/>
      <c r="U19" s="6">
        <v>1300.0999999999999</v>
      </c>
    </row>
    <row r="20" spans="2:21" x14ac:dyDescent="0.2">
      <c r="B20" t="s">
        <v>609</v>
      </c>
      <c r="D20" s="6"/>
      <c r="E20" s="6"/>
      <c r="F20" s="6">
        <v>136.19999999999999</v>
      </c>
      <c r="G20" s="6"/>
      <c r="H20" s="6">
        <v>81314.7</v>
      </c>
      <c r="I20" s="6">
        <v>149990.1</v>
      </c>
      <c r="J20" s="6">
        <v>149261</v>
      </c>
      <c r="K20" s="6">
        <v>146716.70000000001</v>
      </c>
      <c r="L20" s="6">
        <v>136838.20000000001</v>
      </c>
      <c r="M20" s="6">
        <v>148884.5</v>
      </c>
      <c r="N20" s="6">
        <v>152699.70000000001</v>
      </c>
      <c r="O20" s="6">
        <v>157711.5</v>
      </c>
      <c r="P20" s="6">
        <v>153139.29999999999</v>
      </c>
      <c r="Q20" s="6">
        <v>148572.20000000001</v>
      </c>
      <c r="R20" s="6">
        <v>148075.29999999999</v>
      </c>
      <c r="S20" s="6">
        <v>148266.29999999999</v>
      </c>
      <c r="T20" s="6">
        <v>166073.29999999999</v>
      </c>
      <c r="U20" s="6">
        <v>1887679</v>
      </c>
    </row>
    <row r="21" spans="2:21" x14ac:dyDescent="0.2">
      <c r="B21" t="s">
        <v>34</v>
      </c>
      <c r="C21" t="s">
        <v>33</v>
      </c>
      <c r="D21" s="6">
        <v>564.1</v>
      </c>
      <c r="E21" s="6">
        <v>784.8</v>
      </c>
      <c r="F21" s="6">
        <v>1089.9000000000001</v>
      </c>
      <c r="G21" s="6">
        <v>1706.6</v>
      </c>
      <c r="H21" s="6">
        <v>448</v>
      </c>
      <c r="I21" s="6">
        <v>787.9</v>
      </c>
      <c r="J21" s="6">
        <v>356.7</v>
      </c>
      <c r="K21" s="6">
        <v>902.2</v>
      </c>
      <c r="L21" s="6">
        <v>314</v>
      </c>
      <c r="M21" s="6">
        <v>636.6</v>
      </c>
      <c r="N21" s="6">
        <v>619.79999999999995</v>
      </c>
      <c r="O21" s="6">
        <v>399.9</v>
      </c>
      <c r="P21" s="6">
        <v>820.2</v>
      </c>
      <c r="Q21" s="6">
        <v>453</v>
      </c>
      <c r="R21" s="6">
        <v>59</v>
      </c>
      <c r="S21" s="6">
        <v>73.2</v>
      </c>
      <c r="T21" s="6">
        <v>193.3</v>
      </c>
      <c r="U21" s="6">
        <v>10209.200000000001</v>
      </c>
    </row>
    <row r="22" spans="2:21" x14ac:dyDescent="0.2">
      <c r="C22" t="s">
        <v>41</v>
      </c>
      <c r="D22" s="6"/>
      <c r="E22" s="6">
        <v>36</v>
      </c>
      <c r="F22" s="6">
        <v>24.4</v>
      </c>
      <c r="G22" s="6">
        <v>31</v>
      </c>
      <c r="H22" s="6">
        <v>154</v>
      </c>
      <c r="I22" s="6">
        <v>145.19999999999999</v>
      </c>
      <c r="J22" s="6">
        <v>175.9</v>
      </c>
      <c r="K22" s="6">
        <v>33.299999999999997</v>
      </c>
      <c r="L22" s="6">
        <v>124.2</v>
      </c>
      <c r="M22" s="6">
        <v>72</v>
      </c>
      <c r="N22" s="6">
        <v>191.4</v>
      </c>
      <c r="O22" s="6">
        <v>62.6</v>
      </c>
      <c r="P22" s="6">
        <v>305.8</v>
      </c>
      <c r="Q22" s="6"/>
      <c r="R22" s="6">
        <v>503.5</v>
      </c>
      <c r="S22" s="6">
        <v>122.7</v>
      </c>
      <c r="T22" s="6">
        <v>77.099999999999994</v>
      </c>
      <c r="U22" s="6">
        <v>2059.1</v>
      </c>
    </row>
    <row r="23" spans="2:21" x14ac:dyDescent="0.2">
      <c r="C23" t="s">
        <v>45</v>
      </c>
      <c r="D23" s="6">
        <v>133565.1</v>
      </c>
      <c r="E23" s="6">
        <v>122096.7</v>
      </c>
      <c r="F23" s="6">
        <v>134932.5</v>
      </c>
      <c r="G23" s="6">
        <v>141546.79999999999</v>
      </c>
      <c r="H23" s="6">
        <v>138976.1</v>
      </c>
      <c r="I23" s="6">
        <v>148536.6</v>
      </c>
      <c r="J23" s="6">
        <v>136058.4</v>
      </c>
      <c r="K23" s="6">
        <v>129453.6</v>
      </c>
      <c r="L23" s="6">
        <v>134404.6</v>
      </c>
      <c r="M23" s="6">
        <v>148985.20000000001</v>
      </c>
      <c r="N23" s="6">
        <v>149994.79999999999</v>
      </c>
      <c r="O23" s="6">
        <v>155782.29999999999</v>
      </c>
      <c r="P23" s="6">
        <v>162457.29999999999</v>
      </c>
      <c r="Q23" s="6">
        <v>176880.6</v>
      </c>
      <c r="R23" s="6">
        <v>160160.70000000001</v>
      </c>
      <c r="S23" s="6">
        <v>158954.79999999999</v>
      </c>
      <c r="T23" s="6">
        <v>154624.29999999999</v>
      </c>
      <c r="U23" s="6">
        <v>2487410.4</v>
      </c>
    </row>
    <row r="24" spans="2:21" x14ac:dyDescent="0.2">
      <c r="C24" t="s">
        <v>51</v>
      </c>
      <c r="D24" s="6">
        <v>31788.3</v>
      </c>
      <c r="E24" s="6">
        <v>31832.799999999999</v>
      </c>
      <c r="F24" s="6">
        <v>26248.5</v>
      </c>
      <c r="G24" s="6">
        <v>30446.2</v>
      </c>
      <c r="H24" s="6">
        <v>31206.6</v>
      </c>
      <c r="I24" s="6">
        <v>30234.9</v>
      </c>
      <c r="J24" s="6">
        <v>34060</v>
      </c>
      <c r="K24" s="6">
        <v>29435.8</v>
      </c>
      <c r="L24" s="6">
        <v>29603.599999999999</v>
      </c>
      <c r="M24" s="6">
        <v>28535.9</v>
      </c>
      <c r="N24" s="6">
        <v>34385</v>
      </c>
      <c r="O24" s="6">
        <v>31688.3</v>
      </c>
      <c r="P24" s="6">
        <v>41453.699999999997</v>
      </c>
      <c r="Q24" s="6">
        <v>30813.7</v>
      </c>
      <c r="R24" s="6">
        <v>23857</v>
      </c>
      <c r="S24" s="6">
        <v>31689.1</v>
      </c>
      <c r="T24" s="6">
        <v>28927.4</v>
      </c>
      <c r="U24" s="6">
        <v>526206.80000000005</v>
      </c>
    </row>
    <row r="25" spans="2:21" x14ac:dyDescent="0.2">
      <c r="C25" t="s">
        <v>54</v>
      </c>
      <c r="D25" s="6">
        <v>3323.2</v>
      </c>
      <c r="E25" s="6">
        <v>4680.1000000000004</v>
      </c>
      <c r="F25" s="6">
        <v>2910.7</v>
      </c>
      <c r="G25" s="6">
        <v>4098.7</v>
      </c>
      <c r="H25" s="6">
        <v>3963.2</v>
      </c>
      <c r="I25" s="6">
        <v>4547.5</v>
      </c>
      <c r="J25" s="6">
        <v>7289.1</v>
      </c>
      <c r="K25" s="6">
        <v>5485.4</v>
      </c>
      <c r="L25" s="6">
        <v>6590.3</v>
      </c>
      <c r="M25" s="6">
        <v>6009.8</v>
      </c>
      <c r="N25" s="6">
        <v>4550.1000000000004</v>
      </c>
      <c r="O25" s="6">
        <v>9654.2000000000007</v>
      </c>
      <c r="P25" s="6">
        <v>8491.5</v>
      </c>
      <c r="Q25" s="6">
        <v>7502</v>
      </c>
      <c r="R25" s="6">
        <v>8138</v>
      </c>
      <c r="S25" s="6">
        <v>6134</v>
      </c>
      <c r="T25" s="6">
        <v>8878.9</v>
      </c>
      <c r="U25" s="6">
        <v>102246.7</v>
      </c>
    </row>
    <row r="26" spans="2:21" x14ac:dyDescent="0.2">
      <c r="C26" t="s">
        <v>47</v>
      </c>
      <c r="D26" s="6"/>
      <c r="E26" s="6"/>
      <c r="F26" s="6"/>
      <c r="G26" s="6"/>
      <c r="H26" s="6"/>
      <c r="I26" s="6"/>
      <c r="J26" s="6">
        <v>0</v>
      </c>
      <c r="K26" s="6"/>
      <c r="L26" s="6"/>
      <c r="M26" s="6"/>
      <c r="N26" s="6"/>
      <c r="O26" s="6">
        <v>15.4</v>
      </c>
      <c r="P26" s="6"/>
      <c r="Q26" s="6"/>
      <c r="R26" s="6"/>
      <c r="S26" s="6"/>
      <c r="T26" s="6"/>
      <c r="U26" s="6">
        <v>15.4</v>
      </c>
    </row>
    <row r="27" spans="2:21" x14ac:dyDescent="0.2">
      <c r="C27" t="s">
        <v>55</v>
      </c>
      <c r="D27" s="6">
        <v>1237.5999999999999</v>
      </c>
      <c r="E27" s="6">
        <v>515.79999999999995</v>
      </c>
      <c r="F27" s="6">
        <v>888.7</v>
      </c>
      <c r="G27" s="6">
        <v>1566.8</v>
      </c>
      <c r="H27" s="6">
        <v>859</v>
      </c>
      <c r="I27" s="6">
        <v>1675.1</v>
      </c>
      <c r="J27" s="6">
        <v>1388.9</v>
      </c>
      <c r="K27" s="6">
        <v>1063.9000000000001</v>
      </c>
      <c r="L27" s="6">
        <v>1703.7</v>
      </c>
      <c r="M27" s="6">
        <v>2340.8000000000002</v>
      </c>
      <c r="N27" s="6">
        <v>1161.9000000000001</v>
      </c>
      <c r="O27" s="6">
        <v>2165.6</v>
      </c>
      <c r="P27" s="6">
        <v>1238.3</v>
      </c>
      <c r="Q27" s="6">
        <v>1366.7</v>
      </c>
      <c r="R27" s="6">
        <v>988.3</v>
      </c>
      <c r="S27" s="6">
        <v>1258.5999999999999</v>
      </c>
      <c r="T27" s="6">
        <v>1400.5</v>
      </c>
      <c r="U27" s="6">
        <v>22820.2</v>
      </c>
    </row>
    <row r="28" spans="2:21" x14ac:dyDescent="0.2">
      <c r="B28" t="s">
        <v>610</v>
      </c>
      <c r="D28" s="6">
        <v>170478.3</v>
      </c>
      <c r="E28" s="6">
        <v>159946.20000000001</v>
      </c>
      <c r="F28" s="6">
        <v>166094.70000000001</v>
      </c>
      <c r="G28" s="6">
        <v>179396.1</v>
      </c>
      <c r="H28" s="6">
        <v>175606.9</v>
      </c>
      <c r="I28" s="6">
        <v>185927.2</v>
      </c>
      <c r="J28" s="6">
        <v>179329</v>
      </c>
      <c r="K28" s="6">
        <v>166374.20000000001</v>
      </c>
      <c r="L28" s="6">
        <v>172740.4</v>
      </c>
      <c r="M28" s="6">
        <v>186580.3</v>
      </c>
      <c r="N28" s="6">
        <v>190903</v>
      </c>
      <c r="O28" s="6">
        <v>199768.3</v>
      </c>
      <c r="P28" s="6">
        <v>214766.8</v>
      </c>
      <c r="Q28" s="6">
        <v>217016</v>
      </c>
      <c r="R28" s="6">
        <v>193706.5</v>
      </c>
      <c r="S28" s="6">
        <v>198232.4</v>
      </c>
      <c r="T28" s="6">
        <v>194101.5</v>
      </c>
      <c r="U28" s="6">
        <v>3150967.8</v>
      </c>
    </row>
    <row r="29" spans="2:21" x14ac:dyDescent="0.2">
      <c r="B29" t="s">
        <v>40</v>
      </c>
      <c r="C29" t="s">
        <v>39</v>
      </c>
      <c r="D29" s="6">
        <v>14179.6</v>
      </c>
      <c r="E29" s="6">
        <v>10462.299999999999</v>
      </c>
      <c r="F29" s="6">
        <v>7995.5</v>
      </c>
      <c r="G29" s="6">
        <v>7817.1</v>
      </c>
      <c r="H29" s="6">
        <v>6811.1</v>
      </c>
      <c r="I29" s="6">
        <v>7115</v>
      </c>
      <c r="J29" s="6">
        <v>8657.2999999999993</v>
      </c>
      <c r="K29" s="6">
        <v>11510</v>
      </c>
      <c r="L29" s="6">
        <v>10702</v>
      </c>
      <c r="M29" s="6">
        <v>10767.8</v>
      </c>
      <c r="N29" s="6">
        <v>6651.4</v>
      </c>
      <c r="O29" s="6">
        <v>5540.1</v>
      </c>
      <c r="P29" s="6">
        <v>8451.7000000000007</v>
      </c>
      <c r="Q29" s="6">
        <v>7380.3</v>
      </c>
      <c r="R29" s="6">
        <v>8791.2000000000007</v>
      </c>
      <c r="S29" s="6">
        <v>6658</v>
      </c>
      <c r="T29" s="6">
        <v>5837.9</v>
      </c>
      <c r="U29" s="6">
        <v>145328.29999999999</v>
      </c>
    </row>
    <row r="30" spans="2:21" x14ac:dyDescent="0.2">
      <c r="C30" t="s">
        <v>42</v>
      </c>
      <c r="D30" s="6">
        <v>81974.600000000006</v>
      </c>
      <c r="E30" s="6">
        <v>86260.7</v>
      </c>
      <c r="F30" s="6">
        <v>79179.100000000006</v>
      </c>
      <c r="G30" s="6">
        <v>104291.3</v>
      </c>
      <c r="H30" s="6">
        <v>94123.8</v>
      </c>
      <c r="I30" s="6">
        <v>81132.100000000006</v>
      </c>
      <c r="J30" s="6">
        <v>67972</v>
      </c>
      <c r="K30" s="6">
        <v>74730.899999999994</v>
      </c>
      <c r="L30" s="6">
        <v>74620.2</v>
      </c>
      <c r="M30" s="6">
        <v>64508.5</v>
      </c>
      <c r="N30" s="6">
        <v>70014.7</v>
      </c>
      <c r="O30" s="6">
        <v>69113.2</v>
      </c>
      <c r="P30" s="6">
        <v>76989.600000000006</v>
      </c>
      <c r="Q30" s="6">
        <v>68696.2</v>
      </c>
      <c r="R30" s="6">
        <v>77998.5</v>
      </c>
      <c r="S30" s="6">
        <v>58619.4</v>
      </c>
      <c r="T30" s="6">
        <v>75412.5</v>
      </c>
      <c r="U30" s="6">
        <v>1305637.3</v>
      </c>
    </row>
    <row r="31" spans="2:21" x14ac:dyDescent="0.2">
      <c r="C31" t="s">
        <v>43</v>
      </c>
      <c r="D31" s="6">
        <v>23197.8</v>
      </c>
      <c r="E31" s="6">
        <v>23422.9</v>
      </c>
      <c r="F31" s="6">
        <v>30476.1</v>
      </c>
      <c r="G31" s="6">
        <v>33069.699999999997</v>
      </c>
      <c r="H31" s="6">
        <v>35818.6</v>
      </c>
      <c r="I31" s="6">
        <v>24559.4</v>
      </c>
      <c r="J31" s="6">
        <v>26489.5</v>
      </c>
      <c r="K31" s="6">
        <v>25491.9</v>
      </c>
      <c r="L31" s="6">
        <v>25233.200000000001</v>
      </c>
      <c r="M31" s="6">
        <v>18289.400000000001</v>
      </c>
      <c r="N31" s="6">
        <v>16891.099999999999</v>
      </c>
      <c r="O31" s="6">
        <v>22364.3</v>
      </c>
      <c r="P31" s="6">
        <v>18557</v>
      </c>
      <c r="Q31" s="6">
        <v>28060.400000000001</v>
      </c>
      <c r="R31" s="6">
        <v>26428.9</v>
      </c>
      <c r="S31" s="6">
        <v>24497</v>
      </c>
      <c r="T31" s="6">
        <v>32869.4</v>
      </c>
      <c r="U31" s="6">
        <v>435716.6</v>
      </c>
    </row>
    <row r="32" spans="2:21" x14ac:dyDescent="0.2">
      <c r="C32" t="s">
        <v>48</v>
      </c>
      <c r="D32" s="6"/>
      <c r="E32" s="6">
        <v>939.9</v>
      </c>
      <c r="F32" s="6">
        <v>5256.5</v>
      </c>
      <c r="G32" s="6">
        <v>3522.5</v>
      </c>
      <c r="H32" s="6">
        <v>1082.7</v>
      </c>
      <c r="I32" s="6">
        <v>4437.2</v>
      </c>
      <c r="J32" s="6">
        <v>3244.7</v>
      </c>
      <c r="K32" s="6">
        <v>3097.9</v>
      </c>
      <c r="L32" s="6">
        <v>3411.2</v>
      </c>
      <c r="M32" s="6">
        <v>4003.2</v>
      </c>
      <c r="N32" s="6">
        <v>2087.9</v>
      </c>
      <c r="O32" s="6">
        <v>4445.7</v>
      </c>
      <c r="P32" s="6">
        <v>4576.7</v>
      </c>
      <c r="Q32" s="6">
        <v>1213.8</v>
      </c>
      <c r="R32" s="6">
        <v>5047.3999999999996</v>
      </c>
      <c r="S32" s="6">
        <v>4584.5</v>
      </c>
      <c r="T32" s="6">
        <v>2964.6</v>
      </c>
      <c r="U32" s="6">
        <v>53916.4</v>
      </c>
    </row>
    <row r="33" spans="2:21" x14ac:dyDescent="0.2">
      <c r="C33" t="s">
        <v>52</v>
      </c>
      <c r="D33" s="6">
        <v>28792.6</v>
      </c>
      <c r="E33" s="6">
        <v>26460</v>
      </c>
      <c r="F33" s="6">
        <v>21543.9</v>
      </c>
      <c r="G33" s="6">
        <v>27445.7</v>
      </c>
      <c r="H33" s="6">
        <v>21581.3</v>
      </c>
      <c r="I33" s="6">
        <v>21958.799999999999</v>
      </c>
      <c r="J33" s="6">
        <v>36844.699999999997</v>
      </c>
      <c r="K33" s="6">
        <v>49861.4</v>
      </c>
      <c r="L33" s="6">
        <v>47603.3</v>
      </c>
      <c r="M33" s="6">
        <v>45240.9</v>
      </c>
      <c r="N33" s="6">
        <v>46861.9</v>
      </c>
      <c r="O33" s="6">
        <v>37393.300000000003</v>
      </c>
      <c r="P33" s="6">
        <v>54658.5</v>
      </c>
      <c r="Q33" s="6">
        <v>49795.1</v>
      </c>
      <c r="R33" s="6">
        <v>67024.800000000003</v>
      </c>
      <c r="S33" s="6">
        <v>44463.5</v>
      </c>
      <c r="T33" s="6">
        <v>53314.2</v>
      </c>
      <c r="U33" s="6">
        <v>680843.9</v>
      </c>
    </row>
    <row r="34" spans="2:21" x14ac:dyDescent="0.2">
      <c r="C34" t="s">
        <v>53</v>
      </c>
      <c r="D34" s="6">
        <v>131816.79999999999</v>
      </c>
      <c r="E34" s="6">
        <v>111890.4</v>
      </c>
      <c r="F34" s="6">
        <v>135225.29999999999</v>
      </c>
      <c r="G34" s="6">
        <v>135788.70000000001</v>
      </c>
      <c r="H34" s="6">
        <v>146721.5</v>
      </c>
      <c r="I34" s="6">
        <v>139065.9</v>
      </c>
      <c r="J34" s="6">
        <v>125949.3</v>
      </c>
      <c r="K34" s="6">
        <v>117869.9</v>
      </c>
      <c r="L34" s="6">
        <v>132959.70000000001</v>
      </c>
      <c r="M34" s="6">
        <v>145144.70000000001</v>
      </c>
      <c r="N34" s="6">
        <v>148960.20000000001</v>
      </c>
      <c r="O34" s="6">
        <v>168949</v>
      </c>
      <c r="P34" s="6">
        <v>181133.8</v>
      </c>
      <c r="Q34" s="6">
        <v>181069.2</v>
      </c>
      <c r="R34" s="6">
        <v>149932.1</v>
      </c>
      <c r="S34" s="6">
        <v>177065.7</v>
      </c>
      <c r="T34" s="6">
        <v>175009.6</v>
      </c>
      <c r="U34" s="6">
        <v>2504551.7999999998</v>
      </c>
    </row>
    <row r="35" spans="2:21" x14ac:dyDescent="0.2">
      <c r="B35" t="s">
        <v>611</v>
      </c>
      <c r="D35" s="6">
        <v>279961.40000000002</v>
      </c>
      <c r="E35" s="6">
        <v>259436.2</v>
      </c>
      <c r="F35" s="6">
        <v>279676.40000000002</v>
      </c>
      <c r="G35" s="6">
        <v>311935</v>
      </c>
      <c r="H35" s="6">
        <v>306139</v>
      </c>
      <c r="I35" s="6">
        <v>278268.40000000002</v>
      </c>
      <c r="J35" s="6">
        <v>269157.5</v>
      </c>
      <c r="K35" s="6">
        <v>282562</v>
      </c>
      <c r="L35" s="6">
        <v>294529.59999999998</v>
      </c>
      <c r="M35" s="6">
        <v>287954.5</v>
      </c>
      <c r="N35" s="6">
        <v>291467.2</v>
      </c>
      <c r="O35" s="6">
        <v>307805.59999999998</v>
      </c>
      <c r="P35" s="6">
        <v>344367.3</v>
      </c>
      <c r="Q35" s="6">
        <v>336215</v>
      </c>
      <c r="R35" s="6">
        <v>335222.90000000002</v>
      </c>
      <c r="S35" s="6">
        <v>315888.09999999998</v>
      </c>
      <c r="T35" s="6">
        <v>345408.2</v>
      </c>
      <c r="U35" s="6">
        <v>5125994.3</v>
      </c>
    </row>
    <row r="36" spans="2:21" x14ac:dyDescent="0.2">
      <c r="B36" t="s">
        <v>1</v>
      </c>
      <c r="D36" s="6">
        <v>550928.69999999995</v>
      </c>
      <c r="E36" s="6">
        <v>537196.4</v>
      </c>
      <c r="F36" s="6">
        <v>566863.30000000005</v>
      </c>
      <c r="G36" s="6">
        <v>805101.1</v>
      </c>
      <c r="H36" s="6">
        <v>1144435.6000000001</v>
      </c>
      <c r="I36" s="6">
        <v>1115886.5</v>
      </c>
      <c r="J36" s="6">
        <v>1105642.5</v>
      </c>
      <c r="K36" s="6">
        <v>1128134.8999999999</v>
      </c>
      <c r="L36" s="6">
        <v>1187626.2</v>
      </c>
      <c r="M36" s="6">
        <v>1137188.3</v>
      </c>
      <c r="N36" s="6">
        <v>920319.9</v>
      </c>
      <c r="O36" s="6">
        <v>1052947.3999999999</v>
      </c>
      <c r="P36" s="6">
        <v>1115235.3999999999</v>
      </c>
      <c r="Q36" s="6">
        <v>1128401.2</v>
      </c>
      <c r="R36" s="6">
        <v>1151127.2</v>
      </c>
      <c r="S36" s="6">
        <v>1232639.3</v>
      </c>
      <c r="T36" s="6">
        <v>1240845</v>
      </c>
      <c r="U36" s="6">
        <v>17120518.899999999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FC3CF-C0D7-45EE-9AE8-085318BB9631}">
  <sheetPr>
    <tabColor theme="9" tint="0.59999389629810485"/>
  </sheetPr>
  <dimension ref="B1:AE132"/>
  <sheetViews>
    <sheetView zoomScale="85" zoomScaleNormal="85" workbookViewId="0">
      <selection activeCell="M81" sqref="M81"/>
    </sheetView>
  </sheetViews>
  <sheetFormatPr baseColWidth="10" defaultRowHeight="12.75" x14ac:dyDescent="0.2"/>
  <cols>
    <col min="2" max="2" width="7.28515625" bestFit="1" customWidth="1"/>
    <col min="3" max="3" width="11.140625" bestFit="1" customWidth="1"/>
    <col min="4" max="5" width="11.85546875" customWidth="1"/>
    <col min="6" max="6" width="13.28515625" bestFit="1" customWidth="1"/>
    <col min="7" max="7" width="16" hidden="1" customWidth="1"/>
    <col min="8" max="8" width="5" hidden="1" customWidth="1"/>
    <col min="9" max="9" width="13.42578125" customWidth="1"/>
    <col min="10" max="10" width="9.85546875" bestFit="1" customWidth="1"/>
    <col min="11" max="14" width="13.7109375" customWidth="1"/>
    <col min="15" max="20" width="10.85546875" bestFit="1" customWidth="1"/>
    <col min="21" max="21" width="13.7109375" bestFit="1" customWidth="1"/>
    <col min="22" max="22" width="17.42578125" bestFit="1" customWidth="1"/>
    <col min="23" max="24" width="13.7109375" customWidth="1"/>
    <col min="25" max="38" width="10.85546875" bestFit="1" customWidth="1"/>
    <col min="39" max="39" width="12.28515625" bestFit="1" customWidth="1"/>
  </cols>
  <sheetData>
    <row r="1" spans="2:23" x14ac:dyDescent="0.2">
      <c r="O1" t="s">
        <v>523</v>
      </c>
    </row>
    <row r="2" spans="2:23" x14ac:dyDescent="0.2">
      <c r="B2" s="1" t="s">
        <v>61</v>
      </c>
      <c r="C2" t="s" vm="15">
        <v>110</v>
      </c>
      <c r="I2" s="1" t="s">
        <v>61</v>
      </c>
      <c r="J2" t="s" vm="15">
        <v>110</v>
      </c>
      <c r="O2" t="s">
        <v>530</v>
      </c>
    </row>
    <row r="3" spans="2:23" x14ac:dyDescent="0.2">
      <c r="B3" s="1" t="s">
        <v>59</v>
      </c>
      <c r="C3" t="s" vm="17">
        <v>133</v>
      </c>
      <c r="I3" s="1" t="s">
        <v>59</v>
      </c>
      <c r="J3" t="s" vm="17">
        <v>133</v>
      </c>
    </row>
    <row r="4" spans="2:23" x14ac:dyDescent="0.2">
      <c r="O4" t="s">
        <v>544</v>
      </c>
      <c r="Q4" s="31" t="str" vm="17">
        <f>IF(V27=O2,O4,IF(V27=O1,Q6,V27))</f>
        <v>Os</v>
      </c>
    </row>
    <row r="5" spans="2:23" x14ac:dyDescent="0.2">
      <c r="B5" s="1" t="s">
        <v>527</v>
      </c>
      <c r="D5" s="1" t="s">
        <v>525</v>
      </c>
      <c r="I5" s="1" t="s">
        <v>527</v>
      </c>
      <c r="K5" s="1" t="s">
        <v>525</v>
      </c>
    </row>
    <row r="6" spans="2:23" x14ac:dyDescent="0.2">
      <c r="B6" s="1" t="s">
        <v>27</v>
      </c>
      <c r="C6" s="1" t="s">
        <v>562</v>
      </c>
      <c r="D6">
        <v>2005</v>
      </c>
      <c r="E6">
        <v>2021</v>
      </c>
      <c r="I6" s="1" t="s">
        <v>27</v>
      </c>
      <c r="J6" s="1" t="s">
        <v>562</v>
      </c>
      <c r="K6">
        <v>2005</v>
      </c>
      <c r="L6">
        <v>2021</v>
      </c>
      <c r="O6" t="s">
        <v>535</v>
      </c>
      <c r="Q6" s="32" t="str" vm="15">
        <f>IF(V26=O1,O7,IF(V26=O2,O6,V26))</f>
        <v>Innlandet</v>
      </c>
    </row>
    <row r="7" spans="2:23" x14ac:dyDescent="0.2">
      <c r="B7" t="s">
        <v>31</v>
      </c>
      <c r="C7" t="s">
        <v>30</v>
      </c>
      <c r="D7" s="6"/>
      <c r="E7" s="6"/>
      <c r="I7" t="s">
        <v>31</v>
      </c>
      <c r="J7" t="s">
        <v>30</v>
      </c>
      <c r="K7" s="5">
        <v>0</v>
      </c>
      <c r="L7" s="5">
        <v>0</v>
      </c>
      <c r="O7" t="s">
        <v>536</v>
      </c>
    </row>
    <row r="8" spans="2:23" x14ac:dyDescent="0.2">
      <c r="C8" t="s">
        <v>32</v>
      </c>
      <c r="D8" s="6"/>
      <c r="E8" s="6"/>
      <c r="J8" t="s">
        <v>32</v>
      </c>
      <c r="K8" s="5">
        <v>0</v>
      </c>
      <c r="L8" s="5">
        <v>0</v>
      </c>
    </row>
    <row r="9" spans="2:23" x14ac:dyDescent="0.2">
      <c r="C9" t="s">
        <v>36</v>
      </c>
      <c r="D9" s="6"/>
      <c r="E9" s="6"/>
      <c r="J9" t="s">
        <v>36</v>
      </c>
      <c r="K9" s="5">
        <v>0</v>
      </c>
      <c r="L9" s="5">
        <v>0</v>
      </c>
      <c r="O9" t="s">
        <v>545</v>
      </c>
      <c r="Q9" s="17"/>
    </row>
    <row r="10" spans="2:23" x14ac:dyDescent="0.2">
      <c r="C10" t="s">
        <v>37</v>
      </c>
      <c r="D10" s="6"/>
      <c r="E10" s="6"/>
      <c r="J10" t="s">
        <v>37</v>
      </c>
      <c r="K10" s="5">
        <v>0</v>
      </c>
      <c r="L10" s="5">
        <v>0</v>
      </c>
      <c r="O10" t="s">
        <v>546</v>
      </c>
    </row>
    <row r="11" spans="2:23" x14ac:dyDescent="0.2">
      <c r="C11" t="s">
        <v>38</v>
      </c>
      <c r="D11" s="6"/>
      <c r="E11" s="6"/>
      <c r="J11" t="s">
        <v>38</v>
      </c>
      <c r="K11" s="5">
        <v>0</v>
      </c>
      <c r="L11" s="5">
        <v>0</v>
      </c>
      <c r="Q11" s="35" t="str">
        <f>_xlfn.CONCAT("Slakteleveranser i ",Q4," fra ",V30," til ",W30," i mengde, andeler med endring i kg og prosent")</f>
        <v>Slakteleveranser i Os fra 2005 til 2021 i mengde, andeler med endring i kg og prosent</v>
      </c>
      <c r="W11" t="str">
        <f>_xlfn.CONCAT("Slakteleveranser i ",Q4," fordelt på dyreslag i ",V30," og ",W30," i prosent")</f>
        <v>Slakteleveranser i Os fordelt på dyreslag i 2005 og 2021 i prosent</v>
      </c>
    </row>
    <row r="12" spans="2:23" x14ac:dyDescent="0.2">
      <c r="C12" t="s">
        <v>44</v>
      </c>
      <c r="D12" s="6"/>
      <c r="E12" s="6"/>
      <c r="J12" t="s">
        <v>44</v>
      </c>
      <c r="K12" s="5">
        <v>0</v>
      </c>
      <c r="L12" s="5">
        <v>0</v>
      </c>
      <c r="Q12" s="35" t="str">
        <f>_xlfn.CONCAT("Slakteleveranser av alle dyreslag i ",Q4," i ",V43," og ",W43," i kg")</f>
        <v>Slakteleveranser av alle dyreslag i Os i 2005 og 2021 i kg</v>
      </c>
      <c r="W12" t="str">
        <f>_xlfn.CONCAT("Slakteleveranser i ",Q4," fordelt på dyreslag i ",W30," i prosent")</f>
        <v>Slakteleveranser i Os fordelt på dyreslag i 2021 i prosent</v>
      </c>
    </row>
    <row r="13" spans="2:23" x14ac:dyDescent="0.2">
      <c r="B13" t="s">
        <v>35</v>
      </c>
      <c r="C13" t="s">
        <v>35</v>
      </c>
      <c r="D13" s="6"/>
      <c r="E13" s="6">
        <v>901</v>
      </c>
      <c r="I13" t="s">
        <v>35</v>
      </c>
      <c r="J13" t="s">
        <v>35</v>
      </c>
      <c r="K13" s="5">
        <v>0</v>
      </c>
      <c r="L13" s="5">
        <v>1.8550045283934077E-3</v>
      </c>
      <c r="Q13" s="35" t="str">
        <f>_xlfn.CONCAT("Endring av slakteleveranser i ",Q4," fra ",V43," til ",W43," i kg")</f>
        <v>Endring av slakteleveranser i Os fra 2005 til 2021 i kg</v>
      </c>
    </row>
    <row r="14" spans="2:23" x14ac:dyDescent="0.2">
      <c r="C14" t="s">
        <v>49</v>
      </c>
      <c r="D14" s="6"/>
      <c r="E14" s="6"/>
      <c r="J14" t="s">
        <v>49</v>
      </c>
      <c r="K14" s="5">
        <v>0</v>
      </c>
      <c r="L14" s="5">
        <v>0</v>
      </c>
      <c r="Q14" s="35" t="str">
        <f>_xlfn.CONCAT("Endring av slakteleveranser i ",Q4," mellom ",V43," og ",W43," i prosent")</f>
        <v>Endring av slakteleveranser i Os mellom 2005 og 2021 i prosent</v>
      </c>
      <c r="W14" s="35" t="str">
        <f>W11</f>
        <v>Slakteleveranser i Os fordelt på dyreslag i 2005 og 2021 i prosent</v>
      </c>
    </row>
    <row r="15" spans="2:23" x14ac:dyDescent="0.2">
      <c r="C15" t="s">
        <v>50</v>
      </c>
      <c r="D15" s="6"/>
      <c r="E15" s="6"/>
      <c r="J15" t="s">
        <v>50</v>
      </c>
      <c r="K15" s="5">
        <v>0</v>
      </c>
      <c r="L15" s="5">
        <v>0</v>
      </c>
      <c r="W15" s="35" t="str">
        <f>W12</f>
        <v>Slakteleveranser i Os fordelt på dyreslag i 2021 i prosent</v>
      </c>
    </row>
    <row r="16" spans="2:23" x14ac:dyDescent="0.2">
      <c r="B16" t="s">
        <v>34</v>
      </c>
      <c r="C16" t="s">
        <v>33</v>
      </c>
      <c r="D16" s="6">
        <v>921.3</v>
      </c>
      <c r="E16" s="6">
        <v>2216.1</v>
      </c>
      <c r="I16" t="s">
        <v>34</v>
      </c>
      <c r="J16" t="s">
        <v>33</v>
      </c>
      <c r="K16" s="5">
        <v>1.6997214176337101E-3</v>
      </c>
      <c r="L16" s="5">
        <v>4.5625699615678477E-3</v>
      </c>
    </row>
    <row r="17" spans="2:31" x14ac:dyDescent="0.2">
      <c r="C17" t="s">
        <v>41</v>
      </c>
      <c r="D17" s="6">
        <v>236.9</v>
      </c>
      <c r="E17" s="6">
        <v>363.7</v>
      </c>
      <c r="J17" t="s">
        <v>41</v>
      </c>
      <c r="K17" s="5">
        <v>4.3706067929819383E-4</v>
      </c>
      <c r="L17" s="5">
        <v>7.4879594559010244E-4</v>
      </c>
      <c r="Q17" t="str">
        <f>_xlfn.CONCAT("Endring ",V30," - ",W30)</f>
        <v>Endring 2005 - 2021</v>
      </c>
      <c r="W17">
        <f>V30</f>
        <v>2005</v>
      </c>
    </row>
    <row r="18" spans="2:31" x14ac:dyDescent="0.2">
      <c r="C18" t="s">
        <v>45</v>
      </c>
      <c r="D18" s="6">
        <v>88811.1</v>
      </c>
      <c r="E18" s="6">
        <v>75112.800000000003</v>
      </c>
      <c r="J18" t="s">
        <v>45</v>
      </c>
      <c r="K18" s="5">
        <v>0.16384904894563032</v>
      </c>
      <c r="L18" s="5">
        <v>0.1546443775142157</v>
      </c>
      <c r="Q18" t="str">
        <f>_xlfn.CONCAT("Endring ",V43," - ",W43)</f>
        <v>Endring 2005 - 2021</v>
      </c>
      <c r="W18">
        <f>W30</f>
        <v>2021</v>
      </c>
    </row>
    <row r="19" spans="2:31" x14ac:dyDescent="0.2">
      <c r="C19" t="s">
        <v>51</v>
      </c>
      <c r="D19" s="6">
        <v>19507.099999999999</v>
      </c>
      <c r="E19" s="6">
        <v>12040.3</v>
      </c>
      <c r="J19" t="s">
        <v>51</v>
      </c>
      <c r="K19" s="5">
        <v>3.5988967400328392E-2</v>
      </c>
      <c r="L19" s="5">
        <v>2.478891345528873E-2</v>
      </c>
    </row>
    <row r="20" spans="2:31" x14ac:dyDescent="0.2">
      <c r="C20" t="s">
        <v>54</v>
      </c>
      <c r="D20" s="6">
        <v>2901.3</v>
      </c>
      <c r="E20" s="6">
        <v>4410.1000000000004</v>
      </c>
      <c r="J20" t="s">
        <v>54</v>
      </c>
      <c r="K20" s="5">
        <v>5.3526557570614175E-3</v>
      </c>
      <c r="L20" s="5">
        <v>9.0796398120618956E-3</v>
      </c>
    </row>
    <row r="21" spans="2:31" x14ac:dyDescent="0.2">
      <c r="C21" t="s">
        <v>47</v>
      </c>
      <c r="D21" s="6"/>
      <c r="E21" s="6"/>
      <c r="J21" t="s">
        <v>47</v>
      </c>
      <c r="K21" s="5">
        <v>0</v>
      </c>
      <c r="L21" s="5">
        <v>0</v>
      </c>
    </row>
    <row r="22" spans="2:31" x14ac:dyDescent="0.2">
      <c r="C22" t="s">
        <v>55</v>
      </c>
      <c r="D22" s="6">
        <v>989.8</v>
      </c>
      <c r="E22" s="6">
        <v>658.4</v>
      </c>
      <c r="J22" t="s">
        <v>55</v>
      </c>
      <c r="K22" s="5">
        <v>1.8260981864472445E-3</v>
      </c>
      <c r="L22" s="5">
        <v>1.3555327208592891E-3</v>
      </c>
    </row>
    <row r="23" spans="2:31" x14ac:dyDescent="0.2">
      <c r="B23" t="s">
        <v>40</v>
      </c>
      <c r="C23" t="s">
        <v>39</v>
      </c>
      <c r="D23" s="6">
        <v>32285.3</v>
      </c>
      <c r="E23" s="6">
        <v>9583.5</v>
      </c>
      <c r="I23" t="s">
        <v>40</v>
      </c>
      <c r="J23" t="s">
        <v>39</v>
      </c>
      <c r="K23" s="5">
        <v>5.9563677287235023E-2</v>
      </c>
      <c r="L23" s="5">
        <v>1.9730783460441978E-2</v>
      </c>
      <c r="AC23" s="88"/>
      <c r="AD23" s="88"/>
    </row>
    <row r="24" spans="2:31" x14ac:dyDescent="0.2">
      <c r="C24" t="s">
        <v>42</v>
      </c>
      <c r="D24" s="6">
        <v>110031.9</v>
      </c>
      <c r="E24" s="6">
        <v>93275.4</v>
      </c>
      <c r="J24" t="s">
        <v>42</v>
      </c>
      <c r="K24" s="5">
        <v>0.20299964946589671</v>
      </c>
      <c r="L24" s="5">
        <v>0.19203805703408042</v>
      </c>
      <c r="AC24" s="88"/>
      <c r="AD24" s="88"/>
    </row>
    <row r="25" spans="2:31" x14ac:dyDescent="0.2">
      <c r="C25" t="s">
        <v>43</v>
      </c>
      <c r="D25" s="6">
        <v>28055.1</v>
      </c>
      <c r="E25" s="6">
        <v>26795.200000000001</v>
      </c>
      <c r="J25" t="s">
        <v>43</v>
      </c>
      <c r="K25" s="5">
        <v>5.175931221519104E-2</v>
      </c>
      <c r="L25" s="5">
        <v>5.5166722907000039E-2</v>
      </c>
    </row>
    <row r="26" spans="2:31" x14ac:dyDescent="0.2">
      <c r="C26" t="s">
        <v>48</v>
      </c>
      <c r="D26" s="6"/>
      <c r="E26" s="6">
        <v>2837.3</v>
      </c>
      <c r="J26" t="s">
        <v>48</v>
      </c>
      <c r="K26" s="5">
        <v>0</v>
      </c>
      <c r="L26" s="5">
        <v>5.8415142601671655E-3</v>
      </c>
      <c r="U26" s="1" t="s">
        <v>61</v>
      </c>
      <c r="V26" t="s" vm="15">
        <v>110</v>
      </c>
      <c r="AC26" s="1" t="s">
        <v>61</v>
      </c>
      <c r="AD26" t="s" vm="15">
        <v>110</v>
      </c>
    </row>
    <row r="27" spans="2:31" x14ac:dyDescent="0.2">
      <c r="C27" t="s">
        <v>52</v>
      </c>
      <c r="D27" s="6">
        <v>53658.400000000001</v>
      </c>
      <c r="E27" s="6">
        <v>63311.8</v>
      </c>
      <c r="J27" t="s">
        <v>52</v>
      </c>
      <c r="K27" s="5">
        <v>9.8995258565024086E-2</v>
      </c>
      <c r="L27" s="5">
        <v>0.13034814173222836</v>
      </c>
      <c r="U27" s="1" t="s">
        <v>59</v>
      </c>
      <c r="V27" t="s" vm="17">
        <v>133</v>
      </c>
      <c r="AC27" s="1" t="s">
        <v>59</v>
      </c>
      <c r="AD27" t="s" vm="17">
        <v>133</v>
      </c>
    </row>
    <row r="28" spans="2:31" x14ac:dyDescent="0.2">
      <c r="C28" t="s">
        <v>53</v>
      </c>
      <c r="D28" s="6">
        <v>204631.8</v>
      </c>
      <c r="E28" s="6">
        <v>194207.5</v>
      </c>
      <c r="J28" t="s">
        <v>53</v>
      </c>
      <c r="K28" s="5">
        <v>0.37752855008025382</v>
      </c>
      <c r="L28" s="5">
        <v>0.39983994666810513</v>
      </c>
    </row>
    <row r="29" spans="2:31" x14ac:dyDescent="0.2">
      <c r="B29" t="s">
        <v>527</v>
      </c>
      <c r="D29" s="6">
        <v>542030</v>
      </c>
      <c r="E29" s="6">
        <v>485713.1</v>
      </c>
      <c r="I29" t="s">
        <v>527</v>
      </c>
      <c r="K29" s="5">
        <v>1</v>
      </c>
      <c r="L29" s="5">
        <v>1</v>
      </c>
      <c r="U29" s="1" t="s">
        <v>527</v>
      </c>
      <c r="V29" s="1" t="s">
        <v>0</v>
      </c>
      <c r="AC29" s="1" t="s">
        <v>527</v>
      </c>
      <c r="AD29" s="1" t="s">
        <v>0</v>
      </c>
    </row>
    <row r="30" spans="2:31" x14ac:dyDescent="0.2">
      <c r="U30" s="1" t="s">
        <v>2</v>
      </c>
      <c r="V30">
        <v>2005</v>
      </c>
      <c r="W30">
        <v>2021</v>
      </c>
      <c r="X30" t="s">
        <v>1</v>
      </c>
      <c r="Z30" s="84"/>
      <c r="AA30" s="84" t="str">
        <f>W14</f>
        <v>Slakteleveranser i Os fordelt på dyreslag i 2005 og 2021 i prosent</v>
      </c>
      <c r="AC30" s="1" t="s">
        <v>2</v>
      </c>
      <c r="AD30">
        <v>2005</v>
      </c>
      <c r="AE30">
        <v>2021</v>
      </c>
    </row>
    <row r="31" spans="2:31" x14ac:dyDescent="0.2">
      <c r="U31" s="2" t="s">
        <v>31</v>
      </c>
      <c r="V31" s="6"/>
      <c r="W31" s="6"/>
      <c r="X31" s="6"/>
      <c r="Z31" s="84" t="str">
        <f>U31</f>
        <v>fjørfe</v>
      </c>
      <c r="AA31" s="85">
        <f>V31/V$35</f>
        <v>0</v>
      </c>
      <c r="AC31" s="2" t="s">
        <v>31</v>
      </c>
      <c r="AD31" s="5">
        <v>0</v>
      </c>
      <c r="AE31" s="5">
        <v>0</v>
      </c>
    </row>
    <row r="32" spans="2:31" x14ac:dyDescent="0.2">
      <c r="U32" s="2" t="s">
        <v>35</v>
      </c>
      <c r="V32" s="6"/>
      <c r="W32" s="6">
        <v>901</v>
      </c>
      <c r="X32" s="6">
        <v>901</v>
      </c>
      <c r="Z32" s="84" t="str">
        <f t="shared" ref="Z32:Z34" si="0">U32</f>
        <v>gris</v>
      </c>
      <c r="AA32" s="85">
        <f t="shared" ref="AA32:AA34" si="1">V32/V$35</f>
        <v>0</v>
      </c>
      <c r="AC32" s="2" t="s">
        <v>35</v>
      </c>
      <c r="AD32" s="5">
        <v>0</v>
      </c>
      <c r="AE32" s="5">
        <v>1.8550045283934077E-3</v>
      </c>
    </row>
    <row r="33" spans="2:31" x14ac:dyDescent="0.2">
      <c r="U33" s="2" t="s">
        <v>34</v>
      </c>
      <c r="V33" s="6">
        <v>113367.5</v>
      </c>
      <c r="W33" s="6">
        <v>94801.4</v>
      </c>
      <c r="X33" s="6">
        <v>208168.9</v>
      </c>
      <c r="Z33" s="84" t="str">
        <f t="shared" si="0"/>
        <v>småfe</v>
      </c>
      <c r="AA33" s="85">
        <f t="shared" si="1"/>
        <v>0.20915355238639927</v>
      </c>
      <c r="AC33" s="2" t="s">
        <v>34</v>
      </c>
      <c r="AD33" s="5">
        <v>0.20915355238639927</v>
      </c>
      <c r="AE33" s="5">
        <v>0.19517982940958356</v>
      </c>
    </row>
    <row r="34" spans="2:31" x14ac:dyDescent="0.2">
      <c r="U34" s="2" t="s">
        <v>40</v>
      </c>
      <c r="V34" s="6">
        <v>428662.5</v>
      </c>
      <c r="W34" s="6">
        <v>390010.7</v>
      </c>
      <c r="X34" s="6">
        <v>818673.2</v>
      </c>
      <c r="Z34" s="84" t="str">
        <f t="shared" si="0"/>
        <v>storfe</v>
      </c>
      <c r="AA34" s="85">
        <f t="shared" si="1"/>
        <v>0.79084644761360068</v>
      </c>
      <c r="AC34" s="2" t="s">
        <v>40</v>
      </c>
      <c r="AD34" s="5">
        <v>0.79084644761360068</v>
      </c>
      <c r="AE34" s="5">
        <v>0.80296516606202306</v>
      </c>
    </row>
    <row r="35" spans="2:31" x14ac:dyDescent="0.2">
      <c r="U35" s="2" t="s">
        <v>1</v>
      </c>
      <c r="V35" s="6">
        <v>542030</v>
      </c>
      <c r="W35" s="6">
        <v>485713.1</v>
      </c>
      <c r="X35" s="6">
        <v>1027743.1</v>
      </c>
      <c r="AA35" s="10"/>
      <c r="AC35" s="2" t="s">
        <v>1</v>
      </c>
      <c r="AD35" s="5">
        <v>1</v>
      </c>
      <c r="AE35" s="5">
        <v>1</v>
      </c>
    </row>
    <row r="38" spans="2:31" x14ac:dyDescent="0.2">
      <c r="B38" s="1" t="s">
        <v>61</v>
      </c>
      <c r="C38" t="s" vm="15">
        <v>110</v>
      </c>
    </row>
    <row r="39" spans="2:31" x14ac:dyDescent="0.2">
      <c r="B39" s="1" t="s">
        <v>59</v>
      </c>
      <c r="C39" t="s" vm="17">
        <v>133</v>
      </c>
      <c r="U39" s="1" t="s">
        <v>61</v>
      </c>
      <c r="V39" t="s" vm="15">
        <v>110</v>
      </c>
    </row>
    <row r="40" spans="2:31" x14ac:dyDescent="0.2">
      <c r="U40" s="1" t="s">
        <v>59</v>
      </c>
      <c r="V40" t="s" vm="17">
        <v>133</v>
      </c>
    </row>
    <row r="41" spans="2:31" x14ac:dyDescent="0.2">
      <c r="B41" s="1" t="s">
        <v>527</v>
      </c>
      <c r="D41" s="1" t="s">
        <v>525</v>
      </c>
      <c r="F41" s="70"/>
      <c r="G41" s="70" t="s">
        <v>559</v>
      </c>
      <c r="H41" s="70"/>
    </row>
    <row r="42" spans="2:31" x14ac:dyDescent="0.2">
      <c r="B42" s="1" t="s">
        <v>29</v>
      </c>
      <c r="C42" s="1" t="s">
        <v>27</v>
      </c>
      <c r="D42">
        <v>2005</v>
      </c>
      <c r="E42">
        <v>2021</v>
      </c>
      <c r="F42" s="70" t="s">
        <v>61</v>
      </c>
      <c r="G42" s="70" t="s" vm="15">
        <v>110</v>
      </c>
      <c r="H42" s="70"/>
      <c r="U42" s="1" t="s">
        <v>527</v>
      </c>
      <c r="V42" s="1" t="s">
        <v>0</v>
      </c>
      <c r="Z42" s="84"/>
      <c r="AA42" s="86" t="str">
        <f>W15</f>
        <v>Slakteleveranser i Os fordelt på dyreslag i 2021 i prosent</v>
      </c>
    </row>
    <row r="43" spans="2:31" x14ac:dyDescent="0.2">
      <c r="B43" t="s">
        <v>31</v>
      </c>
      <c r="C43" t="s">
        <v>30</v>
      </c>
      <c r="D43" s="6"/>
      <c r="E43" s="9">
        <v>0</v>
      </c>
      <c r="F43" s="70" t="s">
        <v>59</v>
      </c>
      <c r="G43" s="70" t="s" vm="17">
        <v>133</v>
      </c>
      <c r="H43" s="70"/>
      <c r="U43" s="1" t="s">
        <v>2</v>
      </c>
      <c r="V43">
        <v>2005</v>
      </c>
      <c r="W43">
        <v>2021</v>
      </c>
      <c r="X43" t="s">
        <v>1</v>
      </c>
      <c r="Z43" s="84" t="str">
        <f>Z31</f>
        <v>fjørfe</v>
      </c>
      <c r="AA43" s="85">
        <f>W31/W$35</f>
        <v>0</v>
      </c>
    </row>
    <row r="44" spans="2:31" x14ac:dyDescent="0.2">
      <c r="C44" t="s">
        <v>32</v>
      </c>
      <c r="D44" s="6"/>
      <c r="E44" s="9">
        <v>0</v>
      </c>
      <c r="F44" s="70"/>
      <c r="G44" s="70"/>
      <c r="H44" s="70"/>
      <c r="U44" s="2" t="s">
        <v>31</v>
      </c>
      <c r="V44" s="6"/>
      <c r="W44" s="6">
        <v>0</v>
      </c>
      <c r="X44" s="6"/>
      <c r="Z44" s="84" t="str">
        <f>Z32</f>
        <v>gris</v>
      </c>
      <c r="AA44" s="85">
        <f>W32/W$35</f>
        <v>1.8550045283934077E-3</v>
      </c>
    </row>
    <row r="45" spans="2:31" x14ac:dyDescent="0.2">
      <c r="C45" t="s">
        <v>36</v>
      </c>
      <c r="D45" s="6"/>
      <c r="E45" s="9">
        <v>0</v>
      </c>
      <c r="F45" s="70"/>
      <c r="G45" s="70" t="s">
        <v>0</v>
      </c>
      <c r="H45" s="70"/>
      <c r="U45" s="2" t="s">
        <v>35</v>
      </c>
      <c r="V45" s="6"/>
      <c r="W45" s="6">
        <v>901</v>
      </c>
      <c r="X45" s="6"/>
      <c r="Z45" s="84" t="str">
        <f>Z33</f>
        <v>småfe</v>
      </c>
      <c r="AA45" s="85">
        <f>W33/W$35</f>
        <v>0.19517982940958356</v>
      </c>
    </row>
    <row r="46" spans="2:31" x14ac:dyDescent="0.2">
      <c r="C46" t="s">
        <v>37</v>
      </c>
      <c r="D46" s="6"/>
      <c r="E46" s="9">
        <v>0</v>
      </c>
      <c r="F46" s="70" t="s">
        <v>2</v>
      </c>
      <c r="G46" s="70">
        <v>2005</v>
      </c>
      <c r="H46" s="70">
        <v>2021</v>
      </c>
      <c r="U46" s="2" t="s">
        <v>34</v>
      </c>
      <c r="V46" s="6"/>
      <c r="W46" s="6">
        <v>-18566.100000000006</v>
      </c>
      <c r="X46" s="6"/>
      <c r="Z46" s="84" t="str">
        <f>Z34</f>
        <v>storfe</v>
      </c>
      <c r="AA46" s="85">
        <f>W34/W$35</f>
        <v>0.80296516606202306</v>
      </c>
    </row>
    <row r="47" spans="2:31" x14ac:dyDescent="0.2">
      <c r="C47" t="s">
        <v>38</v>
      </c>
      <c r="D47" s="6"/>
      <c r="E47" s="9">
        <v>0</v>
      </c>
      <c r="F47" s="71" t="s">
        <v>31</v>
      </c>
      <c r="G47" s="70"/>
      <c r="H47" s="70"/>
      <c r="U47" s="2" t="s">
        <v>40</v>
      </c>
      <c r="V47" s="6"/>
      <c r="W47" s="6">
        <v>-38651.799999999988</v>
      </c>
      <c r="X47" s="6"/>
    </row>
    <row r="48" spans="2:31" x14ac:dyDescent="0.2">
      <c r="C48" t="s">
        <v>44</v>
      </c>
      <c r="D48" s="6"/>
      <c r="E48" s="9">
        <v>0</v>
      </c>
      <c r="F48" s="71" t="s">
        <v>35</v>
      </c>
      <c r="G48" s="70"/>
      <c r="H48" s="70"/>
      <c r="U48" s="2" t="s">
        <v>1</v>
      </c>
      <c r="V48" s="6"/>
      <c r="W48" s="6">
        <v>-56316.900000000023</v>
      </c>
      <c r="X48" s="6"/>
    </row>
    <row r="49" spans="2:27" x14ac:dyDescent="0.2">
      <c r="B49" t="s">
        <v>35</v>
      </c>
      <c r="C49" t="s">
        <v>35</v>
      </c>
      <c r="D49" s="6"/>
      <c r="E49" s="9">
        <v>901</v>
      </c>
      <c r="F49" s="71" t="s">
        <v>34</v>
      </c>
      <c r="G49" s="70"/>
      <c r="H49" s="70"/>
    </row>
    <row r="50" spans="2:27" x14ac:dyDescent="0.2">
      <c r="C50" t="s">
        <v>49</v>
      </c>
      <c r="D50" s="6"/>
      <c r="E50" s="9">
        <v>0</v>
      </c>
      <c r="F50" s="71" t="s">
        <v>40</v>
      </c>
      <c r="G50" s="70"/>
      <c r="H50" s="70"/>
    </row>
    <row r="51" spans="2:27" x14ac:dyDescent="0.2">
      <c r="C51" t="s">
        <v>50</v>
      </c>
      <c r="D51" s="6"/>
      <c r="E51" s="9">
        <v>0</v>
      </c>
      <c r="F51" s="70"/>
      <c r="G51" s="70"/>
      <c r="H51" s="70"/>
    </row>
    <row r="52" spans="2:27" x14ac:dyDescent="0.2">
      <c r="B52" t="s">
        <v>34</v>
      </c>
      <c r="C52" t="s">
        <v>33</v>
      </c>
      <c r="D52" s="6"/>
      <c r="E52" s="9">
        <v>1294.8</v>
      </c>
      <c r="F52" s="70"/>
      <c r="G52" s="70"/>
      <c r="H52" s="70"/>
    </row>
    <row r="53" spans="2:27" x14ac:dyDescent="0.2">
      <c r="C53" t="s">
        <v>41</v>
      </c>
      <c r="D53" s="6"/>
      <c r="E53" s="9">
        <v>126.79999999999998</v>
      </c>
      <c r="F53" s="70"/>
      <c r="G53" s="70"/>
      <c r="H53" s="70"/>
      <c r="U53" s="1" t="s">
        <v>61</v>
      </c>
      <c r="V53" t="s" vm="9">
        <v>523</v>
      </c>
    </row>
    <row r="54" spans="2:27" x14ac:dyDescent="0.2">
      <c r="C54" t="s">
        <v>45</v>
      </c>
      <c r="D54" s="6"/>
      <c r="E54" s="9">
        <v>-13698.300000000003</v>
      </c>
      <c r="F54" s="70"/>
      <c r="G54" s="70"/>
      <c r="H54" s="70"/>
      <c r="U54" s="1" t="s">
        <v>59</v>
      </c>
      <c r="V54" t="s" vm="5">
        <v>523</v>
      </c>
    </row>
    <row r="55" spans="2:27" x14ac:dyDescent="0.2">
      <c r="C55" t="s">
        <v>51</v>
      </c>
      <c r="D55" s="6"/>
      <c r="E55" s="9">
        <v>-7466.7999999999993</v>
      </c>
      <c r="F55" s="70"/>
      <c r="G55" s="70"/>
      <c r="H55" s="70"/>
    </row>
    <row r="56" spans="2:27" x14ac:dyDescent="0.2">
      <c r="C56" t="s">
        <v>54</v>
      </c>
      <c r="D56" s="6"/>
      <c r="E56" s="9">
        <v>1508.8000000000002</v>
      </c>
      <c r="F56" s="70"/>
      <c r="G56" s="70"/>
      <c r="H56" s="70"/>
      <c r="U56" s="1" t="s">
        <v>527</v>
      </c>
      <c r="V56" s="1" t="s">
        <v>0</v>
      </c>
      <c r="AA56" s="72"/>
    </row>
    <row r="57" spans="2:27" x14ac:dyDescent="0.2">
      <c r="C57" t="s">
        <v>47</v>
      </c>
      <c r="D57" s="6"/>
      <c r="E57" s="9">
        <v>0</v>
      </c>
      <c r="U57" s="1" t="s">
        <v>2</v>
      </c>
      <c r="V57">
        <v>2005</v>
      </c>
      <c r="W57">
        <v>2021</v>
      </c>
      <c r="X57" t="s">
        <v>1</v>
      </c>
      <c r="Z57" s="84"/>
      <c r="AA57" s="87" t="s">
        <v>565</v>
      </c>
    </row>
    <row r="58" spans="2:27" x14ac:dyDescent="0.2">
      <c r="C58" t="s">
        <v>55</v>
      </c>
      <c r="D58" s="6"/>
      <c r="E58" s="9">
        <v>-331.4</v>
      </c>
      <c r="U58" s="2" t="s">
        <v>31</v>
      </c>
      <c r="V58" s="3"/>
      <c r="W58" s="3">
        <v>1.1664162064622134</v>
      </c>
      <c r="X58" s="3"/>
      <c r="Z58" s="84" t="str">
        <f>U58</f>
        <v>fjørfe</v>
      </c>
      <c r="AA58" s="86">
        <f>IFERROR(W44/V31,0)</f>
        <v>0</v>
      </c>
    </row>
    <row r="59" spans="2:27" x14ac:dyDescent="0.2">
      <c r="B59" t="s">
        <v>40</v>
      </c>
      <c r="C59" t="s">
        <v>39</v>
      </c>
      <c r="D59" s="6"/>
      <c r="E59" s="9">
        <v>-22701.8</v>
      </c>
      <c r="U59" s="2" t="s">
        <v>35</v>
      </c>
      <c r="V59" s="3"/>
      <c r="W59" s="3">
        <v>0.28807816863770136</v>
      </c>
      <c r="X59" s="3"/>
      <c r="Z59" s="84" t="str">
        <f t="shared" ref="Z59:Z61" si="2">U59</f>
        <v>gris</v>
      </c>
      <c r="AA59" s="86">
        <f>IFERROR(W45/V32,0)</f>
        <v>0</v>
      </c>
    </row>
    <row r="60" spans="2:27" x14ac:dyDescent="0.2">
      <c r="C60" t="s">
        <v>42</v>
      </c>
      <c r="D60" s="6"/>
      <c r="E60" s="9">
        <v>-16756.5</v>
      </c>
      <c r="U60" s="2" t="s">
        <v>34</v>
      </c>
      <c r="V60" s="3"/>
      <c r="W60" s="3">
        <v>6.9968381438763856E-3</v>
      </c>
      <c r="X60" s="3"/>
      <c r="Z60" s="84" t="str">
        <f t="shared" si="2"/>
        <v>småfe</v>
      </c>
      <c r="AA60" s="86">
        <f>IFERROR(W46/V33,0)</f>
        <v>-0.16376915782741971</v>
      </c>
    </row>
    <row r="61" spans="2:27" x14ac:dyDescent="0.2">
      <c r="C61" t="s">
        <v>43</v>
      </c>
      <c r="D61" s="6"/>
      <c r="E61" s="9">
        <v>-1259.8999999999978</v>
      </c>
      <c r="U61" s="2" t="s">
        <v>40</v>
      </c>
      <c r="V61" s="3"/>
      <c r="W61" s="3">
        <v>3.3285482593318504E-2</v>
      </c>
      <c r="X61" s="3"/>
      <c r="Z61" s="84" t="str">
        <f t="shared" si="2"/>
        <v>storfe</v>
      </c>
      <c r="AA61" s="86">
        <f>IFERROR(W47/V34,0)</f>
        <v>-9.0168372554165543E-2</v>
      </c>
    </row>
    <row r="62" spans="2:27" x14ac:dyDescent="0.2">
      <c r="C62" t="s">
        <v>48</v>
      </c>
      <c r="D62" s="6"/>
      <c r="E62" s="9">
        <v>2837.3</v>
      </c>
      <c r="U62" s="2" t="s">
        <v>1</v>
      </c>
      <c r="V62" s="3"/>
      <c r="W62" s="3">
        <v>0.35765674213238213</v>
      </c>
      <c r="X62" s="3"/>
      <c r="AA62" s="79"/>
    </row>
    <row r="63" spans="2:27" x14ac:dyDescent="0.2">
      <c r="C63" t="s">
        <v>52</v>
      </c>
      <c r="D63" s="6"/>
      <c r="E63" s="9">
        <v>9653.4000000000015</v>
      </c>
      <c r="AA63" s="72"/>
    </row>
    <row r="64" spans="2:27" x14ac:dyDescent="0.2">
      <c r="C64" t="s">
        <v>53</v>
      </c>
      <c r="D64" s="6"/>
      <c r="E64" s="9">
        <v>-10424.299999999988</v>
      </c>
    </row>
    <row r="65" spans="2:11" x14ac:dyDescent="0.2">
      <c r="B65" t="s">
        <v>1</v>
      </c>
      <c r="D65" s="6"/>
      <c r="E65" s="6">
        <v>-56316.900000000023</v>
      </c>
    </row>
    <row r="73" spans="2:11" x14ac:dyDescent="0.2">
      <c r="B73" s="1" t="s">
        <v>61</v>
      </c>
      <c r="C73" t="s" vm="15">
        <v>110</v>
      </c>
    </row>
    <row r="74" spans="2:11" x14ac:dyDescent="0.2">
      <c r="B74" s="1" t="s">
        <v>59</v>
      </c>
      <c r="C74" t="s" vm="17">
        <v>133</v>
      </c>
      <c r="K74" s="77"/>
    </row>
    <row r="75" spans="2:11" x14ac:dyDescent="0.2">
      <c r="K75" s="77"/>
    </row>
    <row r="76" spans="2:11" x14ac:dyDescent="0.2">
      <c r="B76" s="1" t="s">
        <v>527</v>
      </c>
      <c r="D76" s="1" t="s">
        <v>525</v>
      </c>
      <c r="K76" s="77"/>
    </row>
    <row r="77" spans="2:11" x14ac:dyDescent="0.2">
      <c r="B77" s="1" t="s">
        <v>29</v>
      </c>
      <c r="C77" s="1" t="s">
        <v>27</v>
      </c>
      <c r="D77">
        <v>2005</v>
      </c>
      <c r="E77">
        <v>2021</v>
      </c>
      <c r="K77" s="77" t="s">
        <v>560</v>
      </c>
    </row>
    <row r="78" spans="2:11" x14ac:dyDescent="0.2">
      <c r="B78" t="s">
        <v>31</v>
      </c>
      <c r="C78" t="s">
        <v>30</v>
      </c>
      <c r="D78" s="3" t="e">
        <v>#N/A</v>
      </c>
      <c r="E78" s="37" t="e">
        <v>#N/A</v>
      </c>
      <c r="I78" t="str">
        <f t="shared" ref="I78" si="3">B78</f>
        <v>fjørfe</v>
      </c>
      <c r="J78" t="str">
        <f t="shared" ref="J78:J95" si="4">C78</f>
        <v>and</v>
      </c>
      <c r="K78" s="77">
        <f>IFERROR(E43/D7,0)</f>
        <v>0</v>
      </c>
    </row>
    <row r="79" spans="2:11" x14ac:dyDescent="0.2">
      <c r="C79" t="s">
        <v>32</v>
      </c>
      <c r="D79" s="3" t="e">
        <v>#N/A</v>
      </c>
      <c r="E79" s="37" t="e">
        <v>#N/A</v>
      </c>
      <c r="J79" t="str">
        <f t="shared" si="4"/>
        <v>gås</v>
      </c>
      <c r="K79" s="77">
        <f t="shared" ref="K79:K100" si="5">IFERROR(E44/D8,0)</f>
        <v>0</v>
      </c>
    </row>
    <row r="80" spans="2:11" x14ac:dyDescent="0.2">
      <c r="C80" t="s">
        <v>36</v>
      </c>
      <c r="D80" s="3" t="e">
        <v>#N/A</v>
      </c>
      <c r="E80" s="37" t="e">
        <v>#N/A</v>
      </c>
      <c r="I80" t="s">
        <v>561</v>
      </c>
      <c r="J80" t="str">
        <f t="shared" si="4"/>
        <v>hane</v>
      </c>
      <c r="K80" s="77">
        <f t="shared" si="5"/>
        <v>0</v>
      </c>
    </row>
    <row r="81" spans="2:11" x14ac:dyDescent="0.2">
      <c r="C81" t="s">
        <v>37</v>
      </c>
      <c r="D81" s="3" t="e">
        <v>#N/A</v>
      </c>
      <c r="E81" s="37" t="e">
        <v>#N/A</v>
      </c>
      <c r="J81" t="str">
        <f t="shared" si="4"/>
        <v>høns</v>
      </c>
      <c r="K81" s="77">
        <f t="shared" si="5"/>
        <v>0</v>
      </c>
    </row>
    <row r="82" spans="2:11" x14ac:dyDescent="0.2">
      <c r="C82" t="s">
        <v>38</v>
      </c>
      <c r="D82" s="3" t="e">
        <v>#N/A</v>
      </c>
      <c r="E82" s="37" t="e">
        <v>#N/A</v>
      </c>
      <c r="J82" t="str">
        <f t="shared" si="4"/>
        <v>kalkun</v>
      </c>
      <c r="K82" s="77">
        <f t="shared" si="5"/>
        <v>0</v>
      </c>
    </row>
    <row r="83" spans="2:11" x14ac:dyDescent="0.2">
      <c r="C83" t="s">
        <v>44</v>
      </c>
      <c r="D83" s="3" t="e">
        <v>#N/A</v>
      </c>
      <c r="E83" s="37" t="e">
        <v>#N/A</v>
      </c>
      <c r="I83" t="s">
        <v>561</v>
      </c>
      <c r="J83" t="str">
        <f t="shared" si="4"/>
        <v>kylling</v>
      </c>
      <c r="K83" s="77">
        <f t="shared" si="5"/>
        <v>0</v>
      </c>
    </row>
    <row r="84" spans="2:11" x14ac:dyDescent="0.2">
      <c r="B84" t="s">
        <v>35</v>
      </c>
      <c r="C84" t="s">
        <v>35</v>
      </c>
      <c r="D84" s="3" t="e">
        <v>#N/A</v>
      </c>
      <c r="E84" s="37" t="e">
        <v>#N/A</v>
      </c>
      <c r="I84" t="s">
        <v>35</v>
      </c>
      <c r="J84" t="str">
        <f t="shared" si="4"/>
        <v>gris</v>
      </c>
      <c r="K84" s="77">
        <f t="shared" si="5"/>
        <v>0</v>
      </c>
    </row>
    <row r="85" spans="2:11" x14ac:dyDescent="0.2">
      <c r="C85" t="s">
        <v>49</v>
      </c>
      <c r="D85" s="3" t="e">
        <v>#N/A</v>
      </c>
      <c r="E85" s="37" t="e">
        <v>#N/A</v>
      </c>
      <c r="J85" t="str">
        <f t="shared" si="4"/>
        <v>purke</v>
      </c>
      <c r="K85" s="77">
        <f t="shared" si="5"/>
        <v>0</v>
      </c>
    </row>
    <row r="86" spans="2:11" x14ac:dyDescent="0.2">
      <c r="C86" t="s">
        <v>50</v>
      </c>
      <c r="D86" s="3" t="e">
        <v>#N/A</v>
      </c>
      <c r="E86" s="37" t="e">
        <v>#N/A</v>
      </c>
      <c r="J86" t="str">
        <f t="shared" si="4"/>
        <v>råne</v>
      </c>
      <c r="K86" s="77">
        <f t="shared" si="5"/>
        <v>0</v>
      </c>
    </row>
    <row r="87" spans="2:11" x14ac:dyDescent="0.2">
      <c r="B87" t="s">
        <v>34</v>
      </c>
      <c r="C87" t="s">
        <v>33</v>
      </c>
      <c r="D87" s="3" t="e">
        <v>#N/A</v>
      </c>
      <c r="E87" s="37" t="e">
        <v>#N/A</v>
      </c>
      <c r="I87" t="s">
        <v>34</v>
      </c>
      <c r="J87" t="str">
        <f t="shared" si="4"/>
        <v>geit</v>
      </c>
      <c r="K87" s="77">
        <f t="shared" si="5"/>
        <v>1.4054054054054055</v>
      </c>
    </row>
    <row r="88" spans="2:11" x14ac:dyDescent="0.2">
      <c r="C88" t="s">
        <v>41</v>
      </c>
      <c r="D88" s="3" t="e">
        <v>#N/A</v>
      </c>
      <c r="E88" s="37" t="e">
        <v>#N/A</v>
      </c>
      <c r="J88" t="str">
        <f t="shared" si="4"/>
        <v>kje</v>
      </c>
      <c r="K88" s="77">
        <f t="shared" si="5"/>
        <v>0.53524693963697756</v>
      </c>
    </row>
    <row r="89" spans="2:11" x14ac:dyDescent="0.2">
      <c r="C89" t="s">
        <v>45</v>
      </c>
      <c r="D89" s="3" t="e">
        <v>#N/A</v>
      </c>
      <c r="E89" s="37" t="e">
        <v>#N/A</v>
      </c>
      <c r="J89" t="str">
        <f t="shared" si="4"/>
        <v>lam</v>
      </c>
      <c r="K89" s="77">
        <f t="shared" si="5"/>
        <v>-0.15424085502825663</v>
      </c>
    </row>
    <row r="90" spans="2:11" x14ac:dyDescent="0.2">
      <c r="C90" t="s">
        <v>51</v>
      </c>
      <c r="D90" s="3" t="e">
        <v>#N/A</v>
      </c>
      <c r="E90" s="37" t="e">
        <v>#N/A</v>
      </c>
      <c r="J90" t="str">
        <f t="shared" si="4"/>
        <v>søye</v>
      </c>
      <c r="K90" s="77">
        <f t="shared" si="5"/>
        <v>-0.38277345171757976</v>
      </c>
    </row>
    <row r="91" spans="2:11" x14ac:dyDescent="0.2">
      <c r="C91" t="s">
        <v>54</v>
      </c>
      <c r="D91" s="3" t="e">
        <v>#N/A</v>
      </c>
      <c r="E91" s="37" t="e">
        <v>#N/A</v>
      </c>
      <c r="J91" t="str">
        <f t="shared" si="4"/>
        <v>ungsau</v>
      </c>
      <c r="K91" s="77">
        <f t="shared" si="5"/>
        <v>0.52004273946162072</v>
      </c>
    </row>
    <row r="92" spans="2:11" x14ac:dyDescent="0.2">
      <c r="C92" t="s">
        <v>47</v>
      </c>
      <c r="D92" s="3" t="e">
        <v>#N/A</v>
      </c>
      <c r="E92" s="37" t="e">
        <v>#N/A</v>
      </c>
      <c r="J92" t="str">
        <f t="shared" si="4"/>
        <v>villsaulam</v>
      </c>
      <c r="K92" s="77">
        <f t="shared" si="5"/>
        <v>0</v>
      </c>
    </row>
    <row r="93" spans="2:11" x14ac:dyDescent="0.2">
      <c r="C93" t="s">
        <v>55</v>
      </c>
      <c r="D93" s="3" t="e">
        <v>#N/A</v>
      </c>
      <c r="E93" s="37" t="e">
        <v>#N/A</v>
      </c>
      <c r="J93" t="str">
        <f t="shared" si="4"/>
        <v>vær</v>
      </c>
      <c r="K93" s="77">
        <f t="shared" si="5"/>
        <v>-0.33481511416447768</v>
      </c>
    </row>
    <row r="94" spans="2:11" x14ac:dyDescent="0.2">
      <c r="B94" t="s">
        <v>40</v>
      </c>
      <c r="C94" t="s">
        <v>39</v>
      </c>
      <c r="D94" s="3" t="e">
        <v>#N/A</v>
      </c>
      <c r="E94" s="37" t="e">
        <v>#N/A</v>
      </c>
      <c r="I94" t="s">
        <v>40</v>
      </c>
      <c r="J94" t="str">
        <f t="shared" si="4"/>
        <v>kalv</v>
      </c>
      <c r="K94" s="77">
        <f t="shared" si="5"/>
        <v>-0.70316212022189661</v>
      </c>
    </row>
    <row r="95" spans="2:11" x14ac:dyDescent="0.2">
      <c r="C95" t="s">
        <v>42</v>
      </c>
      <c r="D95" s="3" t="e">
        <v>#N/A</v>
      </c>
      <c r="E95" s="37" t="e">
        <v>#N/A</v>
      </c>
      <c r="J95" t="str">
        <f t="shared" si="4"/>
        <v>ku</v>
      </c>
      <c r="K95" s="77">
        <f t="shared" si="5"/>
        <v>-0.15228765476193723</v>
      </c>
    </row>
    <row r="96" spans="2:11" x14ac:dyDescent="0.2">
      <c r="C96" t="s">
        <v>43</v>
      </c>
      <c r="D96" s="3" t="e">
        <v>#N/A</v>
      </c>
      <c r="E96" s="37" t="e">
        <v>#N/A</v>
      </c>
      <c r="J96" t="str">
        <f t="shared" ref="J96:J99" si="6">C96</f>
        <v>kvige</v>
      </c>
      <c r="K96" s="77">
        <f t="shared" si="5"/>
        <v>-4.4908055932789327E-2</v>
      </c>
    </row>
    <row r="97" spans="2:11" x14ac:dyDescent="0.2">
      <c r="C97" t="s">
        <v>48</v>
      </c>
      <c r="D97" s="3" t="e">
        <v>#N/A</v>
      </c>
      <c r="E97" s="37" t="e">
        <v>#N/A</v>
      </c>
      <c r="J97" t="str">
        <f t="shared" si="6"/>
        <v>okse</v>
      </c>
      <c r="K97" s="77">
        <f t="shared" si="5"/>
        <v>0</v>
      </c>
    </row>
    <row r="98" spans="2:11" x14ac:dyDescent="0.2">
      <c r="C98" t="s">
        <v>52</v>
      </c>
      <c r="D98" s="3" t="e">
        <v>#N/A</v>
      </c>
      <c r="E98" s="37" t="e">
        <v>#N/A</v>
      </c>
      <c r="J98" t="str">
        <f t="shared" si="6"/>
        <v>ungku</v>
      </c>
      <c r="K98" s="77">
        <f t="shared" si="5"/>
        <v>0.17990473066658719</v>
      </c>
    </row>
    <row r="99" spans="2:11" x14ac:dyDescent="0.2">
      <c r="C99" t="s">
        <v>53</v>
      </c>
      <c r="D99" s="3" t="e">
        <v>#N/A</v>
      </c>
      <c r="E99" s="37" t="e">
        <v>#N/A</v>
      </c>
      <c r="J99" t="str">
        <f t="shared" si="6"/>
        <v>ungokse</v>
      </c>
      <c r="K99" s="77">
        <f t="shared" si="5"/>
        <v>-5.0941740237831996E-2</v>
      </c>
    </row>
    <row r="100" spans="2:11" x14ac:dyDescent="0.2">
      <c r="B100" t="s">
        <v>1</v>
      </c>
      <c r="D100" s="3" t="e">
        <v>#N/A</v>
      </c>
      <c r="E100" s="37" t="e">
        <v>#N/A</v>
      </c>
      <c r="J100" t="s">
        <v>1</v>
      </c>
      <c r="K100" s="77">
        <f t="shared" si="5"/>
        <v>-0.10389996863642238</v>
      </c>
    </row>
    <row r="101" spans="2:11" x14ac:dyDescent="0.2">
      <c r="K101" s="77"/>
    </row>
    <row r="105" spans="2:11" x14ac:dyDescent="0.2">
      <c r="B105" s="1" t="s">
        <v>61</v>
      </c>
      <c r="C105" t="s" vm="15">
        <v>110</v>
      </c>
    </row>
    <row r="106" spans="2:11" x14ac:dyDescent="0.2">
      <c r="B106" s="1" t="s">
        <v>59</v>
      </c>
      <c r="C106" t="s" vm="17">
        <v>133</v>
      </c>
    </row>
    <row r="108" spans="2:11" x14ac:dyDescent="0.2">
      <c r="B108" s="1" t="s">
        <v>527</v>
      </c>
      <c r="D108" s="1" t="s">
        <v>525</v>
      </c>
    </row>
    <row r="109" spans="2:11" x14ac:dyDescent="0.2">
      <c r="B109" s="1" t="s">
        <v>29</v>
      </c>
      <c r="C109" s="1" t="s">
        <v>27</v>
      </c>
      <c r="D109">
        <v>2005</v>
      </c>
      <c r="E109">
        <v>2021</v>
      </c>
    </row>
    <row r="110" spans="2:11" x14ac:dyDescent="0.2">
      <c r="B110" t="s">
        <v>31</v>
      </c>
      <c r="C110" t="s">
        <v>30</v>
      </c>
      <c r="D110" s="3"/>
      <c r="E110" s="3" t="e">
        <v>#NULL!</v>
      </c>
    </row>
    <row r="111" spans="2:11" x14ac:dyDescent="0.2">
      <c r="C111" t="s">
        <v>32</v>
      </c>
      <c r="D111" s="3"/>
      <c r="E111" s="3" t="e">
        <v>#NULL!</v>
      </c>
    </row>
    <row r="112" spans="2:11" x14ac:dyDescent="0.2">
      <c r="C112" t="s">
        <v>36</v>
      </c>
      <c r="D112" s="3"/>
      <c r="E112" s="3" t="e">
        <v>#NULL!</v>
      </c>
    </row>
    <row r="113" spans="2:5" x14ac:dyDescent="0.2">
      <c r="C113" t="s">
        <v>37</v>
      </c>
      <c r="D113" s="3"/>
      <c r="E113" s="3" t="e">
        <v>#NULL!</v>
      </c>
    </row>
    <row r="114" spans="2:5" x14ac:dyDescent="0.2">
      <c r="C114" t="s">
        <v>38</v>
      </c>
      <c r="D114" s="3"/>
      <c r="E114" s="3" t="e">
        <v>#NULL!</v>
      </c>
    </row>
    <row r="115" spans="2:5" x14ac:dyDescent="0.2">
      <c r="C115" t="s">
        <v>44</v>
      </c>
      <c r="D115" s="3"/>
      <c r="E115" s="3" t="e">
        <v>#NULL!</v>
      </c>
    </row>
    <row r="116" spans="2:5" x14ac:dyDescent="0.2">
      <c r="B116" t="s">
        <v>35</v>
      </c>
      <c r="C116" t="s">
        <v>35</v>
      </c>
      <c r="D116" s="3"/>
      <c r="E116" s="3"/>
    </row>
    <row r="117" spans="2:5" x14ac:dyDescent="0.2">
      <c r="C117" t="s">
        <v>49</v>
      </c>
      <c r="D117" s="3"/>
      <c r="E117" s="3" t="e">
        <v>#NULL!</v>
      </c>
    </row>
    <row r="118" spans="2:5" x14ac:dyDescent="0.2">
      <c r="C118" t="s">
        <v>50</v>
      </c>
      <c r="D118" s="3"/>
      <c r="E118" s="3" t="e">
        <v>#NULL!</v>
      </c>
    </row>
    <row r="119" spans="2:5" x14ac:dyDescent="0.2">
      <c r="B119" t="s">
        <v>34</v>
      </c>
      <c r="C119" t="s">
        <v>33</v>
      </c>
      <c r="D119" s="3"/>
      <c r="E119" s="3">
        <v>1.4054054054054055</v>
      </c>
    </row>
    <row r="120" spans="2:5" x14ac:dyDescent="0.2">
      <c r="C120" t="s">
        <v>41</v>
      </c>
      <c r="D120" s="3"/>
      <c r="E120" s="3">
        <v>0.53524693963697756</v>
      </c>
    </row>
    <row r="121" spans="2:5" x14ac:dyDescent="0.2">
      <c r="C121" t="s">
        <v>45</v>
      </c>
      <c r="D121" s="3"/>
      <c r="E121" s="3">
        <v>-0.15424085502825663</v>
      </c>
    </row>
    <row r="122" spans="2:5" x14ac:dyDescent="0.2">
      <c r="C122" t="s">
        <v>51</v>
      </c>
      <c r="D122" s="3"/>
      <c r="E122" s="3">
        <v>-0.38277345171757976</v>
      </c>
    </row>
    <row r="123" spans="2:5" x14ac:dyDescent="0.2">
      <c r="C123" t="s">
        <v>54</v>
      </c>
      <c r="D123" s="3"/>
      <c r="E123" s="3">
        <v>0.52004273946162072</v>
      </c>
    </row>
    <row r="124" spans="2:5" x14ac:dyDescent="0.2">
      <c r="C124" t="s">
        <v>47</v>
      </c>
      <c r="D124" s="3"/>
      <c r="E124" s="3" t="e">
        <v>#NULL!</v>
      </c>
    </row>
    <row r="125" spans="2:5" x14ac:dyDescent="0.2">
      <c r="C125" t="s">
        <v>55</v>
      </c>
      <c r="D125" s="3"/>
      <c r="E125" s="3">
        <v>-0.33481511416447768</v>
      </c>
    </row>
    <row r="126" spans="2:5" x14ac:dyDescent="0.2">
      <c r="B126" t="s">
        <v>40</v>
      </c>
      <c r="C126" t="s">
        <v>39</v>
      </c>
      <c r="D126" s="3"/>
      <c r="E126" s="3">
        <v>-0.70316212022189661</v>
      </c>
    </row>
    <row r="127" spans="2:5" x14ac:dyDescent="0.2">
      <c r="C127" t="s">
        <v>42</v>
      </c>
      <c r="D127" s="3"/>
      <c r="E127" s="3">
        <v>-0.15228765476193723</v>
      </c>
    </row>
    <row r="128" spans="2:5" x14ac:dyDescent="0.2">
      <c r="C128" t="s">
        <v>43</v>
      </c>
      <c r="D128" s="3"/>
      <c r="E128" s="3">
        <v>-4.4908055932789327E-2</v>
      </c>
    </row>
    <row r="129" spans="2:5" x14ac:dyDescent="0.2">
      <c r="C129" t="s">
        <v>48</v>
      </c>
      <c r="D129" s="3"/>
      <c r="E129" s="3"/>
    </row>
    <row r="130" spans="2:5" x14ac:dyDescent="0.2">
      <c r="C130" t="s">
        <v>52</v>
      </c>
      <c r="D130" s="3"/>
      <c r="E130" s="3">
        <v>0.17990473066658719</v>
      </c>
    </row>
    <row r="131" spans="2:5" x14ac:dyDescent="0.2">
      <c r="C131" t="s">
        <v>53</v>
      </c>
      <c r="D131" s="3"/>
      <c r="E131" s="3">
        <v>-5.0941740237831996E-2</v>
      </c>
    </row>
    <row r="132" spans="2:5" x14ac:dyDescent="0.2">
      <c r="B132" t="s">
        <v>1</v>
      </c>
      <c r="D132" s="3"/>
      <c r="E132" s="3">
        <v>-0.10389996863642238</v>
      </c>
    </row>
  </sheetData>
  <pageMargins left="0.7" right="0.7" top="0.75" bottom="0.75" header="0.3" footer="0.3"/>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C53A1-A0D7-44CD-B06F-5B0BB3245178}">
  <sheetPr>
    <tabColor theme="4"/>
  </sheetPr>
  <dimension ref="B2:X38"/>
  <sheetViews>
    <sheetView showGridLines="0" showRowColHeaders="0" topLeftCell="H1" workbookViewId="0">
      <selection activeCell="Z6" sqref="Z6"/>
    </sheetView>
  </sheetViews>
  <sheetFormatPr baseColWidth="10" defaultColWidth="11.42578125" defaultRowHeight="12.75" x14ac:dyDescent="0.2"/>
  <cols>
    <col min="1" max="1" width="4.5703125" style="14" customWidth="1"/>
    <col min="2" max="2" width="11.42578125" style="25"/>
    <col min="3" max="3" width="15.140625" style="25" customWidth="1"/>
    <col min="4" max="4" width="14.85546875" style="25" customWidth="1"/>
    <col min="5" max="5" width="12.140625" style="25" customWidth="1"/>
    <col min="6" max="6" width="13.85546875" style="25" customWidth="1"/>
    <col min="7" max="7" width="15.42578125" style="25" customWidth="1"/>
    <col min="8" max="16384" width="11.42578125" style="14"/>
  </cols>
  <sheetData>
    <row r="2" spans="2:24" ht="66" customHeight="1" x14ac:dyDescent="0.2">
      <c r="B2" s="160" t="str">
        <f>'P_alle dyreslag'!Q11</f>
        <v>Slakteleveranser i Os fra 2005 til 2021 i mengde, andeler med endring i kg og prosent</v>
      </c>
      <c r="C2" s="160"/>
      <c r="D2" s="160"/>
      <c r="E2" s="160"/>
      <c r="F2" s="160"/>
      <c r="G2" s="160"/>
    </row>
    <row r="3" spans="2:24" ht="17.25" customHeight="1" x14ac:dyDescent="0.25">
      <c r="B3" s="29"/>
      <c r="C3" s="29"/>
      <c r="D3" s="29"/>
      <c r="E3" s="29"/>
      <c r="F3" s="81" t="s">
        <v>541</v>
      </c>
      <c r="G3" s="29"/>
      <c r="Q3" s="120" t="s">
        <v>551</v>
      </c>
      <c r="R3" s="41"/>
      <c r="S3" s="41"/>
      <c r="T3" s="41"/>
      <c r="U3" s="41"/>
      <c r="V3" s="41"/>
      <c r="W3" s="41"/>
      <c r="X3" s="41"/>
    </row>
    <row r="4" spans="2:24" ht="15.75" x14ac:dyDescent="0.25">
      <c r="Q4" s="121" t="s">
        <v>550</v>
      </c>
      <c r="R4" s="41"/>
      <c r="S4" s="41"/>
      <c r="T4" s="41"/>
      <c r="U4" s="41"/>
      <c r="V4" s="41"/>
      <c r="W4" s="41"/>
      <c r="X4" s="41"/>
    </row>
    <row r="5" spans="2:24" ht="35.25" customHeight="1" x14ac:dyDescent="0.2">
      <c r="B5" s="73" t="str">
        <f>IF('P_alle dyreslag'!B6=0," ",'P_alle dyreslag'!B6)</f>
        <v>dyreslag</v>
      </c>
      <c r="C5" s="73" t="str">
        <f>IF('P_alle dyreslag'!C6=0," ",'P_alle dyreslag'!C6)</f>
        <v>undergrupper</v>
      </c>
      <c r="D5" s="57">
        <f>IF('P_alle dyreslag'!D6=0," ",'P_alle dyreslag'!D6)</f>
        <v>2005</v>
      </c>
      <c r="E5" s="57">
        <f>IF('P_alle dyreslag'!E6=0," ",'P_alle dyreslag'!E6)</f>
        <v>2021</v>
      </c>
      <c r="F5" s="57" t="str">
        <f>'P_alle dyreslag'!Q17</f>
        <v>Endring 2005 - 2021</v>
      </c>
      <c r="G5" s="57" t="str">
        <f>'P_alle dyreslag'!Q18</f>
        <v>Endring 2005 - 2021</v>
      </c>
    </row>
    <row r="6" spans="2:24" ht="14.1" customHeight="1" x14ac:dyDescent="0.2">
      <c r="B6" s="21" t="str">
        <f>IF('P_alle dyreslag'!B7=0," ",'P_alle dyreslag'!B7)</f>
        <v>fjørfe</v>
      </c>
      <c r="C6" s="21" t="str">
        <f>IF('P_alle dyreslag'!C7=0," ",'P_alle dyreslag'!C7)</f>
        <v>and</v>
      </c>
      <c r="D6" s="55" t="str">
        <f>IF('P_alle dyreslag'!D7=0," ",'P_alle dyreslag'!D7)</f>
        <v xml:space="preserve"> </v>
      </c>
      <c r="E6" s="55" t="str">
        <f>IF('P_alle dyreslag'!E7=0," ",'P_alle dyreslag'!E7)</f>
        <v xml:space="preserve"> </v>
      </c>
      <c r="F6" s="23" t="str">
        <f>IF('P_alle dyreslag'!E43=0," ",'P_alle dyreslag'!E43)</f>
        <v xml:space="preserve"> </v>
      </c>
      <c r="G6" s="78" t="str">
        <f>IF('P_alle dyreslag'!K78=0," ",'P_alle dyreslag'!K78)</f>
        <v xml:space="preserve"> </v>
      </c>
    </row>
    <row r="7" spans="2:24" ht="14.1" customHeight="1" x14ac:dyDescent="0.2">
      <c r="B7" s="21" t="str">
        <f>IF('P_alle dyreslag'!B8=0," ",'P_alle dyreslag'!B8)</f>
        <v xml:space="preserve"> </v>
      </c>
      <c r="C7" s="21" t="str">
        <f>IF('P_alle dyreslag'!C8=0," ",'P_alle dyreslag'!C8)</f>
        <v>gås</v>
      </c>
      <c r="D7" s="55" t="str">
        <f>IF('P_alle dyreslag'!D8=0," ",'P_alle dyreslag'!D8)</f>
        <v xml:space="preserve"> </v>
      </c>
      <c r="E7" s="55" t="str">
        <f>IF('P_alle dyreslag'!E8=0," ",'P_alle dyreslag'!E8)</f>
        <v xml:space="preserve"> </v>
      </c>
      <c r="F7" s="23" t="str">
        <f>IF('P_alle dyreslag'!E44=0," ",'P_alle dyreslag'!E44)</f>
        <v xml:space="preserve"> </v>
      </c>
      <c r="G7" s="78" t="str">
        <f>IF('P_alle dyreslag'!K79=0," ",'P_alle dyreslag'!K79)</f>
        <v xml:space="preserve"> </v>
      </c>
    </row>
    <row r="8" spans="2:24" ht="14.1" customHeight="1" x14ac:dyDescent="0.2">
      <c r="B8" s="21" t="str">
        <f>IF('P_alle dyreslag'!B9=0," ",'P_alle dyreslag'!B9)</f>
        <v xml:space="preserve"> </v>
      </c>
      <c r="C8" s="21" t="str">
        <f>IF('P_alle dyreslag'!C9=0," ",'P_alle dyreslag'!C9)</f>
        <v>hane</v>
      </c>
      <c r="D8" s="55" t="str">
        <f>IF('P_alle dyreslag'!D9=0," ",'P_alle dyreslag'!D9)</f>
        <v xml:space="preserve"> </v>
      </c>
      <c r="E8" s="55" t="str">
        <f>IF('P_alle dyreslag'!E9=0," ",'P_alle dyreslag'!E9)</f>
        <v xml:space="preserve"> </v>
      </c>
      <c r="F8" s="23" t="str">
        <f>IF('P_alle dyreslag'!E45=0," ",'P_alle dyreslag'!E45)</f>
        <v xml:space="preserve"> </v>
      </c>
      <c r="G8" s="78" t="str">
        <f>IF('P_alle dyreslag'!K80=0," ",'P_alle dyreslag'!K80)</f>
        <v xml:space="preserve"> </v>
      </c>
    </row>
    <row r="9" spans="2:24" ht="14.1" customHeight="1" x14ac:dyDescent="0.2">
      <c r="B9" s="21" t="str">
        <f>IF('P_alle dyreslag'!B10=0," ",'P_alle dyreslag'!B10)</f>
        <v xml:space="preserve"> </v>
      </c>
      <c r="C9" s="21" t="str">
        <f>IF('P_alle dyreslag'!C10=0," ",'P_alle dyreslag'!C10)</f>
        <v>høns</v>
      </c>
      <c r="D9" s="55" t="str">
        <f>IF('P_alle dyreslag'!D10=0," ",'P_alle dyreslag'!D10)</f>
        <v xml:space="preserve"> </v>
      </c>
      <c r="E9" s="55" t="str">
        <f>IF('P_alle dyreslag'!E10=0," ",'P_alle dyreslag'!E10)</f>
        <v xml:space="preserve"> </v>
      </c>
      <c r="F9" s="23" t="str">
        <f>IF('P_alle dyreslag'!E46=0," ",'P_alle dyreslag'!E46)</f>
        <v xml:space="preserve"> </v>
      </c>
      <c r="G9" s="78" t="str">
        <f>IF('P_alle dyreslag'!K81=0," ",'P_alle dyreslag'!K81)</f>
        <v xml:space="preserve"> </v>
      </c>
    </row>
    <row r="10" spans="2:24" ht="14.1" customHeight="1" x14ac:dyDescent="0.2">
      <c r="B10" s="21" t="str">
        <f>IF('P_alle dyreslag'!B11=0," ",'P_alle dyreslag'!B11)</f>
        <v xml:space="preserve"> </v>
      </c>
      <c r="C10" s="21" t="str">
        <f>IF('P_alle dyreslag'!C11=0," ",'P_alle dyreslag'!C11)</f>
        <v>kalkun</v>
      </c>
      <c r="D10" s="55" t="str">
        <f>IF('P_alle dyreslag'!D11=0," ",'P_alle dyreslag'!D11)</f>
        <v xml:space="preserve"> </v>
      </c>
      <c r="E10" s="55" t="str">
        <f>IF('P_alle dyreslag'!E11=0," ",'P_alle dyreslag'!E11)</f>
        <v xml:space="preserve"> </v>
      </c>
      <c r="F10" s="23" t="str">
        <f>IF('P_alle dyreslag'!E47=0," ",'P_alle dyreslag'!E47)</f>
        <v xml:space="preserve"> </v>
      </c>
      <c r="G10" s="78" t="str">
        <f>IF('P_alle dyreslag'!K82=0," ",'P_alle dyreslag'!K82)</f>
        <v xml:space="preserve"> </v>
      </c>
    </row>
    <row r="11" spans="2:24" ht="14.1" customHeight="1" x14ac:dyDescent="0.2">
      <c r="B11" s="21" t="str">
        <f>IF('P_alle dyreslag'!B12=0," ",'P_alle dyreslag'!B12)</f>
        <v xml:space="preserve"> </v>
      </c>
      <c r="C11" s="21" t="str">
        <f>IF('P_alle dyreslag'!C12=0," ",'P_alle dyreslag'!C12)</f>
        <v>kylling</v>
      </c>
      <c r="D11" s="55" t="str">
        <f>IF('P_alle dyreslag'!D12=0," ",'P_alle dyreslag'!D12)</f>
        <v xml:space="preserve"> </v>
      </c>
      <c r="E11" s="55" t="str">
        <f>IF('P_alle dyreslag'!E12=0," ",'P_alle dyreslag'!E12)</f>
        <v xml:space="preserve"> </v>
      </c>
      <c r="F11" s="23" t="str">
        <f>IF('P_alle dyreslag'!E48=0," ",'P_alle dyreslag'!E48)</f>
        <v xml:space="preserve"> </v>
      </c>
      <c r="G11" s="78" t="str">
        <f>IF('P_alle dyreslag'!K83=0," ",'P_alle dyreslag'!K83)</f>
        <v xml:space="preserve"> </v>
      </c>
    </row>
    <row r="12" spans="2:24" ht="14.1" customHeight="1" x14ac:dyDescent="0.2">
      <c r="B12" s="74" t="str">
        <f>IF('P_alle dyreslag'!B13=0," ",'P_alle dyreslag'!B13)</f>
        <v>gris</v>
      </c>
      <c r="C12" s="74" t="str">
        <f>IF('P_alle dyreslag'!C13=0," ",'P_alle dyreslag'!C13)</f>
        <v>gris</v>
      </c>
      <c r="D12" s="75" t="str">
        <f>IF('P_alle dyreslag'!D13=0," ",'P_alle dyreslag'!D13)</f>
        <v xml:space="preserve"> </v>
      </c>
      <c r="E12" s="75">
        <f>IF('P_alle dyreslag'!E13=0," ",'P_alle dyreslag'!E13)</f>
        <v>901</v>
      </c>
      <c r="F12" s="76">
        <f>IF('P_alle dyreslag'!E49=0," ",'P_alle dyreslag'!E49)</f>
        <v>901</v>
      </c>
      <c r="G12" s="78" t="str">
        <f>IF('P_alle dyreslag'!K84=0," ",'P_alle dyreslag'!K84)</f>
        <v xml:space="preserve"> </v>
      </c>
    </row>
    <row r="13" spans="2:24" ht="14.1" customHeight="1" x14ac:dyDescent="0.2">
      <c r="B13" s="21" t="str">
        <f>IF('P_alle dyreslag'!B14=0," ",'P_alle dyreslag'!B14)</f>
        <v xml:space="preserve"> </v>
      </c>
      <c r="C13" s="21" t="str">
        <f>IF('P_alle dyreslag'!C14=0," ",'P_alle dyreslag'!C14)</f>
        <v>purke</v>
      </c>
      <c r="D13" s="55" t="str">
        <f>IF('P_alle dyreslag'!D14=0," ",'P_alle dyreslag'!D14)</f>
        <v xml:space="preserve"> </v>
      </c>
      <c r="E13" s="55" t="str">
        <f>IF('P_alle dyreslag'!E14=0," ",'P_alle dyreslag'!E14)</f>
        <v xml:space="preserve"> </v>
      </c>
      <c r="F13" s="23" t="str">
        <f>IF('P_alle dyreslag'!E50=0," ",'P_alle dyreslag'!E50)</f>
        <v xml:space="preserve"> </v>
      </c>
      <c r="G13" s="78" t="str">
        <f>IF('P_alle dyreslag'!K85=0," ",'P_alle dyreslag'!K85)</f>
        <v xml:space="preserve"> </v>
      </c>
    </row>
    <row r="14" spans="2:24" ht="14.1" customHeight="1" x14ac:dyDescent="0.2">
      <c r="B14" s="21" t="str">
        <f>IF('P_alle dyreslag'!B15=0," ",'P_alle dyreslag'!B15)</f>
        <v xml:space="preserve"> </v>
      </c>
      <c r="C14" s="21" t="str">
        <f>IF('P_alle dyreslag'!C15=0," ",'P_alle dyreslag'!C15)</f>
        <v>råne</v>
      </c>
      <c r="D14" s="55" t="str">
        <f>IF('P_alle dyreslag'!D15=0," ",'P_alle dyreslag'!D15)</f>
        <v xml:space="preserve"> </v>
      </c>
      <c r="E14" s="55" t="str">
        <f>IF('P_alle dyreslag'!E15=0," ",'P_alle dyreslag'!E15)</f>
        <v xml:space="preserve"> </v>
      </c>
      <c r="F14" s="23" t="str">
        <f>IF('P_alle dyreslag'!E51=0," ",'P_alle dyreslag'!E51)</f>
        <v xml:space="preserve"> </v>
      </c>
      <c r="G14" s="78" t="str">
        <f>IF('P_alle dyreslag'!K86=0," ",'P_alle dyreslag'!K86)</f>
        <v xml:space="preserve"> </v>
      </c>
    </row>
    <row r="15" spans="2:24" ht="14.1" customHeight="1" x14ac:dyDescent="0.2">
      <c r="B15" s="74" t="str">
        <f>IF('P_alle dyreslag'!B16=0," ",'P_alle dyreslag'!B16)</f>
        <v>småfe</v>
      </c>
      <c r="C15" s="74" t="str">
        <f>IF('P_alle dyreslag'!C16=0," ",'P_alle dyreslag'!C16)</f>
        <v>geit</v>
      </c>
      <c r="D15" s="75">
        <f>IF('P_alle dyreslag'!D16=0," ",'P_alle dyreslag'!D16)</f>
        <v>921.3</v>
      </c>
      <c r="E15" s="75">
        <f>IF('P_alle dyreslag'!E16=0," ",'P_alle dyreslag'!E16)</f>
        <v>2216.1</v>
      </c>
      <c r="F15" s="76">
        <f>IF('P_alle dyreslag'!E52=0," ",'P_alle dyreslag'!E52)</f>
        <v>1294.8</v>
      </c>
      <c r="G15" s="78">
        <f>IF('P_alle dyreslag'!K87=0," ",'P_alle dyreslag'!K87)</f>
        <v>1.4054054054054055</v>
      </c>
    </row>
    <row r="16" spans="2:24" ht="14.1" customHeight="1" x14ac:dyDescent="0.2">
      <c r="B16" s="21" t="str">
        <f>IF('P_alle dyreslag'!B17=0," ",'P_alle dyreslag'!B17)</f>
        <v xml:space="preserve"> </v>
      </c>
      <c r="C16" s="21" t="str">
        <f>IF('P_alle dyreslag'!C17=0," ",'P_alle dyreslag'!C17)</f>
        <v>kje</v>
      </c>
      <c r="D16" s="55">
        <f>IF('P_alle dyreslag'!D17=0," ",'P_alle dyreslag'!D17)</f>
        <v>236.9</v>
      </c>
      <c r="E16" s="55">
        <f>IF('P_alle dyreslag'!E17=0," ",'P_alle dyreslag'!E17)</f>
        <v>363.7</v>
      </c>
      <c r="F16" s="23">
        <f>IF('P_alle dyreslag'!E53=0," ",'P_alle dyreslag'!E53)</f>
        <v>126.79999999999998</v>
      </c>
      <c r="G16" s="78">
        <f>IF('P_alle dyreslag'!K88=0," ",'P_alle dyreslag'!K88)</f>
        <v>0.53524693963697756</v>
      </c>
    </row>
    <row r="17" spans="2:7" ht="14.1" customHeight="1" x14ac:dyDescent="0.2">
      <c r="B17" s="21" t="str">
        <f>IF('P_alle dyreslag'!B18=0," ",'P_alle dyreslag'!B18)</f>
        <v xml:space="preserve"> </v>
      </c>
      <c r="C17" s="21" t="str">
        <f>IF('P_alle dyreslag'!C18=0," ",'P_alle dyreslag'!C18)</f>
        <v>lam</v>
      </c>
      <c r="D17" s="55">
        <f>IF('P_alle dyreslag'!D18=0," ",'P_alle dyreslag'!D18)</f>
        <v>88811.1</v>
      </c>
      <c r="E17" s="55">
        <f>IF('P_alle dyreslag'!E18=0," ",'P_alle dyreslag'!E18)</f>
        <v>75112.800000000003</v>
      </c>
      <c r="F17" s="23">
        <f>IF('P_alle dyreslag'!E54=0," ",'P_alle dyreslag'!E54)</f>
        <v>-13698.300000000003</v>
      </c>
      <c r="G17" s="78">
        <f>IF('P_alle dyreslag'!K89=0," ",'P_alle dyreslag'!K89)</f>
        <v>-0.15424085502825663</v>
      </c>
    </row>
    <row r="18" spans="2:7" ht="14.1" customHeight="1" x14ac:dyDescent="0.2">
      <c r="B18" s="21" t="str">
        <f>IF('P_alle dyreslag'!B19=0," ",'P_alle dyreslag'!B19)</f>
        <v xml:space="preserve"> </v>
      </c>
      <c r="C18" s="21" t="str">
        <f>IF('P_alle dyreslag'!C19=0," ",'P_alle dyreslag'!C19)</f>
        <v>søye</v>
      </c>
      <c r="D18" s="55">
        <f>IF('P_alle dyreslag'!D19=0," ",'P_alle dyreslag'!D19)</f>
        <v>19507.099999999999</v>
      </c>
      <c r="E18" s="55">
        <f>IF('P_alle dyreslag'!E19=0," ",'P_alle dyreslag'!E19)</f>
        <v>12040.3</v>
      </c>
      <c r="F18" s="23">
        <f>IF('P_alle dyreslag'!E55=0," ",'P_alle dyreslag'!E55)</f>
        <v>-7466.7999999999993</v>
      </c>
      <c r="G18" s="78">
        <f>IF('P_alle dyreslag'!K90=0," ",'P_alle dyreslag'!K90)</f>
        <v>-0.38277345171757976</v>
      </c>
    </row>
    <row r="19" spans="2:7" ht="14.1" customHeight="1" x14ac:dyDescent="0.2">
      <c r="B19" s="21" t="str">
        <f>IF('P_alle dyreslag'!B20=0," ",'P_alle dyreslag'!B20)</f>
        <v xml:space="preserve"> </v>
      </c>
      <c r="C19" s="21" t="str">
        <f>IF('P_alle dyreslag'!C20=0," ",'P_alle dyreslag'!C20)</f>
        <v>ungsau</v>
      </c>
      <c r="D19" s="55">
        <f>IF('P_alle dyreslag'!D20=0," ",'P_alle dyreslag'!D20)</f>
        <v>2901.3</v>
      </c>
      <c r="E19" s="55">
        <f>IF('P_alle dyreslag'!E20=0," ",'P_alle dyreslag'!E20)</f>
        <v>4410.1000000000004</v>
      </c>
      <c r="F19" s="23">
        <f>IF('P_alle dyreslag'!E56=0," ",'P_alle dyreslag'!E56)</f>
        <v>1508.8000000000002</v>
      </c>
      <c r="G19" s="78">
        <f>IF('P_alle dyreslag'!K91=0," ",'P_alle dyreslag'!K91)</f>
        <v>0.52004273946162072</v>
      </c>
    </row>
    <row r="20" spans="2:7" ht="14.1" customHeight="1" x14ac:dyDescent="0.2">
      <c r="B20" s="21" t="str">
        <f>IF('P_alle dyreslag'!B21=0," ",'P_alle dyreslag'!B21)</f>
        <v xml:space="preserve"> </v>
      </c>
      <c r="C20" s="21" t="str">
        <f>IF('P_alle dyreslag'!C21=0," ",'P_alle dyreslag'!C21)</f>
        <v>villsaulam</v>
      </c>
      <c r="D20" s="55" t="str">
        <f>IF('P_alle dyreslag'!D21=0," ",'P_alle dyreslag'!D21)</f>
        <v xml:space="preserve"> </v>
      </c>
      <c r="E20" s="55" t="str">
        <f>IF('P_alle dyreslag'!E21=0," ",'P_alle dyreslag'!E21)</f>
        <v xml:space="preserve"> </v>
      </c>
      <c r="F20" s="23" t="str">
        <f>IF('P_alle dyreslag'!E57=0," ",'P_alle dyreslag'!E57)</f>
        <v xml:space="preserve"> </v>
      </c>
      <c r="G20" s="78" t="str">
        <f>IF('P_alle dyreslag'!K92=0," ",'P_alle dyreslag'!K92)</f>
        <v xml:space="preserve"> </v>
      </c>
    </row>
    <row r="21" spans="2:7" ht="14.1" customHeight="1" x14ac:dyDescent="0.2">
      <c r="B21" s="21" t="str">
        <f>IF('P_alle dyreslag'!B22=0," ",'P_alle dyreslag'!B22)</f>
        <v xml:space="preserve"> </v>
      </c>
      <c r="C21" s="21" t="str">
        <f>IF('P_alle dyreslag'!C22=0," ",'P_alle dyreslag'!C22)</f>
        <v>vær</v>
      </c>
      <c r="D21" s="55">
        <f>IF('P_alle dyreslag'!D22=0," ",'P_alle dyreslag'!D22)</f>
        <v>989.8</v>
      </c>
      <c r="E21" s="55">
        <f>IF('P_alle dyreslag'!E22=0," ",'P_alle dyreslag'!E22)</f>
        <v>658.4</v>
      </c>
      <c r="F21" s="23">
        <f>IF('P_alle dyreslag'!E58=0," ",'P_alle dyreslag'!E58)</f>
        <v>-331.4</v>
      </c>
      <c r="G21" s="78">
        <f>IF('P_alle dyreslag'!K93=0," ",'P_alle dyreslag'!K93)</f>
        <v>-0.33481511416447768</v>
      </c>
    </row>
    <row r="22" spans="2:7" ht="14.1" customHeight="1" x14ac:dyDescent="0.2">
      <c r="B22" s="74" t="str">
        <f>IF('P_alle dyreslag'!B23=0," ",'P_alle dyreslag'!B23)</f>
        <v>storfe</v>
      </c>
      <c r="C22" s="74" t="str">
        <f>IF('P_alle dyreslag'!C23=0," ",'P_alle dyreslag'!C23)</f>
        <v>kalv</v>
      </c>
      <c r="D22" s="75">
        <f>IF('P_alle dyreslag'!D23=0," ",'P_alle dyreslag'!D23)</f>
        <v>32285.3</v>
      </c>
      <c r="E22" s="75">
        <f>IF('P_alle dyreslag'!E23=0," ",'P_alle dyreslag'!E23)</f>
        <v>9583.5</v>
      </c>
      <c r="F22" s="76">
        <f>IF('P_alle dyreslag'!E59=0," ",'P_alle dyreslag'!E59)</f>
        <v>-22701.8</v>
      </c>
      <c r="G22" s="78">
        <f>IF('P_alle dyreslag'!K94=0," ",'P_alle dyreslag'!K94)</f>
        <v>-0.70316212022189661</v>
      </c>
    </row>
    <row r="23" spans="2:7" ht="14.1" customHeight="1" x14ac:dyDescent="0.2">
      <c r="B23" s="21" t="str">
        <f>IF('P_alle dyreslag'!B24=0," ",'P_alle dyreslag'!B24)</f>
        <v xml:space="preserve"> </v>
      </c>
      <c r="C23" s="21" t="str">
        <f>IF('P_alle dyreslag'!C24=0," ",'P_alle dyreslag'!C24)</f>
        <v>ku</v>
      </c>
      <c r="D23" s="55">
        <f>IF('P_alle dyreslag'!D24=0," ",'P_alle dyreslag'!D24)</f>
        <v>110031.9</v>
      </c>
      <c r="E23" s="55">
        <f>IF('P_alle dyreslag'!E24=0," ",'P_alle dyreslag'!E24)</f>
        <v>93275.4</v>
      </c>
      <c r="F23" s="23">
        <f>IF('P_alle dyreslag'!E60=0," ",'P_alle dyreslag'!E60)</f>
        <v>-16756.5</v>
      </c>
      <c r="G23" s="78">
        <f>IF('P_alle dyreslag'!K95=0," ",'P_alle dyreslag'!K95)</f>
        <v>-0.15228765476193723</v>
      </c>
    </row>
    <row r="24" spans="2:7" ht="14.1" customHeight="1" x14ac:dyDescent="0.2">
      <c r="B24" s="21" t="str">
        <f>IF('P_alle dyreslag'!B25=0," ",'P_alle dyreslag'!B25)</f>
        <v xml:space="preserve"> </v>
      </c>
      <c r="C24" s="21" t="str">
        <f>IF('P_alle dyreslag'!C25=0," ",'P_alle dyreslag'!C25)</f>
        <v>kvige</v>
      </c>
      <c r="D24" s="55">
        <f>IF('P_alle dyreslag'!D25=0," ",'P_alle dyreslag'!D25)</f>
        <v>28055.1</v>
      </c>
      <c r="E24" s="55">
        <f>IF('P_alle dyreslag'!E25=0," ",'P_alle dyreslag'!E25)</f>
        <v>26795.200000000001</v>
      </c>
      <c r="F24" s="23">
        <f>IF('P_alle dyreslag'!E61=0," ",'P_alle dyreslag'!E61)</f>
        <v>-1259.8999999999978</v>
      </c>
      <c r="G24" s="78">
        <f>IF('P_alle dyreslag'!K96=0," ",'P_alle dyreslag'!K96)</f>
        <v>-4.4908055932789327E-2</v>
      </c>
    </row>
    <row r="25" spans="2:7" ht="14.1" customHeight="1" x14ac:dyDescent="0.2">
      <c r="B25" s="21" t="str">
        <f>IF('P_alle dyreslag'!B26=0," ",'P_alle dyreslag'!B26)</f>
        <v xml:space="preserve"> </v>
      </c>
      <c r="C25" s="21" t="str">
        <f>IF('P_alle dyreslag'!C26=0," ",'P_alle dyreslag'!C26)</f>
        <v>okse</v>
      </c>
      <c r="D25" s="55" t="str">
        <f>IF('P_alle dyreslag'!D26=0," ",'P_alle dyreslag'!D26)</f>
        <v xml:space="preserve"> </v>
      </c>
      <c r="E25" s="55">
        <f>IF('P_alle dyreslag'!E26=0," ",'P_alle dyreslag'!E26)</f>
        <v>2837.3</v>
      </c>
      <c r="F25" s="23">
        <f>IF('P_alle dyreslag'!E62=0," ",'P_alle dyreslag'!E62)</f>
        <v>2837.3</v>
      </c>
      <c r="G25" s="78" t="str">
        <f>IF('P_alle dyreslag'!K97=0," ",'P_alle dyreslag'!K97)</f>
        <v xml:space="preserve"> </v>
      </c>
    </row>
    <row r="26" spans="2:7" ht="14.1" customHeight="1" x14ac:dyDescent="0.2">
      <c r="B26" s="21" t="str">
        <f>IF('P_alle dyreslag'!B27=0," ",'P_alle dyreslag'!B27)</f>
        <v xml:space="preserve"> </v>
      </c>
      <c r="C26" s="21" t="str">
        <f>IF('P_alle dyreslag'!C27=0," ",'P_alle dyreslag'!C27)</f>
        <v>ungku</v>
      </c>
      <c r="D26" s="55">
        <f>IF('P_alle dyreslag'!D27=0," ",'P_alle dyreslag'!D27)</f>
        <v>53658.400000000001</v>
      </c>
      <c r="E26" s="55">
        <f>IF('P_alle dyreslag'!E27=0," ",'P_alle dyreslag'!E27)</f>
        <v>63311.8</v>
      </c>
      <c r="F26" s="23">
        <f>IF('P_alle dyreslag'!E63=0," ",'P_alle dyreslag'!E63)</f>
        <v>9653.4000000000015</v>
      </c>
      <c r="G26" s="78">
        <f>IF('P_alle dyreslag'!K98=0," ",'P_alle dyreslag'!K98)</f>
        <v>0.17990473066658719</v>
      </c>
    </row>
    <row r="27" spans="2:7" ht="14.1" customHeight="1" x14ac:dyDescent="0.2">
      <c r="B27" s="21" t="str">
        <f>IF('P_alle dyreslag'!B28=0," ",'P_alle dyreslag'!B28)</f>
        <v xml:space="preserve"> </v>
      </c>
      <c r="C27" s="21" t="str">
        <f>IF('P_alle dyreslag'!C28=0," ",'P_alle dyreslag'!C28)</f>
        <v>ungokse</v>
      </c>
      <c r="D27" s="55">
        <f>IF('P_alle dyreslag'!D28=0," ",'P_alle dyreslag'!D28)</f>
        <v>204631.8</v>
      </c>
      <c r="E27" s="55">
        <f>IF('P_alle dyreslag'!E28=0," ",'P_alle dyreslag'!E28)</f>
        <v>194207.5</v>
      </c>
      <c r="F27" s="23">
        <f>IF('P_alle dyreslag'!E64=0," ",'P_alle dyreslag'!E64)</f>
        <v>-10424.299999999988</v>
      </c>
      <c r="G27" s="78">
        <f>IF('P_alle dyreslag'!K99=0," ",'P_alle dyreslag'!K99)</f>
        <v>-5.0941740237831996E-2</v>
      </c>
    </row>
    <row r="28" spans="2:7" ht="14.1" customHeight="1" x14ac:dyDescent="0.2">
      <c r="B28" s="21" t="s">
        <v>563</v>
      </c>
      <c r="C28" s="21" t="str">
        <f>IF('P_alle dyreslag'!C29=0," ",'P_alle dyreslag'!C29)</f>
        <v xml:space="preserve"> </v>
      </c>
      <c r="D28" s="55">
        <f>IF('P_alle dyreslag'!D29=0," ",'P_alle dyreslag'!D29)</f>
        <v>542030</v>
      </c>
      <c r="E28" s="55">
        <f>IF('P_alle dyreslag'!E29=0," ",'P_alle dyreslag'!E29)</f>
        <v>485713.1</v>
      </c>
      <c r="F28" s="23">
        <f>IF('P_alle dyreslag'!E65=0," ",'P_alle dyreslag'!E65)</f>
        <v>-56316.900000000023</v>
      </c>
      <c r="G28" s="78">
        <f>IF('P_alle dyreslag'!K100=0," ",'P_alle dyreslag'!K100)</f>
        <v>-0.10389996863642238</v>
      </c>
    </row>
    <row r="29" spans="2:7" x14ac:dyDescent="0.2">
      <c r="B29" s="25" t="str">
        <f>IF('P_alle dyreslag'!B30=0," ",'P_alle dyreslag'!B30)</f>
        <v xml:space="preserve"> </v>
      </c>
      <c r="C29" s="25" t="str">
        <f>IF('P_alle dyreslag'!C30=0," ",'P_alle dyreslag'!C30)</f>
        <v xml:space="preserve"> </v>
      </c>
      <c r="D29" s="25" t="str">
        <f>IF('P_alle dyreslag'!D30=0," ",'P_alle dyreslag'!D30)</f>
        <v xml:space="preserve"> </v>
      </c>
      <c r="E29" s="25" t="str">
        <f>IF('P_alle dyreslag'!E30=0," ",'P_alle dyreslag'!E30)</f>
        <v xml:space="preserve"> </v>
      </c>
    </row>
    <row r="30" spans="2:7" x14ac:dyDescent="0.2">
      <c r="E30" s="25" t="str">
        <f>IF('P_alle dyreslag'!E31=0," ",'P_alle dyreslag'!E31)</f>
        <v xml:space="preserve"> </v>
      </c>
    </row>
    <row r="31" spans="2:7" x14ac:dyDescent="0.2">
      <c r="E31" s="25" t="str">
        <f>IF('P_alle dyreslag'!E32=0," ",'P_alle dyreslag'!E32)</f>
        <v xml:space="preserve"> </v>
      </c>
    </row>
    <row r="32" spans="2:7" x14ac:dyDescent="0.2">
      <c r="E32" s="25" t="str">
        <f>IF('P_alle dyreslag'!E33=0," ",'P_alle dyreslag'!E33)</f>
        <v xml:space="preserve"> </v>
      </c>
    </row>
    <row r="33" spans="5:5" x14ac:dyDescent="0.2">
      <c r="E33" s="25" t="str">
        <f>IF('P_alle dyreslag'!E34=0," ",'P_alle dyreslag'!E34)</f>
        <v xml:space="preserve"> </v>
      </c>
    </row>
    <row r="34" spans="5:5" x14ac:dyDescent="0.2">
      <c r="E34" s="25" t="str">
        <f>IF('P_alle dyreslag'!E35=0," ",'P_alle dyreslag'!E35)</f>
        <v xml:space="preserve"> </v>
      </c>
    </row>
    <row r="35" spans="5:5" x14ac:dyDescent="0.2">
      <c r="E35" s="25" t="str">
        <f>IF('P_alle dyreslag'!E36=0," ",'P_alle dyreslag'!E36)</f>
        <v xml:space="preserve"> </v>
      </c>
    </row>
    <row r="36" spans="5:5" x14ac:dyDescent="0.2">
      <c r="E36" s="25" t="str">
        <f>IF('P_alle dyreslag'!E37=0," ",'P_alle dyreslag'!E37)</f>
        <v xml:space="preserve"> </v>
      </c>
    </row>
    <row r="37" spans="5:5" x14ac:dyDescent="0.2">
      <c r="E37" s="25" t="str">
        <f>IF('P_alle dyreslag'!E38=0," ",'P_alle dyreslag'!E38)</f>
        <v xml:space="preserve"> </v>
      </c>
    </row>
    <row r="38" spans="5:5" x14ac:dyDescent="0.2">
      <c r="E38" s="25" t="str">
        <f>IF('P_alle dyreslag'!E39=0," ",'P_alle dyreslag'!E39)</f>
        <v xml:space="preserve"> </v>
      </c>
    </row>
  </sheetData>
  <mergeCells count="1">
    <mergeCell ref="B2:G2"/>
  </mergeCells>
  <conditionalFormatting sqref="D6:G28">
    <cfRule type="containsBlanks" dxfId="20" priority="1">
      <formula>LEN(TRIM(D6))=0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E28EC-7B1C-43E7-94C4-31B5226D7CD7}">
  <dimension ref="B1:G22"/>
  <sheetViews>
    <sheetView workbookViewId="0">
      <selection activeCell="B5" sqref="B5:G21"/>
    </sheetView>
  </sheetViews>
  <sheetFormatPr baseColWidth="10" defaultRowHeight="12.75" x14ac:dyDescent="0.2"/>
  <cols>
    <col min="2" max="2" width="13.28515625" bestFit="1" customWidth="1"/>
    <col min="3" max="3" width="16.85546875" bestFit="1" customWidth="1"/>
    <col min="4" max="4" width="12.28515625" bestFit="1" customWidth="1"/>
    <col min="5" max="5" width="10.85546875" bestFit="1" customWidth="1"/>
    <col min="6" max="7" width="12.28515625" bestFit="1" customWidth="1"/>
  </cols>
  <sheetData>
    <row r="1" spans="2:7" x14ac:dyDescent="0.2">
      <c r="B1" s="1" t="s">
        <v>61</v>
      </c>
      <c r="C1" t="s" vm="9">
        <v>523</v>
      </c>
    </row>
    <row r="3" spans="2:7" x14ac:dyDescent="0.2">
      <c r="B3" s="1" t="s">
        <v>527</v>
      </c>
      <c r="C3" s="1" t="s">
        <v>0</v>
      </c>
    </row>
    <row r="4" spans="2:7" x14ac:dyDescent="0.2">
      <c r="B4" s="1" t="s">
        <v>2</v>
      </c>
      <c r="C4" t="s">
        <v>31</v>
      </c>
      <c r="D4" t="s">
        <v>35</v>
      </c>
      <c r="E4" t="s">
        <v>34</v>
      </c>
      <c r="F4" t="s">
        <v>40</v>
      </c>
      <c r="G4" t="s">
        <v>1</v>
      </c>
    </row>
    <row r="5" spans="2:7" x14ac:dyDescent="0.2">
      <c r="B5" s="2">
        <v>2005</v>
      </c>
      <c r="C5" s="6">
        <v>53370354.899999999</v>
      </c>
      <c r="D5" s="6">
        <v>104344906.59999999</v>
      </c>
      <c r="E5" s="6">
        <v>24161156.300000001</v>
      </c>
      <c r="F5" s="6">
        <v>84567483.5</v>
      </c>
      <c r="G5" s="6">
        <v>266443901.30000001</v>
      </c>
    </row>
    <row r="6" spans="2:7" x14ac:dyDescent="0.2">
      <c r="B6" s="2">
        <v>2006</v>
      </c>
      <c r="C6" s="6">
        <v>60132555.700000003</v>
      </c>
      <c r="D6" s="6">
        <v>109222712.59999999</v>
      </c>
      <c r="E6" s="6">
        <v>24220840.5</v>
      </c>
      <c r="F6" s="6">
        <v>86362812.700000003</v>
      </c>
      <c r="G6" s="6">
        <v>279938921.5</v>
      </c>
    </row>
    <row r="7" spans="2:7" x14ac:dyDescent="0.2">
      <c r="B7" s="2">
        <v>2007</v>
      </c>
      <c r="C7" s="6">
        <v>67445063</v>
      </c>
      <c r="D7" s="6">
        <v>112205965.3</v>
      </c>
      <c r="E7" s="6">
        <v>22584126.699999999</v>
      </c>
      <c r="F7" s="6">
        <v>83455387.799999997</v>
      </c>
      <c r="G7" s="6">
        <v>285690542.80000001</v>
      </c>
    </row>
    <row r="8" spans="2:7" x14ac:dyDescent="0.2">
      <c r="B8" s="2">
        <v>2008</v>
      </c>
      <c r="C8" s="6">
        <v>80843942</v>
      </c>
      <c r="D8" s="6">
        <v>116573708.59999999</v>
      </c>
      <c r="E8" s="6">
        <v>23298355.100000001</v>
      </c>
      <c r="F8" s="6">
        <v>85366124.400000006</v>
      </c>
      <c r="G8" s="6">
        <v>306082130.10000002</v>
      </c>
    </row>
    <row r="9" spans="2:7" x14ac:dyDescent="0.2">
      <c r="B9" s="2">
        <v>2009</v>
      </c>
      <c r="C9" s="6">
        <v>79553993</v>
      </c>
      <c r="D9" s="6">
        <v>116595208.09999999</v>
      </c>
      <c r="E9" s="6">
        <v>23221768.899999999</v>
      </c>
      <c r="F9" s="6">
        <v>82627987.099999994</v>
      </c>
      <c r="G9" s="6">
        <v>301998957.10000002</v>
      </c>
    </row>
    <row r="10" spans="2:7" x14ac:dyDescent="0.2">
      <c r="B10" s="2">
        <v>2010</v>
      </c>
      <c r="C10" s="6">
        <v>84843470.700000003</v>
      </c>
      <c r="D10" s="6">
        <v>121825467</v>
      </c>
      <c r="E10" s="6">
        <v>23755737.600000001</v>
      </c>
      <c r="F10" s="6">
        <v>81203651.900000006</v>
      </c>
      <c r="G10" s="6">
        <v>311628327.19999999</v>
      </c>
    </row>
    <row r="11" spans="2:7" x14ac:dyDescent="0.2">
      <c r="B11" s="2">
        <v>2011</v>
      </c>
      <c r="C11" s="6">
        <v>84758941</v>
      </c>
      <c r="D11" s="6">
        <v>123780751</v>
      </c>
      <c r="E11" s="6">
        <v>22678173.300000001</v>
      </c>
      <c r="F11" s="6">
        <v>79252897.900000006</v>
      </c>
      <c r="G11" s="6">
        <v>310470763.19999999</v>
      </c>
    </row>
    <row r="12" spans="2:7" x14ac:dyDescent="0.2">
      <c r="B12" s="2">
        <v>2012</v>
      </c>
      <c r="C12" s="6">
        <v>91216568.900000006</v>
      </c>
      <c r="D12" s="6">
        <v>128350976.5</v>
      </c>
      <c r="E12" s="6">
        <v>22331069.100000001</v>
      </c>
      <c r="F12" s="6">
        <v>76820547.5</v>
      </c>
      <c r="G12" s="6">
        <v>318719162</v>
      </c>
    </row>
    <row r="13" spans="2:7" x14ac:dyDescent="0.2">
      <c r="B13" s="2">
        <v>2013</v>
      </c>
      <c r="C13" s="6">
        <v>104092974.09999999</v>
      </c>
      <c r="D13" s="6">
        <v>126996088.2</v>
      </c>
      <c r="E13" s="6">
        <v>23189064.899999999</v>
      </c>
      <c r="F13" s="6">
        <v>83257760</v>
      </c>
      <c r="G13" s="6">
        <v>337535887.19999999</v>
      </c>
    </row>
    <row r="14" spans="2:7" x14ac:dyDescent="0.2">
      <c r="B14" s="2">
        <v>2014</v>
      </c>
      <c r="C14" s="6">
        <v>106038057</v>
      </c>
      <c r="D14" s="6">
        <v>128380521.90000001</v>
      </c>
      <c r="E14" s="6">
        <v>23688281.699999999</v>
      </c>
      <c r="F14" s="6">
        <v>78343454.700000003</v>
      </c>
      <c r="G14" s="6">
        <v>336450315.30000001</v>
      </c>
    </row>
    <row r="15" spans="2:7" x14ac:dyDescent="0.2">
      <c r="B15" s="2">
        <v>2015</v>
      </c>
      <c r="C15" s="6">
        <v>92469003.799999997</v>
      </c>
      <c r="D15" s="6">
        <v>134163593.8</v>
      </c>
      <c r="E15" s="6">
        <v>25101609.899999999</v>
      </c>
      <c r="F15" s="6">
        <v>79302225.099999994</v>
      </c>
      <c r="G15" s="6">
        <v>331036432.60000002</v>
      </c>
    </row>
    <row r="16" spans="2:7" x14ac:dyDescent="0.2">
      <c r="B16" s="2">
        <v>2016</v>
      </c>
      <c r="C16" s="6">
        <v>98271635.700000003</v>
      </c>
      <c r="D16" s="6">
        <v>136448519.59999999</v>
      </c>
      <c r="E16" s="6">
        <v>25422836.100000001</v>
      </c>
      <c r="F16" s="6">
        <v>81189696</v>
      </c>
      <c r="G16" s="6">
        <v>341332687.39999998</v>
      </c>
    </row>
    <row r="17" spans="2:7" x14ac:dyDescent="0.2">
      <c r="B17" s="2">
        <v>2017</v>
      </c>
      <c r="C17" s="6">
        <v>100969000.2</v>
      </c>
      <c r="D17" s="6">
        <v>136656006.69999999</v>
      </c>
      <c r="E17" s="6">
        <v>27008313.800000001</v>
      </c>
      <c r="F17" s="6">
        <v>84848702.5</v>
      </c>
      <c r="G17" s="6">
        <v>349482023.19999999</v>
      </c>
    </row>
    <row r="18" spans="2:7" x14ac:dyDescent="0.2">
      <c r="B18" s="2">
        <v>2018</v>
      </c>
      <c r="C18" s="6">
        <v>98122450.200000003</v>
      </c>
      <c r="D18" s="6">
        <v>136905765.90000001</v>
      </c>
      <c r="E18" s="6">
        <v>26567352.800000001</v>
      </c>
      <c r="F18" s="6">
        <v>89048278.299999997</v>
      </c>
      <c r="G18" s="6">
        <v>350643847.19999999</v>
      </c>
    </row>
    <row r="19" spans="2:7" x14ac:dyDescent="0.2">
      <c r="B19" s="2">
        <v>2019</v>
      </c>
      <c r="C19" s="6">
        <v>106655780</v>
      </c>
      <c r="D19" s="6">
        <v>131943936.8</v>
      </c>
      <c r="E19" s="6">
        <v>24003850</v>
      </c>
      <c r="F19" s="6">
        <v>86699138.299999997</v>
      </c>
      <c r="G19" s="6">
        <v>349302705.10000002</v>
      </c>
    </row>
    <row r="20" spans="2:7" x14ac:dyDescent="0.2">
      <c r="B20" s="2">
        <v>2020</v>
      </c>
      <c r="C20" s="6">
        <v>106857322.59999999</v>
      </c>
      <c r="D20" s="6">
        <v>131379161.09999999</v>
      </c>
      <c r="E20" s="6">
        <v>24448832.300000001</v>
      </c>
      <c r="F20" s="6">
        <v>84952423.799999997</v>
      </c>
      <c r="G20" s="6">
        <v>347637739.80000001</v>
      </c>
    </row>
    <row r="21" spans="2:7" x14ac:dyDescent="0.2">
      <c r="B21" s="2">
        <v>2021</v>
      </c>
      <c r="C21" s="6">
        <v>115622401.8</v>
      </c>
      <c r="D21" s="6">
        <v>134404396.19999999</v>
      </c>
      <c r="E21" s="6">
        <v>24330208</v>
      </c>
      <c r="F21" s="6">
        <v>87382353</v>
      </c>
      <c r="G21" s="6">
        <v>361739359</v>
      </c>
    </row>
    <row r="22" spans="2:7" x14ac:dyDescent="0.2">
      <c r="B22" s="2" t="s">
        <v>1</v>
      </c>
      <c r="C22" s="6">
        <v>1531263514.5999999</v>
      </c>
      <c r="D22" s="6">
        <v>2130177685.9000001</v>
      </c>
      <c r="E22" s="6">
        <v>410011577</v>
      </c>
      <c r="F22" s="6">
        <v>1414680924.5</v>
      </c>
      <c r="G22" s="6">
        <v>5486133702</v>
      </c>
    </row>
  </sheetData>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5B82A-8682-46BA-BC0E-020D31F136DF}">
  <sheetPr>
    <tabColor theme="4"/>
  </sheetPr>
  <dimension ref="B12:T57"/>
  <sheetViews>
    <sheetView showGridLines="0" showRowColHeaders="0" workbookViewId="0">
      <selection activeCell="I55" sqref="I55"/>
    </sheetView>
  </sheetViews>
  <sheetFormatPr baseColWidth="10" defaultColWidth="11.42578125" defaultRowHeight="12.75" x14ac:dyDescent="0.2"/>
  <cols>
    <col min="1" max="1" width="3" style="14" customWidth="1"/>
    <col min="2" max="2" width="11.42578125" style="122"/>
    <col min="3" max="3" width="11.42578125" style="14"/>
    <col min="4" max="20" width="13.5703125" style="14" customWidth="1"/>
    <col min="21" max="16384" width="11.42578125" style="14"/>
  </cols>
  <sheetData>
    <row r="12" spans="2:20" ht="13.5" customHeight="1" x14ac:dyDescent="0.2"/>
    <row r="14" spans="2:20" ht="23.25" x14ac:dyDescent="0.35">
      <c r="B14" s="133" t="str">
        <f>'PT_ab alle dyr'!N3</f>
        <v>Slakteleveranser etter hovedgrupper og dyreslag i Alvdal i perioden 2005 - 2021 i kg</v>
      </c>
      <c r="C14" s="130"/>
      <c r="D14" s="130"/>
      <c r="E14" s="130"/>
      <c r="F14" s="130"/>
      <c r="G14" s="130"/>
      <c r="H14" s="130"/>
      <c r="I14" s="130"/>
      <c r="J14" s="130"/>
      <c r="K14" s="130"/>
      <c r="L14" s="130"/>
      <c r="M14" s="130"/>
      <c r="N14" s="130"/>
      <c r="O14" s="130"/>
      <c r="P14" s="130"/>
      <c r="Q14" s="130"/>
      <c r="R14" s="130"/>
      <c r="S14" s="130"/>
      <c r="T14" s="130"/>
    </row>
    <row r="15" spans="2:20" ht="15" customHeight="1" x14ac:dyDescent="0.2">
      <c r="B15" s="132" t="s">
        <v>616</v>
      </c>
      <c r="C15" s="131"/>
      <c r="D15" s="131"/>
      <c r="E15" s="131"/>
      <c r="F15" s="131"/>
      <c r="G15" s="131"/>
      <c r="H15" s="131"/>
      <c r="I15" s="131"/>
      <c r="J15" s="131"/>
      <c r="K15" s="131"/>
      <c r="L15" s="131"/>
      <c r="M15" s="131"/>
      <c r="N15" s="131"/>
      <c r="O15" s="131"/>
      <c r="P15" s="131"/>
      <c r="Q15" s="131"/>
      <c r="R15" s="131"/>
      <c r="S15" s="131"/>
      <c r="T15" s="131"/>
    </row>
    <row r="16" spans="2:20" x14ac:dyDescent="0.2">
      <c r="B16" s="125" t="str">
        <f>IF('PT_ab alle dyr'!B9=0," ",'PT_ab alle dyr'!B9)</f>
        <v>hovedgrupper</v>
      </c>
      <c r="C16" s="126" t="str">
        <f>IF('PT_ab alle dyr'!C9=0," ",'PT_ab alle dyr'!C9)</f>
        <v>dyreslag</v>
      </c>
      <c r="D16" s="126">
        <f>IF('PT_ab alle dyr'!D9=0," ",'PT_ab alle dyr'!D9)</f>
        <v>2005</v>
      </c>
      <c r="E16" s="126">
        <f>IF('PT_ab alle dyr'!E9=0," ",'PT_ab alle dyr'!E9)</f>
        <v>2006</v>
      </c>
      <c r="F16" s="126">
        <f>IF('PT_ab alle dyr'!F9=0," ",'PT_ab alle dyr'!F9)</f>
        <v>2007</v>
      </c>
      <c r="G16" s="126">
        <f>IF('PT_ab alle dyr'!G9=0," ",'PT_ab alle dyr'!G9)</f>
        <v>2008</v>
      </c>
      <c r="H16" s="126">
        <f>IF('PT_ab alle dyr'!H9=0," ",'PT_ab alle dyr'!H9)</f>
        <v>2009</v>
      </c>
      <c r="I16" s="126">
        <f>IF('PT_ab alle dyr'!I9=0," ",'PT_ab alle dyr'!I9)</f>
        <v>2010</v>
      </c>
      <c r="J16" s="126">
        <f>IF('PT_ab alle dyr'!J9=0," ",'PT_ab alle dyr'!J9)</f>
        <v>2011</v>
      </c>
      <c r="K16" s="126">
        <f>IF('PT_ab alle dyr'!K9=0," ",'PT_ab alle dyr'!K9)</f>
        <v>2012</v>
      </c>
      <c r="L16" s="126">
        <f>IF('PT_ab alle dyr'!L9=0," ",'PT_ab alle dyr'!L9)</f>
        <v>2013</v>
      </c>
      <c r="M16" s="126">
        <f>IF('PT_ab alle dyr'!M9=0," ",'PT_ab alle dyr'!M9)</f>
        <v>2014</v>
      </c>
      <c r="N16" s="126">
        <f>IF('PT_ab alle dyr'!N9=0," ",'PT_ab alle dyr'!N9)</f>
        <v>2015</v>
      </c>
      <c r="O16" s="126">
        <f>IF('PT_ab alle dyr'!O9=0," ",'PT_ab alle dyr'!O9)</f>
        <v>2016</v>
      </c>
      <c r="P16" s="126">
        <f>IF('PT_ab alle dyr'!P9=0," ",'PT_ab alle dyr'!P9)</f>
        <v>2017</v>
      </c>
      <c r="Q16" s="126">
        <f>IF('PT_ab alle dyr'!Q9=0," ",'PT_ab alle dyr'!Q9)</f>
        <v>2018</v>
      </c>
      <c r="R16" s="126">
        <f>IF('PT_ab alle dyr'!R9=0," ",'PT_ab alle dyr'!R9)</f>
        <v>2019</v>
      </c>
      <c r="S16" s="127">
        <f>IF('PT_ab alle dyr'!S9=0," ",'PT_ab alle dyr'!S9)</f>
        <v>2020</v>
      </c>
      <c r="T16" s="127">
        <f>IF('PT_ab alle dyr'!T9=0," ",'PT_ab alle dyr'!T9)</f>
        <v>2021</v>
      </c>
    </row>
    <row r="17" spans="2:20" x14ac:dyDescent="0.2">
      <c r="B17" s="123" t="str">
        <f>IF('PT_ab alle dyr'!B10=0," ",'PT_ab alle dyr'!B10)</f>
        <v>fjørfe</v>
      </c>
      <c r="C17" s="16" t="str">
        <f>IF('PT_ab alle dyr'!C10=0," ",'PT_ab alle dyr'!C10)</f>
        <v>and</v>
      </c>
      <c r="D17" s="134" t="str">
        <f>IF('PT_ab alle dyr'!D10=0," ",'PT_ab alle dyr'!D10)</f>
        <v xml:space="preserve"> </v>
      </c>
      <c r="E17" s="134" t="str">
        <f>IF('PT_ab alle dyr'!E10=0," ",'PT_ab alle dyr'!E10)</f>
        <v xml:space="preserve"> </v>
      </c>
      <c r="F17" s="134" t="str">
        <f>IF('PT_ab alle dyr'!F10=0," ",'PT_ab alle dyr'!F10)</f>
        <v xml:space="preserve"> </v>
      </c>
      <c r="G17" s="134" t="str">
        <f>IF('PT_ab alle dyr'!G10=0," ",'PT_ab alle dyr'!G10)</f>
        <v xml:space="preserve"> </v>
      </c>
      <c r="H17" s="134" t="str">
        <f>IF('PT_ab alle dyr'!H10=0," ",'PT_ab alle dyr'!H10)</f>
        <v xml:space="preserve"> </v>
      </c>
      <c r="I17" s="134" t="str">
        <f>IF('PT_ab alle dyr'!I10=0," ",'PT_ab alle dyr'!I10)</f>
        <v xml:space="preserve"> </v>
      </c>
      <c r="J17" s="134" t="str">
        <f>IF('PT_ab alle dyr'!J10=0," ",'PT_ab alle dyr'!J10)</f>
        <v xml:space="preserve"> </v>
      </c>
      <c r="K17" s="134" t="str">
        <f>IF('PT_ab alle dyr'!K10=0," ",'PT_ab alle dyr'!K10)</f>
        <v xml:space="preserve"> </v>
      </c>
      <c r="L17" s="134" t="str">
        <f>IF('PT_ab alle dyr'!L10=0," ",'PT_ab alle dyr'!L10)</f>
        <v xml:space="preserve"> </v>
      </c>
      <c r="M17" s="134" t="str">
        <f>IF('PT_ab alle dyr'!M10=0," ",'PT_ab alle dyr'!M10)</f>
        <v xml:space="preserve"> </v>
      </c>
      <c r="N17" s="134" t="str">
        <f>IF('PT_ab alle dyr'!N10=0," ",'PT_ab alle dyr'!N10)</f>
        <v xml:space="preserve"> </v>
      </c>
      <c r="O17" s="134" t="str">
        <f>IF('PT_ab alle dyr'!O10=0," ",'PT_ab alle dyr'!O10)</f>
        <v xml:space="preserve"> </v>
      </c>
      <c r="P17" s="134" t="str">
        <f>IF('PT_ab alle dyr'!P10=0," ",'PT_ab alle dyr'!P10)</f>
        <v xml:space="preserve"> </v>
      </c>
      <c r="Q17" s="134" t="str">
        <f>IF('PT_ab alle dyr'!Q10=0," ",'PT_ab alle dyr'!Q10)</f>
        <v xml:space="preserve"> </v>
      </c>
      <c r="R17" s="134" t="str">
        <f>IF('PT_ab alle dyr'!R10=0," ",'PT_ab alle dyr'!R10)</f>
        <v xml:space="preserve"> </v>
      </c>
      <c r="S17" s="134" t="str">
        <f>IF('PT_ab alle dyr'!S10=0," ",'PT_ab alle dyr'!S10)</f>
        <v xml:space="preserve"> </v>
      </c>
      <c r="T17" s="134" t="str">
        <f>IF('PT_ab alle dyr'!T10=0," ",'PT_ab alle dyr'!T10)</f>
        <v xml:space="preserve"> </v>
      </c>
    </row>
    <row r="18" spans="2:20" x14ac:dyDescent="0.2">
      <c r="B18" s="123" t="str">
        <f>IF('PT_ab alle dyr'!B11=0," ",'PT_ab alle dyr'!B11)</f>
        <v xml:space="preserve"> </v>
      </c>
      <c r="C18" s="16" t="str">
        <f>IF('PT_ab alle dyr'!C11=0," ",'PT_ab alle dyr'!C11)</f>
        <v>gås</v>
      </c>
      <c r="D18" s="134" t="str">
        <f>IF('PT_ab alle dyr'!D11=0," ",'PT_ab alle dyr'!D11)</f>
        <v xml:space="preserve"> </v>
      </c>
      <c r="E18" s="134" t="str">
        <f>IF('PT_ab alle dyr'!E11=0," ",'PT_ab alle dyr'!E11)</f>
        <v xml:space="preserve"> </v>
      </c>
      <c r="F18" s="134" t="str">
        <f>IF('PT_ab alle dyr'!F11=0," ",'PT_ab alle dyr'!F11)</f>
        <v xml:space="preserve"> </v>
      </c>
      <c r="G18" s="134" t="str">
        <f>IF('PT_ab alle dyr'!G11=0," ",'PT_ab alle dyr'!G11)</f>
        <v xml:space="preserve"> </v>
      </c>
      <c r="H18" s="134" t="str">
        <f>IF('PT_ab alle dyr'!H11=0," ",'PT_ab alle dyr'!H11)</f>
        <v xml:space="preserve"> </v>
      </c>
      <c r="I18" s="134" t="str">
        <f>IF('PT_ab alle dyr'!I11=0," ",'PT_ab alle dyr'!I11)</f>
        <v xml:space="preserve"> </v>
      </c>
      <c r="J18" s="134" t="str">
        <f>IF('PT_ab alle dyr'!J11=0," ",'PT_ab alle dyr'!J11)</f>
        <v xml:space="preserve"> </v>
      </c>
      <c r="K18" s="134" t="str">
        <f>IF('PT_ab alle dyr'!K11=0," ",'PT_ab alle dyr'!K11)</f>
        <v xml:space="preserve"> </v>
      </c>
      <c r="L18" s="134" t="str">
        <f>IF('PT_ab alle dyr'!L11=0," ",'PT_ab alle dyr'!L11)</f>
        <v xml:space="preserve"> </v>
      </c>
      <c r="M18" s="134" t="str">
        <f>IF('PT_ab alle dyr'!M11=0," ",'PT_ab alle dyr'!M11)</f>
        <v xml:space="preserve"> </v>
      </c>
      <c r="N18" s="134" t="str">
        <f>IF('PT_ab alle dyr'!N11=0," ",'PT_ab alle dyr'!N11)</f>
        <v xml:space="preserve"> </v>
      </c>
      <c r="O18" s="134" t="str">
        <f>IF('PT_ab alle dyr'!O11=0," ",'PT_ab alle dyr'!O11)</f>
        <v xml:space="preserve"> </v>
      </c>
      <c r="P18" s="134" t="str">
        <f>IF('PT_ab alle dyr'!P11=0," ",'PT_ab alle dyr'!P11)</f>
        <v xml:space="preserve"> </v>
      </c>
      <c r="Q18" s="134" t="str">
        <f>IF('PT_ab alle dyr'!Q11=0," ",'PT_ab alle dyr'!Q11)</f>
        <v xml:space="preserve"> </v>
      </c>
      <c r="R18" s="134" t="str">
        <f>IF('PT_ab alle dyr'!R11=0," ",'PT_ab alle dyr'!R11)</f>
        <v xml:space="preserve"> </v>
      </c>
      <c r="S18" s="134" t="str">
        <f>IF('PT_ab alle dyr'!S11=0," ",'PT_ab alle dyr'!S11)</f>
        <v xml:space="preserve"> </v>
      </c>
      <c r="T18" s="134" t="str">
        <f>IF('PT_ab alle dyr'!T11=0," ",'PT_ab alle dyr'!T11)</f>
        <v xml:space="preserve"> </v>
      </c>
    </row>
    <row r="19" spans="2:20" x14ac:dyDescent="0.2">
      <c r="B19" s="123" t="str">
        <f>IF('PT_ab alle dyr'!B12=0," ",'PT_ab alle dyr'!B12)</f>
        <v xml:space="preserve"> </v>
      </c>
      <c r="C19" s="16" t="str">
        <f>IF('PT_ab alle dyr'!C12=0," ",'PT_ab alle dyr'!C12)</f>
        <v>hane</v>
      </c>
      <c r="D19" s="134" t="str">
        <f>IF('PT_ab alle dyr'!D12=0," ",'PT_ab alle dyr'!D12)</f>
        <v xml:space="preserve"> </v>
      </c>
      <c r="E19" s="134" t="str">
        <f>IF('PT_ab alle dyr'!E12=0," ",'PT_ab alle dyr'!E12)</f>
        <v xml:space="preserve"> </v>
      </c>
      <c r="F19" s="134" t="str">
        <f>IF('PT_ab alle dyr'!F12=0," ",'PT_ab alle dyr'!F12)</f>
        <v xml:space="preserve"> </v>
      </c>
      <c r="G19" s="134" t="str">
        <f>IF('PT_ab alle dyr'!G12=0," ",'PT_ab alle dyr'!G12)</f>
        <v xml:space="preserve"> </v>
      </c>
      <c r="H19" s="134" t="str">
        <f>IF('PT_ab alle dyr'!H12=0," ",'PT_ab alle dyr'!H12)</f>
        <v xml:space="preserve"> </v>
      </c>
      <c r="I19" s="134" t="str">
        <f>IF('PT_ab alle dyr'!I12=0," ",'PT_ab alle dyr'!I12)</f>
        <v xml:space="preserve"> </v>
      </c>
      <c r="J19" s="134" t="str">
        <f>IF('PT_ab alle dyr'!J12=0," ",'PT_ab alle dyr'!J12)</f>
        <v xml:space="preserve"> </v>
      </c>
      <c r="K19" s="134" t="str">
        <f>IF('PT_ab alle dyr'!K12=0," ",'PT_ab alle dyr'!K12)</f>
        <v xml:space="preserve"> </v>
      </c>
      <c r="L19" s="134" t="str">
        <f>IF('PT_ab alle dyr'!L12=0," ",'PT_ab alle dyr'!L12)</f>
        <v xml:space="preserve"> </v>
      </c>
      <c r="M19" s="134" t="str">
        <f>IF('PT_ab alle dyr'!M12=0," ",'PT_ab alle dyr'!M12)</f>
        <v xml:space="preserve"> </v>
      </c>
      <c r="N19" s="134" t="str">
        <f>IF('PT_ab alle dyr'!N12=0," ",'PT_ab alle dyr'!N12)</f>
        <v xml:space="preserve"> </v>
      </c>
      <c r="O19" s="134" t="str">
        <f>IF('PT_ab alle dyr'!O12=0," ",'PT_ab alle dyr'!O12)</f>
        <v xml:space="preserve"> </v>
      </c>
      <c r="P19" s="134" t="str">
        <f>IF('PT_ab alle dyr'!P12=0," ",'PT_ab alle dyr'!P12)</f>
        <v xml:space="preserve"> </v>
      </c>
      <c r="Q19" s="134" t="str">
        <f>IF('PT_ab alle dyr'!Q12=0," ",'PT_ab alle dyr'!Q12)</f>
        <v xml:space="preserve"> </v>
      </c>
      <c r="R19" s="134" t="str">
        <f>IF('PT_ab alle dyr'!R12=0," ",'PT_ab alle dyr'!R12)</f>
        <v xml:space="preserve"> </v>
      </c>
      <c r="S19" s="134" t="str">
        <f>IF('PT_ab alle dyr'!S12=0," ",'PT_ab alle dyr'!S12)</f>
        <v xml:space="preserve"> </v>
      </c>
      <c r="T19" s="134" t="str">
        <f>IF('PT_ab alle dyr'!T12=0," ",'PT_ab alle dyr'!T12)</f>
        <v xml:space="preserve"> </v>
      </c>
    </row>
    <row r="20" spans="2:20" x14ac:dyDescent="0.2">
      <c r="B20" s="123" t="str">
        <f>IF('PT_ab alle dyr'!B13=0," ",'PT_ab alle dyr'!B13)</f>
        <v xml:space="preserve"> </v>
      </c>
      <c r="C20" s="16" t="str">
        <f>IF('PT_ab alle dyr'!C13=0," ",'PT_ab alle dyr'!C13)</f>
        <v>høns</v>
      </c>
      <c r="D20" s="134" t="str">
        <f>IF('PT_ab alle dyr'!D13=0," ",'PT_ab alle dyr'!D13)</f>
        <v xml:space="preserve"> </v>
      </c>
      <c r="E20" s="134" t="str">
        <f>IF('PT_ab alle dyr'!E13=0," ",'PT_ab alle dyr'!E13)</f>
        <v xml:space="preserve"> </v>
      </c>
      <c r="F20" s="134" t="str">
        <f>IF('PT_ab alle dyr'!F13=0," ",'PT_ab alle dyr'!F13)</f>
        <v xml:space="preserve"> </v>
      </c>
      <c r="G20" s="134">
        <f>IF('PT_ab alle dyr'!G13=0," ",'PT_ab alle dyr'!G13)</f>
        <v>34661</v>
      </c>
      <c r="H20" s="134">
        <f>IF('PT_ab alle dyr'!H13=0," ",'PT_ab alle dyr'!H13)</f>
        <v>17620</v>
      </c>
      <c r="I20" s="134">
        <f>IF('PT_ab alle dyr'!I13=0," ",'PT_ab alle dyr'!I13)</f>
        <v>13594</v>
      </c>
      <c r="J20" s="134">
        <f>IF('PT_ab alle dyr'!J13=0," ",'PT_ab alle dyr'!J13)</f>
        <v>15374</v>
      </c>
      <c r="K20" s="134">
        <f>IF('PT_ab alle dyr'!K13=0," ",'PT_ab alle dyr'!K13)</f>
        <v>14370</v>
      </c>
      <c r="L20" s="134">
        <f>IF('PT_ab alle dyr'!L13=0," ",'PT_ab alle dyr'!L13)</f>
        <v>33858</v>
      </c>
      <c r="M20" s="134">
        <f>IF('PT_ab alle dyr'!M13=0," ",'PT_ab alle dyr'!M13)</f>
        <v>16025</v>
      </c>
      <c r="N20" s="134">
        <f>IF('PT_ab alle dyr'!N13=0," ",'PT_ab alle dyr'!N13)</f>
        <v>16176</v>
      </c>
      <c r="O20" s="134" t="str">
        <f>IF('PT_ab alle dyr'!O13=0," ",'PT_ab alle dyr'!O13)</f>
        <v xml:space="preserve"> </v>
      </c>
      <c r="P20" s="134">
        <f>IF('PT_ab alle dyr'!P13=0," ",'PT_ab alle dyr'!P13)</f>
        <v>18476</v>
      </c>
      <c r="Q20" s="134">
        <f>IF('PT_ab alle dyr'!Q13=0," ",'PT_ab alle dyr'!Q13)</f>
        <v>19575</v>
      </c>
      <c r="R20" s="134" t="str">
        <f>IF('PT_ab alle dyr'!R13=0," ",'PT_ab alle dyr'!R13)</f>
        <v xml:space="preserve"> </v>
      </c>
      <c r="S20" s="134" t="str">
        <f>IF('PT_ab alle dyr'!S13=0," ",'PT_ab alle dyr'!S13)</f>
        <v xml:space="preserve"> </v>
      </c>
      <c r="T20" s="134" t="str">
        <f>IF('PT_ab alle dyr'!T13=0," ",'PT_ab alle dyr'!T13)</f>
        <v xml:space="preserve"> </v>
      </c>
    </row>
    <row r="21" spans="2:20" x14ac:dyDescent="0.2">
      <c r="B21" s="123" t="str">
        <f>IF('PT_ab alle dyr'!B14=0," ",'PT_ab alle dyr'!B14)</f>
        <v xml:space="preserve"> </v>
      </c>
      <c r="C21" s="16" t="str">
        <f>IF('PT_ab alle dyr'!C14=0," ",'PT_ab alle dyr'!C14)</f>
        <v>kalkun</v>
      </c>
      <c r="D21" s="134" t="str">
        <f>IF('PT_ab alle dyr'!D14=0," ",'PT_ab alle dyr'!D14)</f>
        <v xml:space="preserve"> </v>
      </c>
      <c r="E21" s="134" t="str">
        <f>IF('PT_ab alle dyr'!E14=0," ",'PT_ab alle dyr'!E14)</f>
        <v xml:space="preserve"> </v>
      </c>
      <c r="F21" s="134" t="str">
        <f>IF('PT_ab alle dyr'!F14=0," ",'PT_ab alle dyr'!F14)</f>
        <v xml:space="preserve"> </v>
      </c>
      <c r="G21" s="134" t="str">
        <f>IF('PT_ab alle dyr'!G14=0," ",'PT_ab alle dyr'!G14)</f>
        <v xml:space="preserve"> </v>
      </c>
      <c r="H21" s="134" t="str">
        <f>IF('PT_ab alle dyr'!H14=0," ",'PT_ab alle dyr'!H14)</f>
        <v xml:space="preserve"> </v>
      </c>
      <c r="I21" s="134" t="str">
        <f>IF('PT_ab alle dyr'!I14=0," ",'PT_ab alle dyr'!I14)</f>
        <v xml:space="preserve"> </v>
      </c>
      <c r="J21" s="134" t="str">
        <f>IF('PT_ab alle dyr'!J14=0," ",'PT_ab alle dyr'!J14)</f>
        <v xml:space="preserve"> </v>
      </c>
      <c r="K21" s="134" t="str">
        <f>IF('PT_ab alle dyr'!K14=0," ",'PT_ab alle dyr'!K14)</f>
        <v xml:space="preserve"> </v>
      </c>
      <c r="L21" s="134" t="str">
        <f>IF('PT_ab alle dyr'!L14=0," ",'PT_ab alle dyr'!L14)</f>
        <v xml:space="preserve"> </v>
      </c>
      <c r="M21" s="134" t="str">
        <f>IF('PT_ab alle dyr'!M14=0," ",'PT_ab alle dyr'!M14)</f>
        <v xml:space="preserve"> </v>
      </c>
      <c r="N21" s="134" t="str">
        <f>IF('PT_ab alle dyr'!N14=0," ",'PT_ab alle dyr'!N14)</f>
        <v xml:space="preserve"> </v>
      </c>
      <c r="O21" s="134" t="str">
        <f>IF('PT_ab alle dyr'!O14=0," ",'PT_ab alle dyr'!O14)</f>
        <v xml:space="preserve"> </v>
      </c>
      <c r="P21" s="134" t="str">
        <f>IF('PT_ab alle dyr'!P14=0," ",'PT_ab alle dyr'!P14)</f>
        <v xml:space="preserve"> </v>
      </c>
      <c r="Q21" s="134" t="str">
        <f>IF('PT_ab alle dyr'!Q14=0," ",'PT_ab alle dyr'!Q14)</f>
        <v xml:space="preserve"> </v>
      </c>
      <c r="R21" s="134" t="str">
        <f>IF('PT_ab alle dyr'!R14=0," ",'PT_ab alle dyr'!R14)</f>
        <v xml:space="preserve"> </v>
      </c>
      <c r="S21" s="134" t="str">
        <f>IF('PT_ab alle dyr'!S14=0," ",'PT_ab alle dyr'!S14)</f>
        <v xml:space="preserve"> </v>
      </c>
      <c r="T21" s="134" t="str">
        <f>IF('PT_ab alle dyr'!T14=0," ",'PT_ab alle dyr'!T14)</f>
        <v xml:space="preserve"> </v>
      </c>
    </row>
    <row r="22" spans="2:20" x14ac:dyDescent="0.2">
      <c r="B22" s="123" t="str">
        <f>IF('PT_ab alle dyr'!B15=0," ",'PT_ab alle dyr'!B15)</f>
        <v xml:space="preserve"> </v>
      </c>
      <c r="C22" s="16" t="str">
        <f>IF('PT_ab alle dyr'!C15=0," ",'PT_ab alle dyr'!C15)</f>
        <v>kylling</v>
      </c>
      <c r="D22" s="134">
        <f>IF('PT_ab alle dyr'!D15=0," ",'PT_ab alle dyr'!D15)</f>
        <v>100489</v>
      </c>
      <c r="E22" s="134">
        <f>IF('PT_ab alle dyr'!E15=0," ",'PT_ab alle dyr'!E15)</f>
        <v>117814</v>
      </c>
      <c r="F22" s="134">
        <f>IF('PT_ab alle dyr'!F15=0," ",'PT_ab alle dyr'!F15)</f>
        <v>120956</v>
      </c>
      <c r="G22" s="134">
        <f>IF('PT_ab alle dyr'!G15=0," ",'PT_ab alle dyr'!G15)</f>
        <v>279109</v>
      </c>
      <c r="H22" s="134">
        <f>IF('PT_ab alle dyr'!H15=0," ",'PT_ab alle dyr'!H15)</f>
        <v>563755</v>
      </c>
      <c r="I22" s="134">
        <f>IF('PT_ab alle dyr'!I15=0," ",'PT_ab alle dyr'!I15)</f>
        <v>488106.8</v>
      </c>
      <c r="J22" s="134">
        <f>IF('PT_ab alle dyr'!J15=0," ",'PT_ab alle dyr'!J15)</f>
        <v>492521</v>
      </c>
      <c r="K22" s="134">
        <f>IF('PT_ab alle dyr'!K15=0," ",'PT_ab alle dyr'!K15)</f>
        <v>518112</v>
      </c>
      <c r="L22" s="134">
        <f>IF('PT_ab alle dyr'!L15=0," ",'PT_ab alle dyr'!L15)</f>
        <v>549660</v>
      </c>
      <c r="M22" s="134">
        <f>IF('PT_ab alle dyr'!M15=0," ",'PT_ab alle dyr'!M15)</f>
        <v>497744</v>
      </c>
      <c r="N22" s="134">
        <f>IF('PT_ab alle dyr'!N15=0," ",'PT_ab alle dyr'!N15)</f>
        <v>269074</v>
      </c>
      <c r="O22" s="134">
        <f>IF('PT_ab alle dyr'!O15=0," ",'PT_ab alle dyr'!O15)</f>
        <v>387662</v>
      </c>
      <c r="P22" s="134">
        <f>IF('PT_ab alle dyr'!P15=0," ",'PT_ab alle dyr'!P15)</f>
        <v>384486</v>
      </c>
      <c r="Q22" s="134">
        <f>IF('PT_ab alle dyr'!Q15=0," ",'PT_ab alle dyr'!Q15)</f>
        <v>407023</v>
      </c>
      <c r="R22" s="134">
        <f>IF('PT_ab alle dyr'!R15=0," ",'PT_ab alle dyr'!R15)</f>
        <v>474122.5</v>
      </c>
      <c r="S22" s="134">
        <f>IF('PT_ab alle dyr'!S15=0," ",'PT_ab alle dyr'!S15)</f>
        <v>570252.5</v>
      </c>
      <c r="T22" s="134">
        <f>IF('PT_ab alle dyr'!T15=0," ",'PT_ab alle dyr'!T15)</f>
        <v>535262</v>
      </c>
    </row>
    <row r="23" spans="2:20" x14ac:dyDescent="0.2">
      <c r="B23" s="124" t="s">
        <v>612</v>
      </c>
      <c r="C23" s="128" t="str">
        <f>IF('PT_ab alle dyr'!C16=0," ",'PT_ab alle dyr'!C16)</f>
        <v xml:space="preserve"> </v>
      </c>
      <c r="D23" s="135">
        <f>IF('PT_ab alle dyr'!D16=0," ",'PT_ab alle dyr'!D16)</f>
        <v>100489</v>
      </c>
      <c r="E23" s="135">
        <f>IF('PT_ab alle dyr'!E16=0," ",'PT_ab alle dyr'!E16)</f>
        <v>117814</v>
      </c>
      <c r="F23" s="135">
        <f>IF('PT_ab alle dyr'!F16=0," ",'PT_ab alle dyr'!F16)</f>
        <v>120956</v>
      </c>
      <c r="G23" s="135">
        <f>IF('PT_ab alle dyr'!G16=0," ",'PT_ab alle dyr'!G16)</f>
        <v>313770</v>
      </c>
      <c r="H23" s="135">
        <f>IF('PT_ab alle dyr'!H16=0," ",'PT_ab alle dyr'!H16)</f>
        <v>581375</v>
      </c>
      <c r="I23" s="135">
        <f>IF('PT_ab alle dyr'!I16=0," ",'PT_ab alle dyr'!I16)</f>
        <v>501700.8</v>
      </c>
      <c r="J23" s="135">
        <f>IF('PT_ab alle dyr'!J16=0," ",'PT_ab alle dyr'!J16)</f>
        <v>507895</v>
      </c>
      <c r="K23" s="135">
        <f>IF('PT_ab alle dyr'!K16=0," ",'PT_ab alle dyr'!K16)</f>
        <v>532482</v>
      </c>
      <c r="L23" s="135">
        <f>IF('PT_ab alle dyr'!L16=0," ",'PT_ab alle dyr'!L16)</f>
        <v>583518</v>
      </c>
      <c r="M23" s="135">
        <f>IF('PT_ab alle dyr'!M16=0," ",'PT_ab alle dyr'!M16)</f>
        <v>513769</v>
      </c>
      <c r="N23" s="135">
        <f>IF('PT_ab alle dyr'!N16=0," ",'PT_ab alle dyr'!N16)</f>
        <v>285250</v>
      </c>
      <c r="O23" s="135">
        <f>IF('PT_ab alle dyr'!O16=0," ",'PT_ab alle dyr'!O16)</f>
        <v>387662</v>
      </c>
      <c r="P23" s="135">
        <f>IF('PT_ab alle dyr'!P16=0," ",'PT_ab alle dyr'!P16)</f>
        <v>402962</v>
      </c>
      <c r="Q23" s="135">
        <f>IF('PT_ab alle dyr'!Q16=0," ",'PT_ab alle dyr'!Q16)</f>
        <v>426598</v>
      </c>
      <c r="R23" s="135">
        <f>IF('PT_ab alle dyr'!R16=0," ",'PT_ab alle dyr'!R16)</f>
        <v>474122.5</v>
      </c>
      <c r="S23" s="135">
        <f>IF('PT_ab alle dyr'!S16=0," ",'PT_ab alle dyr'!S16)</f>
        <v>570252.5</v>
      </c>
      <c r="T23" s="135">
        <f>IF('PT_ab alle dyr'!T16=0," ",'PT_ab alle dyr'!T16)</f>
        <v>535262</v>
      </c>
    </row>
    <row r="24" spans="2:20" x14ac:dyDescent="0.2">
      <c r="B24" s="123" t="str">
        <f>IF('PT_ab alle dyr'!B17=0," ",'PT_ab alle dyr'!B17)</f>
        <v>gris</v>
      </c>
      <c r="C24" s="16" t="str">
        <f>IF('PT_ab alle dyr'!C17=0," ",'PT_ab alle dyr'!C17)</f>
        <v>gris</v>
      </c>
      <c r="D24" s="134" t="str">
        <f>IF('PT_ab alle dyr'!D17=0," ",'PT_ab alle dyr'!D17)</f>
        <v xml:space="preserve"> </v>
      </c>
      <c r="E24" s="134" t="str">
        <f>IF('PT_ab alle dyr'!E17=0," ",'PT_ab alle dyr'!E17)</f>
        <v xml:space="preserve"> </v>
      </c>
      <c r="F24" s="134">
        <f>IF('PT_ab alle dyr'!F17=0," ",'PT_ab alle dyr'!F17)</f>
        <v>136.19999999999999</v>
      </c>
      <c r="G24" s="134" t="str">
        <f>IF('PT_ab alle dyr'!G17=0," ",'PT_ab alle dyr'!G17)</f>
        <v xml:space="preserve"> </v>
      </c>
      <c r="H24" s="134">
        <f>IF('PT_ab alle dyr'!H17=0," ",'PT_ab alle dyr'!H17)</f>
        <v>81239.3</v>
      </c>
      <c r="I24" s="134">
        <f>IF('PT_ab alle dyr'!I17=0," ",'PT_ab alle dyr'!I17)</f>
        <v>149911.79999999999</v>
      </c>
      <c r="J24" s="134">
        <f>IF('PT_ab alle dyr'!J17=0," ",'PT_ab alle dyr'!J17)</f>
        <v>149181.9</v>
      </c>
      <c r="K24" s="134">
        <f>IF('PT_ab alle dyr'!K17=0," ",'PT_ab alle dyr'!K17)</f>
        <v>146568</v>
      </c>
      <c r="L24" s="134">
        <f>IF('PT_ab alle dyr'!L17=0," ",'PT_ab alle dyr'!L17)</f>
        <v>136705.29999999999</v>
      </c>
      <c r="M24" s="134">
        <f>IF('PT_ab alle dyr'!M17=0," ",'PT_ab alle dyr'!M17)</f>
        <v>148715.9</v>
      </c>
      <c r="N24" s="134">
        <f>IF('PT_ab alle dyr'!N17=0," ",'PT_ab alle dyr'!N17)</f>
        <v>152813.6</v>
      </c>
      <c r="O24" s="134">
        <f>IF('PT_ab alle dyr'!O17=0," ",'PT_ab alle dyr'!O17)</f>
        <v>157633.1</v>
      </c>
      <c r="P24" s="134">
        <f>IF('PT_ab alle dyr'!P17=0," ",'PT_ab alle dyr'!P17)</f>
        <v>152938.9</v>
      </c>
      <c r="Q24" s="134">
        <f>IF('PT_ab alle dyr'!Q17=0," ",'PT_ab alle dyr'!Q17)</f>
        <v>148491.9</v>
      </c>
      <c r="R24" s="134">
        <f>IF('PT_ab alle dyr'!R17=0," ",'PT_ab alle dyr'!R17)</f>
        <v>147926.1</v>
      </c>
      <c r="S24" s="134">
        <f>IF('PT_ab alle dyr'!S17=0," ",'PT_ab alle dyr'!S17)</f>
        <v>148266.29999999999</v>
      </c>
      <c r="T24" s="134">
        <f>IF('PT_ab alle dyr'!T17=0," ",'PT_ab alle dyr'!T17)</f>
        <v>166073.29999999999</v>
      </c>
    </row>
    <row r="25" spans="2:20" x14ac:dyDescent="0.2">
      <c r="B25" s="123" t="str">
        <f>IF('PT_ab alle dyr'!B18=0," ",'PT_ab alle dyr'!B18)</f>
        <v xml:space="preserve"> </v>
      </c>
      <c r="C25" s="16" t="str">
        <f>IF('PT_ab alle dyr'!C18=0," ",'PT_ab alle dyr'!C18)</f>
        <v>purke</v>
      </c>
      <c r="D25" s="134" t="str">
        <f>IF('PT_ab alle dyr'!D18=0," ",'PT_ab alle dyr'!D18)</f>
        <v xml:space="preserve"> </v>
      </c>
      <c r="E25" s="134" t="str">
        <f>IF('PT_ab alle dyr'!E18=0," ",'PT_ab alle dyr'!E18)</f>
        <v xml:space="preserve"> </v>
      </c>
      <c r="F25" s="134" t="str">
        <f>IF('PT_ab alle dyr'!F18=0," ",'PT_ab alle dyr'!F18)</f>
        <v xml:space="preserve"> </v>
      </c>
      <c r="G25" s="134" t="str">
        <f>IF('PT_ab alle dyr'!G18=0," ",'PT_ab alle dyr'!G18)</f>
        <v xml:space="preserve"> </v>
      </c>
      <c r="H25" s="134" t="str">
        <f>IF('PT_ab alle dyr'!H18=0," ",'PT_ab alle dyr'!H18)</f>
        <v xml:space="preserve"> </v>
      </c>
      <c r="I25" s="134" t="str">
        <f>IF('PT_ab alle dyr'!I18=0," ",'PT_ab alle dyr'!I18)</f>
        <v xml:space="preserve"> </v>
      </c>
      <c r="J25" s="134" t="str">
        <f>IF('PT_ab alle dyr'!J18=0," ",'PT_ab alle dyr'!J18)</f>
        <v xml:space="preserve"> </v>
      </c>
      <c r="K25" s="134" t="str">
        <f>IF('PT_ab alle dyr'!K18=0," ",'PT_ab alle dyr'!K18)</f>
        <v xml:space="preserve"> </v>
      </c>
      <c r="L25" s="134" t="str">
        <f>IF('PT_ab alle dyr'!L18=0," ",'PT_ab alle dyr'!L18)</f>
        <v xml:space="preserve"> </v>
      </c>
      <c r="M25" s="134">
        <f>IF('PT_ab alle dyr'!M18=0," ",'PT_ab alle dyr'!M18)</f>
        <v>-108.8</v>
      </c>
      <c r="N25" s="134">
        <f>IF('PT_ab alle dyr'!N18=0," ",'PT_ab alle dyr'!N18)</f>
        <v>-113.9</v>
      </c>
      <c r="O25" s="134" t="str">
        <f>IF('PT_ab alle dyr'!O18=0," ",'PT_ab alle dyr'!O18)</f>
        <v xml:space="preserve"> </v>
      </c>
      <c r="P25" s="134" t="str">
        <f>IF('PT_ab alle dyr'!P18=0," ",'PT_ab alle dyr'!P18)</f>
        <v xml:space="preserve"> </v>
      </c>
      <c r="Q25" s="134" t="str">
        <f>IF('PT_ab alle dyr'!Q18=0," ",'PT_ab alle dyr'!Q18)</f>
        <v xml:space="preserve"> </v>
      </c>
      <c r="R25" s="134" t="str">
        <f>IF('PT_ab alle dyr'!R18=0," ",'PT_ab alle dyr'!R18)</f>
        <v xml:space="preserve"> </v>
      </c>
      <c r="S25" s="134" t="str">
        <f>IF('PT_ab alle dyr'!S18=0," ",'PT_ab alle dyr'!S18)</f>
        <v xml:space="preserve"> </v>
      </c>
      <c r="T25" s="134" t="str">
        <f>IF('PT_ab alle dyr'!T18=0," ",'PT_ab alle dyr'!T18)</f>
        <v xml:space="preserve"> </v>
      </c>
    </row>
    <row r="26" spans="2:20" x14ac:dyDescent="0.2">
      <c r="B26" s="123" t="str">
        <f>IF('PT_ab alle dyr'!B19=0," ",'PT_ab alle dyr'!B19)</f>
        <v xml:space="preserve"> </v>
      </c>
      <c r="C26" s="16" t="str">
        <f>IF('PT_ab alle dyr'!C19=0," ",'PT_ab alle dyr'!C19)</f>
        <v>råne</v>
      </c>
      <c r="D26" s="134" t="str">
        <f>IF('PT_ab alle dyr'!D19=0," ",'PT_ab alle dyr'!D19)</f>
        <v xml:space="preserve"> </v>
      </c>
      <c r="E26" s="134" t="str">
        <f>IF('PT_ab alle dyr'!E19=0," ",'PT_ab alle dyr'!E19)</f>
        <v xml:space="preserve"> </v>
      </c>
      <c r="F26" s="134" t="str">
        <f>IF('PT_ab alle dyr'!F19=0," ",'PT_ab alle dyr'!F19)</f>
        <v xml:space="preserve"> </v>
      </c>
      <c r="G26" s="134" t="str">
        <f>IF('PT_ab alle dyr'!G19=0," ",'PT_ab alle dyr'!G19)</f>
        <v xml:space="preserve"> </v>
      </c>
      <c r="H26" s="134">
        <f>IF('PT_ab alle dyr'!H19=0," ",'PT_ab alle dyr'!H19)</f>
        <v>75.400000000000006</v>
      </c>
      <c r="I26" s="134">
        <f>IF('PT_ab alle dyr'!I19=0," ",'PT_ab alle dyr'!I19)</f>
        <v>78.3</v>
      </c>
      <c r="J26" s="134">
        <f>IF('PT_ab alle dyr'!J19=0," ",'PT_ab alle dyr'!J19)</f>
        <v>79.099999999999994</v>
      </c>
      <c r="K26" s="134">
        <f>IF('PT_ab alle dyr'!K19=0," ",'PT_ab alle dyr'!K19)</f>
        <v>148.69999999999999</v>
      </c>
      <c r="L26" s="134">
        <f>IF('PT_ab alle dyr'!L19=0," ",'PT_ab alle dyr'!L19)</f>
        <v>132.9</v>
      </c>
      <c r="M26" s="134">
        <f>IF('PT_ab alle dyr'!M19=0," ",'PT_ab alle dyr'!M19)</f>
        <v>277.39999999999998</v>
      </c>
      <c r="N26" s="134" t="str">
        <f>IF('PT_ab alle dyr'!N19=0," ",'PT_ab alle dyr'!N19)</f>
        <v xml:space="preserve"> </v>
      </c>
      <c r="O26" s="134">
        <f>IF('PT_ab alle dyr'!O19=0," ",'PT_ab alle dyr'!O19)</f>
        <v>78.400000000000006</v>
      </c>
      <c r="P26" s="134">
        <f>IF('PT_ab alle dyr'!P19=0," ",'PT_ab alle dyr'!P19)</f>
        <v>200.4</v>
      </c>
      <c r="Q26" s="134">
        <f>IF('PT_ab alle dyr'!Q19=0," ",'PT_ab alle dyr'!Q19)</f>
        <v>80.3</v>
      </c>
      <c r="R26" s="134">
        <f>IF('PT_ab alle dyr'!R19=0," ",'PT_ab alle dyr'!R19)</f>
        <v>149.19999999999999</v>
      </c>
      <c r="S26" s="134" t="str">
        <f>IF('PT_ab alle dyr'!S19=0," ",'PT_ab alle dyr'!S19)</f>
        <v xml:space="preserve"> </v>
      </c>
      <c r="T26" s="134" t="str">
        <f>IF('PT_ab alle dyr'!T19=0," ",'PT_ab alle dyr'!T19)</f>
        <v xml:space="preserve"> </v>
      </c>
    </row>
    <row r="27" spans="2:20" x14ac:dyDescent="0.2">
      <c r="B27" s="124" t="s">
        <v>613</v>
      </c>
      <c r="C27" s="128" t="str">
        <f>IF('PT_ab alle dyr'!C20=0," ",'PT_ab alle dyr'!C20)</f>
        <v xml:space="preserve"> </v>
      </c>
      <c r="D27" s="135" t="str">
        <f>IF('PT_ab alle dyr'!D20=0," ",'PT_ab alle dyr'!D20)</f>
        <v xml:space="preserve"> </v>
      </c>
      <c r="E27" s="135" t="str">
        <f>IF('PT_ab alle dyr'!E20=0," ",'PT_ab alle dyr'!E20)</f>
        <v xml:space="preserve"> </v>
      </c>
      <c r="F27" s="135">
        <f>IF('PT_ab alle dyr'!F20=0," ",'PT_ab alle dyr'!F20)</f>
        <v>136.19999999999999</v>
      </c>
      <c r="G27" s="135" t="str">
        <f>IF('PT_ab alle dyr'!G20=0," ",'PT_ab alle dyr'!G20)</f>
        <v xml:space="preserve"> </v>
      </c>
      <c r="H27" s="135">
        <f>IF('PT_ab alle dyr'!H20=0," ",'PT_ab alle dyr'!H20)</f>
        <v>81314.7</v>
      </c>
      <c r="I27" s="135">
        <f>IF('PT_ab alle dyr'!I20=0," ",'PT_ab alle dyr'!I20)</f>
        <v>149990.1</v>
      </c>
      <c r="J27" s="135">
        <f>IF('PT_ab alle dyr'!J20=0," ",'PT_ab alle dyr'!J20)</f>
        <v>149261</v>
      </c>
      <c r="K27" s="135">
        <f>IF('PT_ab alle dyr'!K20=0," ",'PT_ab alle dyr'!K20)</f>
        <v>146716.70000000001</v>
      </c>
      <c r="L27" s="135">
        <f>IF('PT_ab alle dyr'!L20=0," ",'PT_ab alle dyr'!L20)</f>
        <v>136838.20000000001</v>
      </c>
      <c r="M27" s="135">
        <f>IF('PT_ab alle dyr'!M20=0," ",'PT_ab alle dyr'!M20)</f>
        <v>148884.5</v>
      </c>
      <c r="N27" s="135">
        <f>IF('PT_ab alle dyr'!N20=0," ",'PT_ab alle dyr'!N20)</f>
        <v>152699.70000000001</v>
      </c>
      <c r="O27" s="135">
        <f>IF('PT_ab alle dyr'!O20=0," ",'PT_ab alle dyr'!O20)</f>
        <v>157711.5</v>
      </c>
      <c r="P27" s="135">
        <f>IF('PT_ab alle dyr'!P20=0," ",'PT_ab alle dyr'!P20)</f>
        <v>153139.29999999999</v>
      </c>
      <c r="Q27" s="135">
        <f>IF('PT_ab alle dyr'!Q20=0," ",'PT_ab alle dyr'!Q20)</f>
        <v>148572.20000000001</v>
      </c>
      <c r="R27" s="135">
        <f>IF('PT_ab alle dyr'!R20=0," ",'PT_ab alle dyr'!R20)</f>
        <v>148075.29999999999</v>
      </c>
      <c r="S27" s="135">
        <f>IF('PT_ab alle dyr'!S20=0," ",'PT_ab alle dyr'!S20)</f>
        <v>148266.29999999999</v>
      </c>
      <c r="T27" s="135">
        <f>IF('PT_ab alle dyr'!T20=0," ",'PT_ab alle dyr'!T20)</f>
        <v>166073.29999999999</v>
      </c>
    </row>
    <row r="28" spans="2:20" x14ac:dyDescent="0.2">
      <c r="B28" s="123" t="str">
        <f>IF('PT_ab alle dyr'!B21=0," ",'PT_ab alle dyr'!B21)</f>
        <v>småfe</v>
      </c>
      <c r="C28" s="16" t="str">
        <f>IF('PT_ab alle dyr'!C21=0," ",'PT_ab alle dyr'!C21)</f>
        <v>geit</v>
      </c>
      <c r="D28" s="134">
        <f>IF('PT_ab alle dyr'!D21=0," ",'PT_ab alle dyr'!D21)</f>
        <v>564.1</v>
      </c>
      <c r="E28" s="134">
        <f>IF('PT_ab alle dyr'!E21=0," ",'PT_ab alle dyr'!E21)</f>
        <v>784.8</v>
      </c>
      <c r="F28" s="134">
        <f>IF('PT_ab alle dyr'!F21=0," ",'PT_ab alle dyr'!F21)</f>
        <v>1089.9000000000001</v>
      </c>
      <c r="G28" s="134">
        <f>IF('PT_ab alle dyr'!G21=0," ",'PT_ab alle dyr'!G21)</f>
        <v>1706.6</v>
      </c>
      <c r="H28" s="134">
        <f>IF('PT_ab alle dyr'!H21=0," ",'PT_ab alle dyr'!H21)</f>
        <v>448</v>
      </c>
      <c r="I28" s="134">
        <f>IF('PT_ab alle dyr'!I21=0," ",'PT_ab alle dyr'!I21)</f>
        <v>787.9</v>
      </c>
      <c r="J28" s="134">
        <f>IF('PT_ab alle dyr'!J21=0," ",'PT_ab alle dyr'!J21)</f>
        <v>356.7</v>
      </c>
      <c r="K28" s="134">
        <f>IF('PT_ab alle dyr'!K21=0," ",'PT_ab alle dyr'!K21)</f>
        <v>902.2</v>
      </c>
      <c r="L28" s="134">
        <f>IF('PT_ab alle dyr'!L21=0," ",'PT_ab alle dyr'!L21)</f>
        <v>314</v>
      </c>
      <c r="M28" s="134">
        <f>IF('PT_ab alle dyr'!M21=0," ",'PT_ab alle dyr'!M21)</f>
        <v>636.6</v>
      </c>
      <c r="N28" s="134">
        <f>IF('PT_ab alle dyr'!N21=0," ",'PT_ab alle dyr'!N21)</f>
        <v>619.79999999999995</v>
      </c>
      <c r="O28" s="134">
        <f>IF('PT_ab alle dyr'!O21=0," ",'PT_ab alle dyr'!O21)</f>
        <v>399.9</v>
      </c>
      <c r="P28" s="134">
        <f>IF('PT_ab alle dyr'!P21=0," ",'PT_ab alle dyr'!P21)</f>
        <v>820.2</v>
      </c>
      <c r="Q28" s="134">
        <f>IF('PT_ab alle dyr'!Q21=0," ",'PT_ab alle dyr'!Q21)</f>
        <v>453</v>
      </c>
      <c r="R28" s="134">
        <f>IF('PT_ab alle dyr'!R21=0," ",'PT_ab alle dyr'!R21)</f>
        <v>59</v>
      </c>
      <c r="S28" s="134">
        <f>IF('PT_ab alle dyr'!S21=0," ",'PT_ab alle dyr'!S21)</f>
        <v>73.2</v>
      </c>
      <c r="T28" s="134">
        <f>IF('PT_ab alle dyr'!T21=0," ",'PT_ab alle dyr'!T21)</f>
        <v>193.3</v>
      </c>
    </row>
    <row r="29" spans="2:20" x14ac:dyDescent="0.2">
      <c r="B29" s="123" t="str">
        <f>IF('PT_ab alle dyr'!B22=0," ",'PT_ab alle dyr'!B22)</f>
        <v xml:space="preserve"> </v>
      </c>
      <c r="C29" s="16" t="str">
        <f>IF('PT_ab alle dyr'!C22=0," ",'PT_ab alle dyr'!C22)</f>
        <v>kje</v>
      </c>
      <c r="D29" s="134" t="str">
        <f>IF('PT_ab alle dyr'!D22=0," ",'PT_ab alle dyr'!D22)</f>
        <v xml:space="preserve"> </v>
      </c>
      <c r="E29" s="134">
        <f>IF('PT_ab alle dyr'!E22=0," ",'PT_ab alle dyr'!E22)</f>
        <v>36</v>
      </c>
      <c r="F29" s="134">
        <f>IF('PT_ab alle dyr'!F22=0," ",'PT_ab alle dyr'!F22)</f>
        <v>24.4</v>
      </c>
      <c r="G29" s="134">
        <f>IF('PT_ab alle dyr'!G22=0," ",'PT_ab alle dyr'!G22)</f>
        <v>31</v>
      </c>
      <c r="H29" s="134">
        <f>IF('PT_ab alle dyr'!H22=0," ",'PT_ab alle dyr'!H22)</f>
        <v>154</v>
      </c>
      <c r="I29" s="134">
        <f>IF('PT_ab alle dyr'!I22=0," ",'PT_ab alle dyr'!I22)</f>
        <v>145.19999999999999</v>
      </c>
      <c r="J29" s="134">
        <f>IF('PT_ab alle dyr'!J22=0," ",'PT_ab alle dyr'!J22)</f>
        <v>175.9</v>
      </c>
      <c r="K29" s="134">
        <f>IF('PT_ab alle dyr'!K22=0," ",'PT_ab alle dyr'!K22)</f>
        <v>33.299999999999997</v>
      </c>
      <c r="L29" s="134">
        <f>IF('PT_ab alle dyr'!L22=0," ",'PT_ab alle dyr'!L22)</f>
        <v>124.2</v>
      </c>
      <c r="M29" s="134">
        <f>IF('PT_ab alle dyr'!M22=0," ",'PT_ab alle dyr'!M22)</f>
        <v>72</v>
      </c>
      <c r="N29" s="134">
        <f>IF('PT_ab alle dyr'!N22=0," ",'PT_ab alle dyr'!N22)</f>
        <v>191.4</v>
      </c>
      <c r="O29" s="134">
        <f>IF('PT_ab alle dyr'!O22=0," ",'PT_ab alle dyr'!O22)</f>
        <v>62.6</v>
      </c>
      <c r="P29" s="134">
        <f>IF('PT_ab alle dyr'!P22=0," ",'PT_ab alle dyr'!P22)</f>
        <v>305.8</v>
      </c>
      <c r="Q29" s="134" t="str">
        <f>IF('PT_ab alle dyr'!Q22=0," ",'PT_ab alle dyr'!Q22)</f>
        <v xml:space="preserve"> </v>
      </c>
      <c r="R29" s="134">
        <f>IF('PT_ab alle dyr'!R22=0," ",'PT_ab alle dyr'!R22)</f>
        <v>503.5</v>
      </c>
      <c r="S29" s="134">
        <f>IF('PT_ab alle dyr'!S22=0," ",'PT_ab alle dyr'!S22)</f>
        <v>122.7</v>
      </c>
      <c r="T29" s="134">
        <f>IF('PT_ab alle dyr'!T22=0," ",'PT_ab alle dyr'!T22)</f>
        <v>77.099999999999994</v>
      </c>
    </row>
    <row r="30" spans="2:20" x14ac:dyDescent="0.2">
      <c r="B30" s="123" t="str">
        <f>IF('PT_ab alle dyr'!B23=0," ",'PT_ab alle dyr'!B23)</f>
        <v xml:space="preserve"> </v>
      </c>
      <c r="C30" s="16" t="str">
        <f>IF('PT_ab alle dyr'!C23=0," ",'PT_ab alle dyr'!C23)</f>
        <v>lam</v>
      </c>
      <c r="D30" s="134">
        <f>IF('PT_ab alle dyr'!D23=0," ",'PT_ab alle dyr'!D23)</f>
        <v>133565.1</v>
      </c>
      <c r="E30" s="134">
        <f>IF('PT_ab alle dyr'!E23=0," ",'PT_ab alle dyr'!E23)</f>
        <v>122096.7</v>
      </c>
      <c r="F30" s="134">
        <f>IF('PT_ab alle dyr'!F23=0," ",'PT_ab alle dyr'!F23)</f>
        <v>134932.5</v>
      </c>
      <c r="G30" s="134">
        <f>IF('PT_ab alle dyr'!G23=0," ",'PT_ab alle dyr'!G23)</f>
        <v>141546.79999999999</v>
      </c>
      <c r="H30" s="134">
        <f>IF('PT_ab alle dyr'!H23=0," ",'PT_ab alle dyr'!H23)</f>
        <v>138976.1</v>
      </c>
      <c r="I30" s="134">
        <f>IF('PT_ab alle dyr'!I23=0," ",'PT_ab alle dyr'!I23)</f>
        <v>148536.6</v>
      </c>
      <c r="J30" s="134">
        <f>IF('PT_ab alle dyr'!J23=0," ",'PT_ab alle dyr'!J23)</f>
        <v>136058.4</v>
      </c>
      <c r="K30" s="134">
        <f>IF('PT_ab alle dyr'!K23=0," ",'PT_ab alle dyr'!K23)</f>
        <v>129453.6</v>
      </c>
      <c r="L30" s="134">
        <f>IF('PT_ab alle dyr'!L23=0," ",'PT_ab alle dyr'!L23)</f>
        <v>134404.6</v>
      </c>
      <c r="M30" s="134">
        <f>IF('PT_ab alle dyr'!M23=0," ",'PT_ab alle dyr'!M23)</f>
        <v>148985.20000000001</v>
      </c>
      <c r="N30" s="134">
        <f>IF('PT_ab alle dyr'!N23=0," ",'PT_ab alle dyr'!N23)</f>
        <v>149994.79999999999</v>
      </c>
      <c r="O30" s="134">
        <f>IF('PT_ab alle dyr'!O23=0," ",'PT_ab alle dyr'!O23)</f>
        <v>155782.29999999999</v>
      </c>
      <c r="P30" s="134">
        <f>IF('PT_ab alle dyr'!P23=0," ",'PT_ab alle dyr'!P23)</f>
        <v>162457.29999999999</v>
      </c>
      <c r="Q30" s="134">
        <f>IF('PT_ab alle dyr'!Q23=0," ",'PT_ab alle dyr'!Q23)</f>
        <v>176880.6</v>
      </c>
      <c r="R30" s="134">
        <f>IF('PT_ab alle dyr'!R23=0," ",'PT_ab alle dyr'!R23)</f>
        <v>160160.70000000001</v>
      </c>
      <c r="S30" s="134">
        <f>IF('PT_ab alle dyr'!S23=0," ",'PT_ab alle dyr'!S23)</f>
        <v>158954.79999999999</v>
      </c>
      <c r="T30" s="134">
        <f>IF('PT_ab alle dyr'!T23=0," ",'PT_ab alle dyr'!T23)</f>
        <v>154624.29999999999</v>
      </c>
    </row>
    <row r="31" spans="2:20" x14ac:dyDescent="0.2">
      <c r="B31" s="123" t="str">
        <f>IF('PT_ab alle dyr'!B24=0," ",'PT_ab alle dyr'!B24)</f>
        <v xml:space="preserve"> </v>
      </c>
      <c r="C31" s="16" t="str">
        <f>IF('PT_ab alle dyr'!C24=0," ",'PT_ab alle dyr'!C24)</f>
        <v>søye</v>
      </c>
      <c r="D31" s="134">
        <f>IF('PT_ab alle dyr'!D24=0," ",'PT_ab alle dyr'!D24)</f>
        <v>31788.3</v>
      </c>
      <c r="E31" s="134">
        <f>IF('PT_ab alle dyr'!E24=0," ",'PT_ab alle dyr'!E24)</f>
        <v>31832.799999999999</v>
      </c>
      <c r="F31" s="134">
        <f>IF('PT_ab alle dyr'!F24=0," ",'PT_ab alle dyr'!F24)</f>
        <v>26248.5</v>
      </c>
      <c r="G31" s="134">
        <f>IF('PT_ab alle dyr'!G24=0," ",'PT_ab alle dyr'!G24)</f>
        <v>30446.2</v>
      </c>
      <c r="H31" s="134">
        <f>IF('PT_ab alle dyr'!H24=0," ",'PT_ab alle dyr'!H24)</f>
        <v>31206.6</v>
      </c>
      <c r="I31" s="134">
        <f>IF('PT_ab alle dyr'!I24=0," ",'PT_ab alle dyr'!I24)</f>
        <v>30234.9</v>
      </c>
      <c r="J31" s="134">
        <f>IF('PT_ab alle dyr'!J24=0," ",'PT_ab alle dyr'!J24)</f>
        <v>34060</v>
      </c>
      <c r="K31" s="134">
        <f>IF('PT_ab alle dyr'!K24=0," ",'PT_ab alle dyr'!K24)</f>
        <v>29435.8</v>
      </c>
      <c r="L31" s="134">
        <f>IF('PT_ab alle dyr'!L24=0," ",'PT_ab alle dyr'!L24)</f>
        <v>29603.599999999999</v>
      </c>
      <c r="M31" s="134">
        <f>IF('PT_ab alle dyr'!M24=0," ",'PT_ab alle dyr'!M24)</f>
        <v>28535.9</v>
      </c>
      <c r="N31" s="134">
        <f>IF('PT_ab alle dyr'!N24=0," ",'PT_ab alle dyr'!N24)</f>
        <v>34385</v>
      </c>
      <c r="O31" s="134">
        <f>IF('PT_ab alle dyr'!O24=0," ",'PT_ab alle dyr'!O24)</f>
        <v>31688.3</v>
      </c>
      <c r="P31" s="134">
        <f>IF('PT_ab alle dyr'!P24=0," ",'PT_ab alle dyr'!P24)</f>
        <v>41453.699999999997</v>
      </c>
      <c r="Q31" s="134">
        <f>IF('PT_ab alle dyr'!Q24=0," ",'PT_ab alle dyr'!Q24)</f>
        <v>30813.7</v>
      </c>
      <c r="R31" s="134">
        <f>IF('PT_ab alle dyr'!R24=0," ",'PT_ab alle dyr'!R24)</f>
        <v>23857</v>
      </c>
      <c r="S31" s="134">
        <f>IF('PT_ab alle dyr'!S24=0," ",'PT_ab alle dyr'!S24)</f>
        <v>31689.1</v>
      </c>
      <c r="T31" s="134">
        <f>IF('PT_ab alle dyr'!T24=0," ",'PT_ab alle dyr'!T24)</f>
        <v>28927.4</v>
      </c>
    </row>
    <row r="32" spans="2:20" x14ac:dyDescent="0.2">
      <c r="B32" s="123" t="str">
        <f>IF('PT_ab alle dyr'!B25=0," ",'PT_ab alle dyr'!B25)</f>
        <v xml:space="preserve"> </v>
      </c>
      <c r="C32" s="16" t="str">
        <f>IF('PT_ab alle dyr'!C25=0," ",'PT_ab alle dyr'!C25)</f>
        <v>ungsau</v>
      </c>
      <c r="D32" s="134">
        <f>IF('PT_ab alle dyr'!D25=0," ",'PT_ab alle dyr'!D25)</f>
        <v>3323.2</v>
      </c>
      <c r="E32" s="134">
        <f>IF('PT_ab alle dyr'!E25=0," ",'PT_ab alle dyr'!E25)</f>
        <v>4680.1000000000004</v>
      </c>
      <c r="F32" s="134">
        <f>IF('PT_ab alle dyr'!F25=0," ",'PT_ab alle dyr'!F25)</f>
        <v>2910.7</v>
      </c>
      <c r="G32" s="134">
        <f>IF('PT_ab alle dyr'!G25=0," ",'PT_ab alle dyr'!G25)</f>
        <v>4098.7</v>
      </c>
      <c r="H32" s="134">
        <f>IF('PT_ab alle dyr'!H25=0," ",'PT_ab alle dyr'!H25)</f>
        <v>3963.2</v>
      </c>
      <c r="I32" s="134">
        <f>IF('PT_ab alle dyr'!I25=0," ",'PT_ab alle dyr'!I25)</f>
        <v>4547.5</v>
      </c>
      <c r="J32" s="134">
        <f>IF('PT_ab alle dyr'!J25=0," ",'PT_ab alle dyr'!J25)</f>
        <v>7289.1</v>
      </c>
      <c r="K32" s="134">
        <f>IF('PT_ab alle dyr'!K25=0," ",'PT_ab alle dyr'!K25)</f>
        <v>5485.4</v>
      </c>
      <c r="L32" s="134">
        <f>IF('PT_ab alle dyr'!L25=0," ",'PT_ab alle dyr'!L25)</f>
        <v>6590.3</v>
      </c>
      <c r="M32" s="134">
        <f>IF('PT_ab alle dyr'!M25=0," ",'PT_ab alle dyr'!M25)</f>
        <v>6009.8</v>
      </c>
      <c r="N32" s="134">
        <f>IF('PT_ab alle dyr'!N25=0," ",'PT_ab alle dyr'!N25)</f>
        <v>4550.1000000000004</v>
      </c>
      <c r="O32" s="134">
        <f>IF('PT_ab alle dyr'!O25=0," ",'PT_ab alle dyr'!O25)</f>
        <v>9654.2000000000007</v>
      </c>
      <c r="P32" s="134">
        <f>IF('PT_ab alle dyr'!P25=0," ",'PT_ab alle dyr'!P25)</f>
        <v>8491.5</v>
      </c>
      <c r="Q32" s="134">
        <f>IF('PT_ab alle dyr'!Q25=0," ",'PT_ab alle dyr'!Q25)</f>
        <v>7502</v>
      </c>
      <c r="R32" s="134">
        <f>IF('PT_ab alle dyr'!R25=0," ",'PT_ab alle dyr'!R25)</f>
        <v>8138</v>
      </c>
      <c r="S32" s="134">
        <f>IF('PT_ab alle dyr'!S25=0," ",'PT_ab alle dyr'!S25)</f>
        <v>6134</v>
      </c>
      <c r="T32" s="134">
        <f>IF('PT_ab alle dyr'!T25=0," ",'PT_ab alle dyr'!T25)</f>
        <v>8878.9</v>
      </c>
    </row>
    <row r="33" spans="2:20" x14ac:dyDescent="0.2">
      <c r="B33" s="123" t="str">
        <f>IF('PT_ab alle dyr'!B26=0," ",'PT_ab alle dyr'!B26)</f>
        <v xml:space="preserve"> </v>
      </c>
      <c r="C33" s="16" t="str">
        <f>IF('PT_ab alle dyr'!C26=0," ",'PT_ab alle dyr'!C26)</f>
        <v>villsaulam</v>
      </c>
      <c r="D33" s="134" t="str">
        <f>IF('PT_ab alle dyr'!D26=0," ",'PT_ab alle dyr'!D26)</f>
        <v xml:space="preserve"> </v>
      </c>
      <c r="E33" s="134" t="str">
        <f>IF('PT_ab alle dyr'!E26=0," ",'PT_ab alle dyr'!E26)</f>
        <v xml:space="preserve"> </v>
      </c>
      <c r="F33" s="134" t="str">
        <f>IF('PT_ab alle dyr'!F26=0," ",'PT_ab alle dyr'!F26)</f>
        <v xml:space="preserve"> </v>
      </c>
      <c r="G33" s="134" t="str">
        <f>IF('PT_ab alle dyr'!G26=0," ",'PT_ab alle dyr'!G26)</f>
        <v xml:space="preserve"> </v>
      </c>
      <c r="H33" s="134" t="str">
        <f>IF('PT_ab alle dyr'!H26=0," ",'PT_ab alle dyr'!H26)</f>
        <v xml:space="preserve"> </v>
      </c>
      <c r="I33" s="134" t="str">
        <f>IF('PT_ab alle dyr'!I26=0," ",'PT_ab alle dyr'!I26)</f>
        <v xml:space="preserve"> </v>
      </c>
      <c r="J33" s="134" t="str">
        <f>IF('PT_ab alle dyr'!J26=0," ",'PT_ab alle dyr'!J26)</f>
        <v xml:space="preserve"> </v>
      </c>
      <c r="K33" s="134" t="str">
        <f>IF('PT_ab alle dyr'!K26=0," ",'PT_ab alle dyr'!K26)</f>
        <v xml:space="preserve"> </v>
      </c>
      <c r="L33" s="134" t="str">
        <f>IF('PT_ab alle dyr'!L26=0," ",'PT_ab alle dyr'!L26)</f>
        <v xml:space="preserve"> </v>
      </c>
      <c r="M33" s="134" t="str">
        <f>IF('PT_ab alle dyr'!M26=0," ",'PT_ab alle dyr'!M26)</f>
        <v xml:space="preserve"> </v>
      </c>
      <c r="N33" s="134" t="str">
        <f>IF('PT_ab alle dyr'!N26=0," ",'PT_ab alle dyr'!N26)</f>
        <v xml:space="preserve"> </v>
      </c>
      <c r="O33" s="134">
        <f>IF('PT_ab alle dyr'!O26=0," ",'PT_ab alle dyr'!O26)</f>
        <v>15.4</v>
      </c>
      <c r="P33" s="134" t="str">
        <f>IF('PT_ab alle dyr'!P26=0," ",'PT_ab alle dyr'!P26)</f>
        <v xml:space="preserve"> </v>
      </c>
      <c r="Q33" s="134" t="str">
        <f>IF('PT_ab alle dyr'!Q26=0," ",'PT_ab alle dyr'!Q26)</f>
        <v xml:space="preserve"> </v>
      </c>
      <c r="R33" s="134" t="str">
        <f>IF('PT_ab alle dyr'!R26=0," ",'PT_ab alle dyr'!R26)</f>
        <v xml:space="preserve"> </v>
      </c>
      <c r="S33" s="134" t="str">
        <f>IF('PT_ab alle dyr'!S26=0," ",'PT_ab alle dyr'!S26)</f>
        <v xml:space="preserve"> </v>
      </c>
      <c r="T33" s="134" t="str">
        <f>IF('PT_ab alle dyr'!T26=0," ",'PT_ab alle dyr'!T26)</f>
        <v xml:space="preserve"> </v>
      </c>
    </row>
    <row r="34" spans="2:20" x14ac:dyDescent="0.2">
      <c r="B34" s="123" t="str">
        <f>IF('PT_ab alle dyr'!B27=0," ",'PT_ab alle dyr'!B27)</f>
        <v xml:space="preserve"> </v>
      </c>
      <c r="C34" s="16" t="str">
        <f>IF('PT_ab alle dyr'!C27=0," ",'PT_ab alle dyr'!C27)</f>
        <v>vær</v>
      </c>
      <c r="D34" s="134">
        <f>IF('PT_ab alle dyr'!D27=0," ",'PT_ab alle dyr'!D27)</f>
        <v>1237.5999999999999</v>
      </c>
      <c r="E34" s="134">
        <f>IF('PT_ab alle dyr'!E27=0," ",'PT_ab alle dyr'!E27)</f>
        <v>515.79999999999995</v>
      </c>
      <c r="F34" s="134">
        <f>IF('PT_ab alle dyr'!F27=0," ",'PT_ab alle dyr'!F27)</f>
        <v>888.7</v>
      </c>
      <c r="G34" s="134">
        <f>IF('PT_ab alle dyr'!G27=0," ",'PT_ab alle dyr'!G27)</f>
        <v>1566.8</v>
      </c>
      <c r="H34" s="134">
        <f>IF('PT_ab alle dyr'!H27=0," ",'PT_ab alle dyr'!H27)</f>
        <v>859</v>
      </c>
      <c r="I34" s="134">
        <f>IF('PT_ab alle dyr'!I27=0," ",'PT_ab alle dyr'!I27)</f>
        <v>1675.1</v>
      </c>
      <c r="J34" s="134">
        <f>IF('PT_ab alle dyr'!J27=0," ",'PT_ab alle dyr'!J27)</f>
        <v>1388.9</v>
      </c>
      <c r="K34" s="134">
        <f>IF('PT_ab alle dyr'!K27=0," ",'PT_ab alle dyr'!K27)</f>
        <v>1063.9000000000001</v>
      </c>
      <c r="L34" s="134">
        <f>IF('PT_ab alle dyr'!L27=0," ",'PT_ab alle dyr'!L27)</f>
        <v>1703.7</v>
      </c>
      <c r="M34" s="134">
        <f>IF('PT_ab alle dyr'!M27=0," ",'PT_ab alle dyr'!M27)</f>
        <v>2340.8000000000002</v>
      </c>
      <c r="N34" s="134">
        <f>IF('PT_ab alle dyr'!N27=0," ",'PT_ab alle dyr'!N27)</f>
        <v>1161.9000000000001</v>
      </c>
      <c r="O34" s="134">
        <f>IF('PT_ab alle dyr'!O27=0," ",'PT_ab alle dyr'!O27)</f>
        <v>2165.6</v>
      </c>
      <c r="P34" s="134">
        <f>IF('PT_ab alle dyr'!P27=0," ",'PT_ab alle dyr'!P27)</f>
        <v>1238.3</v>
      </c>
      <c r="Q34" s="134">
        <f>IF('PT_ab alle dyr'!Q27=0," ",'PT_ab alle dyr'!Q27)</f>
        <v>1366.7</v>
      </c>
      <c r="R34" s="134">
        <f>IF('PT_ab alle dyr'!R27=0," ",'PT_ab alle dyr'!R27)</f>
        <v>988.3</v>
      </c>
      <c r="S34" s="134">
        <f>IF('PT_ab alle dyr'!S27=0," ",'PT_ab alle dyr'!S27)</f>
        <v>1258.5999999999999</v>
      </c>
      <c r="T34" s="134">
        <f>IF('PT_ab alle dyr'!T27=0," ",'PT_ab alle dyr'!T27)</f>
        <v>1400.5</v>
      </c>
    </row>
    <row r="35" spans="2:20" x14ac:dyDescent="0.2">
      <c r="B35" s="124" t="s">
        <v>614</v>
      </c>
      <c r="C35" s="128" t="str">
        <f>IF('PT_ab alle dyr'!C28=0," ",'PT_ab alle dyr'!C28)</f>
        <v xml:space="preserve"> </v>
      </c>
      <c r="D35" s="135">
        <f>IF('PT_ab alle dyr'!D28=0," ",'PT_ab alle dyr'!D28)</f>
        <v>170478.3</v>
      </c>
      <c r="E35" s="135">
        <f>IF('PT_ab alle dyr'!E28=0," ",'PT_ab alle dyr'!E28)</f>
        <v>159946.20000000001</v>
      </c>
      <c r="F35" s="135">
        <f>IF('PT_ab alle dyr'!F28=0," ",'PT_ab alle dyr'!F28)</f>
        <v>166094.70000000001</v>
      </c>
      <c r="G35" s="135">
        <f>IF('PT_ab alle dyr'!G28=0," ",'PT_ab alle dyr'!G28)</f>
        <v>179396.1</v>
      </c>
      <c r="H35" s="135">
        <f>IF('PT_ab alle dyr'!H28=0," ",'PT_ab alle dyr'!H28)</f>
        <v>175606.9</v>
      </c>
      <c r="I35" s="135">
        <f>IF('PT_ab alle dyr'!I28=0," ",'PT_ab alle dyr'!I28)</f>
        <v>185927.2</v>
      </c>
      <c r="J35" s="135">
        <f>IF('PT_ab alle dyr'!J28=0," ",'PT_ab alle dyr'!J28)</f>
        <v>179329</v>
      </c>
      <c r="K35" s="135">
        <f>IF('PT_ab alle dyr'!K28=0," ",'PT_ab alle dyr'!K28)</f>
        <v>166374.20000000001</v>
      </c>
      <c r="L35" s="135">
        <f>IF('PT_ab alle dyr'!L28=0," ",'PT_ab alle dyr'!L28)</f>
        <v>172740.4</v>
      </c>
      <c r="M35" s="135">
        <f>IF('PT_ab alle dyr'!M28=0," ",'PT_ab alle dyr'!M28)</f>
        <v>186580.3</v>
      </c>
      <c r="N35" s="135">
        <f>IF('PT_ab alle dyr'!N28=0," ",'PT_ab alle dyr'!N28)</f>
        <v>190903</v>
      </c>
      <c r="O35" s="135">
        <f>IF('PT_ab alle dyr'!O28=0," ",'PT_ab alle dyr'!O28)</f>
        <v>199768.3</v>
      </c>
      <c r="P35" s="135">
        <f>IF('PT_ab alle dyr'!P28=0," ",'PT_ab alle dyr'!P28)</f>
        <v>214766.8</v>
      </c>
      <c r="Q35" s="135">
        <f>IF('PT_ab alle dyr'!Q28=0," ",'PT_ab alle dyr'!Q28)</f>
        <v>217016</v>
      </c>
      <c r="R35" s="135">
        <f>IF('PT_ab alle dyr'!R28=0," ",'PT_ab alle dyr'!R28)</f>
        <v>193706.5</v>
      </c>
      <c r="S35" s="135">
        <f>IF('PT_ab alle dyr'!S28=0," ",'PT_ab alle dyr'!S28)</f>
        <v>198232.4</v>
      </c>
      <c r="T35" s="135">
        <f>IF('PT_ab alle dyr'!T28=0," ",'PT_ab alle dyr'!T28)</f>
        <v>194101.5</v>
      </c>
    </row>
    <row r="36" spans="2:20" x14ac:dyDescent="0.2">
      <c r="B36" s="123" t="str">
        <f>IF('PT_ab alle dyr'!B29=0," ",'PT_ab alle dyr'!B29)</f>
        <v>storfe</v>
      </c>
      <c r="C36" s="16" t="str">
        <f>IF('PT_ab alle dyr'!C29=0," ",'PT_ab alle dyr'!C29)</f>
        <v>kalv</v>
      </c>
      <c r="D36" s="134">
        <f>IF('PT_ab alle dyr'!D29=0," ",'PT_ab alle dyr'!D29)</f>
        <v>14179.6</v>
      </c>
      <c r="E36" s="134">
        <f>IF('PT_ab alle dyr'!E29=0," ",'PT_ab alle dyr'!E29)</f>
        <v>10462.299999999999</v>
      </c>
      <c r="F36" s="134">
        <f>IF('PT_ab alle dyr'!F29=0," ",'PT_ab alle dyr'!F29)</f>
        <v>7995.5</v>
      </c>
      <c r="G36" s="134">
        <f>IF('PT_ab alle dyr'!G29=0," ",'PT_ab alle dyr'!G29)</f>
        <v>7817.1</v>
      </c>
      <c r="H36" s="134">
        <f>IF('PT_ab alle dyr'!H29=0," ",'PT_ab alle dyr'!H29)</f>
        <v>6811.1</v>
      </c>
      <c r="I36" s="134">
        <f>IF('PT_ab alle dyr'!I29=0," ",'PT_ab alle dyr'!I29)</f>
        <v>7115</v>
      </c>
      <c r="J36" s="134">
        <f>IF('PT_ab alle dyr'!J29=0," ",'PT_ab alle dyr'!J29)</f>
        <v>8657.2999999999993</v>
      </c>
      <c r="K36" s="134">
        <f>IF('PT_ab alle dyr'!K29=0," ",'PT_ab alle dyr'!K29)</f>
        <v>11510</v>
      </c>
      <c r="L36" s="134">
        <f>IF('PT_ab alle dyr'!L29=0," ",'PT_ab alle dyr'!L29)</f>
        <v>10702</v>
      </c>
      <c r="M36" s="134">
        <f>IF('PT_ab alle dyr'!M29=0," ",'PT_ab alle dyr'!M29)</f>
        <v>10767.8</v>
      </c>
      <c r="N36" s="134">
        <f>IF('PT_ab alle dyr'!N29=0," ",'PT_ab alle dyr'!N29)</f>
        <v>6651.4</v>
      </c>
      <c r="O36" s="134">
        <f>IF('PT_ab alle dyr'!O29=0," ",'PT_ab alle dyr'!O29)</f>
        <v>5540.1</v>
      </c>
      <c r="P36" s="134">
        <f>IF('PT_ab alle dyr'!P29=0," ",'PT_ab alle dyr'!P29)</f>
        <v>8451.7000000000007</v>
      </c>
      <c r="Q36" s="134">
        <f>IF('PT_ab alle dyr'!Q29=0," ",'PT_ab alle dyr'!Q29)</f>
        <v>7380.3</v>
      </c>
      <c r="R36" s="134">
        <f>IF('PT_ab alle dyr'!R29=0," ",'PT_ab alle dyr'!R29)</f>
        <v>8791.2000000000007</v>
      </c>
      <c r="S36" s="134">
        <f>IF('PT_ab alle dyr'!S29=0," ",'PT_ab alle dyr'!S29)</f>
        <v>6658</v>
      </c>
      <c r="T36" s="134">
        <f>IF('PT_ab alle dyr'!T29=0," ",'PT_ab alle dyr'!T29)</f>
        <v>5837.9</v>
      </c>
    </row>
    <row r="37" spans="2:20" x14ac:dyDescent="0.2">
      <c r="B37" s="123" t="str">
        <f>IF('PT_ab alle dyr'!B30=0," ",'PT_ab alle dyr'!B30)</f>
        <v xml:space="preserve"> </v>
      </c>
      <c r="C37" s="16" t="str">
        <f>IF('PT_ab alle dyr'!C30=0," ",'PT_ab alle dyr'!C30)</f>
        <v>ku</v>
      </c>
      <c r="D37" s="134">
        <f>IF('PT_ab alle dyr'!D30=0," ",'PT_ab alle dyr'!D30)</f>
        <v>81974.600000000006</v>
      </c>
      <c r="E37" s="134">
        <f>IF('PT_ab alle dyr'!E30=0," ",'PT_ab alle dyr'!E30)</f>
        <v>86260.7</v>
      </c>
      <c r="F37" s="134">
        <f>IF('PT_ab alle dyr'!F30=0," ",'PT_ab alle dyr'!F30)</f>
        <v>79179.100000000006</v>
      </c>
      <c r="G37" s="134">
        <f>IF('PT_ab alle dyr'!G30=0," ",'PT_ab alle dyr'!G30)</f>
        <v>104291.3</v>
      </c>
      <c r="H37" s="134">
        <f>IF('PT_ab alle dyr'!H30=0," ",'PT_ab alle dyr'!H30)</f>
        <v>94123.8</v>
      </c>
      <c r="I37" s="134">
        <f>IF('PT_ab alle dyr'!I30=0," ",'PT_ab alle dyr'!I30)</f>
        <v>81132.100000000006</v>
      </c>
      <c r="J37" s="134">
        <f>IF('PT_ab alle dyr'!J30=0," ",'PT_ab alle dyr'!J30)</f>
        <v>67972</v>
      </c>
      <c r="K37" s="134">
        <f>IF('PT_ab alle dyr'!K30=0," ",'PT_ab alle dyr'!K30)</f>
        <v>74730.899999999994</v>
      </c>
      <c r="L37" s="134">
        <f>IF('PT_ab alle dyr'!L30=0," ",'PT_ab alle dyr'!L30)</f>
        <v>74620.2</v>
      </c>
      <c r="M37" s="134">
        <f>IF('PT_ab alle dyr'!M30=0," ",'PT_ab alle dyr'!M30)</f>
        <v>64508.5</v>
      </c>
      <c r="N37" s="134">
        <f>IF('PT_ab alle dyr'!N30=0," ",'PT_ab alle dyr'!N30)</f>
        <v>70014.7</v>
      </c>
      <c r="O37" s="134">
        <f>IF('PT_ab alle dyr'!O30=0," ",'PT_ab alle dyr'!O30)</f>
        <v>69113.2</v>
      </c>
      <c r="P37" s="134">
        <f>IF('PT_ab alle dyr'!P30=0," ",'PT_ab alle dyr'!P30)</f>
        <v>76989.600000000006</v>
      </c>
      <c r="Q37" s="134">
        <f>IF('PT_ab alle dyr'!Q30=0," ",'PT_ab alle dyr'!Q30)</f>
        <v>68696.2</v>
      </c>
      <c r="R37" s="134">
        <f>IF('PT_ab alle dyr'!R30=0," ",'PT_ab alle dyr'!R30)</f>
        <v>77998.5</v>
      </c>
      <c r="S37" s="134">
        <f>IF('PT_ab alle dyr'!S30=0," ",'PT_ab alle dyr'!S30)</f>
        <v>58619.4</v>
      </c>
      <c r="T37" s="134">
        <f>IF('PT_ab alle dyr'!T30=0," ",'PT_ab alle dyr'!T30)</f>
        <v>75412.5</v>
      </c>
    </row>
    <row r="38" spans="2:20" x14ac:dyDescent="0.2">
      <c r="B38" s="123" t="str">
        <f>IF('PT_ab alle dyr'!B31=0," ",'PT_ab alle dyr'!B31)</f>
        <v xml:space="preserve"> </v>
      </c>
      <c r="C38" s="16" t="str">
        <f>IF('PT_ab alle dyr'!C31=0," ",'PT_ab alle dyr'!C31)</f>
        <v>kvige</v>
      </c>
      <c r="D38" s="134">
        <f>IF('PT_ab alle dyr'!D31=0," ",'PT_ab alle dyr'!D31)</f>
        <v>23197.8</v>
      </c>
      <c r="E38" s="134">
        <f>IF('PT_ab alle dyr'!E31=0," ",'PT_ab alle dyr'!E31)</f>
        <v>23422.9</v>
      </c>
      <c r="F38" s="134">
        <f>IF('PT_ab alle dyr'!F31=0," ",'PT_ab alle dyr'!F31)</f>
        <v>30476.1</v>
      </c>
      <c r="G38" s="134">
        <f>IF('PT_ab alle dyr'!G31=0," ",'PT_ab alle dyr'!G31)</f>
        <v>33069.699999999997</v>
      </c>
      <c r="H38" s="134">
        <f>IF('PT_ab alle dyr'!H31=0," ",'PT_ab alle dyr'!H31)</f>
        <v>35818.6</v>
      </c>
      <c r="I38" s="134">
        <f>IF('PT_ab alle dyr'!I31=0," ",'PT_ab alle dyr'!I31)</f>
        <v>24559.4</v>
      </c>
      <c r="J38" s="134">
        <f>IF('PT_ab alle dyr'!J31=0," ",'PT_ab alle dyr'!J31)</f>
        <v>26489.5</v>
      </c>
      <c r="K38" s="134">
        <f>IF('PT_ab alle dyr'!K31=0," ",'PT_ab alle dyr'!K31)</f>
        <v>25491.9</v>
      </c>
      <c r="L38" s="134">
        <f>IF('PT_ab alle dyr'!L31=0," ",'PT_ab alle dyr'!L31)</f>
        <v>25233.200000000001</v>
      </c>
      <c r="M38" s="134">
        <f>IF('PT_ab alle dyr'!M31=0," ",'PT_ab alle dyr'!M31)</f>
        <v>18289.400000000001</v>
      </c>
      <c r="N38" s="134">
        <f>IF('PT_ab alle dyr'!N31=0," ",'PT_ab alle dyr'!N31)</f>
        <v>16891.099999999999</v>
      </c>
      <c r="O38" s="134">
        <f>IF('PT_ab alle dyr'!O31=0," ",'PT_ab alle dyr'!O31)</f>
        <v>22364.3</v>
      </c>
      <c r="P38" s="134">
        <f>IF('PT_ab alle dyr'!P31=0," ",'PT_ab alle dyr'!P31)</f>
        <v>18557</v>
      </c>
      <c r="Q38" s="134">
        <f>IF('PT_ab alle dyr'!Q31=0," ",'PT_ab alle dyr'!Q31)</f>
        <v>28060.400000000001</v>
      </c>
      <c r="R38" s="134">
        <f>IF('PT_ab alle dyr'!R31=0," ",'PT_ab alle dyr'!R31)</f>
        <v>26428.9</v>
      </c>
      <c r="S38" s="134">
        <f>IF('PT_ab alle dyr'!S31=0," ",'PT_ab alle dyr'!S31)</f>
        <v>24497</v>
      </c>
      <c r="T38" s="134">
        <f>IF('PT_ab alle dyr'!T31=0," ",'PT_ab alle dyr'!T31)</f>
        <v>32869.4</v>
      </c>
    </row>
    <row r="39" spans="2:20" x14ac:dyDescent="0.2">
      <c r="B39" s="123" t="str">
        <f>IF('PT_ab alle dyr'!B32=0," ",'PT_ab alle dyr'!B32)</f>
        <v xml:space="preserve"> </v>
      </c>
      <c r="C39" s="16" t="str">
        <f>IF('PT_ab alle dyr'!C32=0," ",'PT_ab alle dyr'!C32)</f>
        <v>okse</v>
      </c>
      <c r="D39" s="134" t="str">
        <f>IF('PT_ab alle dyr'!D32=0," ",'PT_ab alle dyr'!D32)</f>
        <v xml:space="preserve"> </v>
      </c>
      <c r="E39" s="134">
        <f>IF('PT_ab alle dyr'!E32=0," ",'PT_ab alle dyr'!E32)</f>
        <v>939.9</v>
      </c>
      <c r="F39" s="134">
        <f>IF('PT_ab alle dyr'!F32=0," ",'PT_ab alle dyr'!F32)</f>
        <v>5256.5</v>
      </c>
      <c r="G39" s="134">
        <f>IF('PT_ab alle dyr'!G32=0," ",'PT_ab alle dyr'!G32)</f>
        <v>3522.5</v>
      </c>
      <c r="H39" s="134">
        <f>IF('PT_ab alle dyr'!H32=0," ",'PT_ab alle dyr'!H32)</f>
        <v>1082.7</v>
      </c>
      <c r="I39" s="134">
        <f>IF('PT_ab alle dyr'!I32=0," ",'PT_ab alle dyr'!I32)</f>
        <v>4437.2</v>
      </c>
      <c r="J39" s="134">
        <f>IF('PT_ab alle dyr'!J32=0," ",'PT_ab alle dyr'!J32)</f>
        <v>3244.7</v>
      </c>
      <c r="K39" s="134">
        <f>IF('PT_ab alle dyr'!K32=0," ",'PT_ab alle dyr'!K32)</f>
        <v>3097.9</v>
      </c>
      <c r="L39" s="134">
        <f>IF('PT_ab alle dyr'!L32=0," ",'PT_ab alle dyr'!L32)</f>
        <v>3411.2</v>
      </c>
      <c r="M39" s="134">
        <f>IF('PT_ab alle dyr'!M32=0," ",'PT_ab alle dyr'!M32)</f>
        <v>4003.2</v>
      </c>
      <c r="N39" s="134">
        <f>IF('PT_ab alle dyr'!N32=0," ",'PT_ab alle dyr'!N32)</f>
        <v>2087.9</v>
      </c>
      <c r="O39" s="134">
        <f>IF('PT_ab alle dyr'!O32=0," ",'PT_ab alle dyr'!O32)</f>
        <v>4445.7</v>
      </c>
      <c r="P39" s="134">
        <f>IF('PT_ab alle dyr'!P32=0," ",'PT_ab alle dyr'!P32)</f>
        <v>4576.7</v>
      </c>
      <c r="Q39" s="134">
        <f>IF('PT_ab alle dyr'!Q32=0," ",'PT_ab alle dyr'!Q32)</f>
        <v>1213.8</v>
      </c>
      <c r="R39" s="134">
        <f>IF('PT_ab alle dyr'!R32=0," ",'PT_ab alle dyr'!R32)</f>
        <v>5047.3999999999996</v>
      </c>
      <c r="S39" s="134">
        <f>IF('PT_ab alle dyr'!S32=0," ",'PT_ab alle dyr'!S32)</f>
        <v>4584.5</v>
      </c>
      <c r="T39" s="134">
        <f>IF('PT_ab alle dyr'!T32=0," ",'PT_ab alle dyr'!T32)</f>
        <v>2964.6</v>
      </c>
    </row>
    <row r="40" spans="2:20" x14ac:dyDescent="0.2">
      <c r="B40" s="123" t="str">
        <f>IF('PT_ab alle dyr'!B33=0," ",'PT_ab alle dyr'!B33)</f>
        <v xml:space="preserve"> </v>
      </c>
      <c r="C40" s="16" t="str">
        <f>IF('PT_ab alle dyr'!C33=0," ",'PT_ab alle dyr'!C33)</f>
        <v>ungku</v>
      </c>
      <c r="D40" s="134">
        <f>IF('PT_ab alle dyr'!D33=0," ",'PT_ab alle dyr'!D33)</f>
        <v>28792.6</v>
      </c>
      <c r="E40" s="134">
        <f>IF('PT_ab alle dyr'!E33=0," ",'PT_ab alle dyr'!E33)</f>
        <v>26460</v>
      </c>
      <c r="F40" s="134">
        <f>IF('PT_ab alle dyr'!F33=0," ",'PT_ab alle dyr'!F33)</f>
        <v>21543.9</v>
      </c>
      <c r="G40" s="134">
        <f>IF('PT_ab alle dyr'!G33=0," ",'PT_ab alle dyr'!G33)</f>
        <v>27445.7</v>
      </c>
      <c r="H40" s="134">
        <f>IF('PT_ab alle dyr'!H33=0," ",'PT_ab alle dyr'!H33)</f>
        <v>21581.3</v>
      </c>
      <c r="I40" s="134">
        <f>IF('PT_ab alle dyr'!I33=0," ",'PT_ab alle dyr'!I33)</f>
        <v>21958.799999999999</v>
      </c>
      <c r="J40" s="134">
        <f>IF('PT_ab alle dyr'!J33=0," ",'PT_ab alle dyr'!J33)</f>
        <v>36844.699999999997</v>
      </c>
      <c r="K40" s="134">
        <f>IF('PT_ab alle dyr'!K33=0," ",'PT_ab alle dyr'!K33)</f>
        <v>49861.4</v>
      </c>
      <c r="L40" s="134">
        <f>IF('PT_ab alle dyr'!L33=0," ",'PT_ab alle dyr'!L33)</f>
        <v>47603.3</v>
      </c>
      <c r="M40" s="134">
        <f>IF('PT_ab alle dyr'!M33=0," ",'PT_ab alle dyr'!M33)</f>
        <v>45240.9</v>
      </c>
      <c r="N40" s="134">
        <f>IF('PT_ab alle dyr'!N33=0," ",'PT_ab alle dyr'!N33)</f>
        <v>46861.9</v>
      </c>
      <c r="O40" s="134">
        <f>IF('PT_ab alle dyr'!O33=0," ",'PT_ab alle dyr'!O33)</f>
        <v>37393.300000000003</v>
      </c>
      <c r="P40" s="134">
        <f>IF('PT_ab alle dyr'!P33=0," ",'PT_ab alle dyr'!P33)</f>
        <v>54658.5</v>
      </c>
      <c r="Q40" s="134">
        <f>IF('PT_ab alle dyr'!Q33=0," ",'PT_ab alle dyr'!Q33)</f>
        <v>49795.1</v>
      </c>
      <c r="R40" s="134">
        <f>IF('PT_ab alle dyr'!R33=0," ",'PT_ab alle dyr'!R33)</f>
        <v>67024.800000000003</v>
      </c>
      <c r="S40" s="134">
        <f>IF('PT_ab alle dyr'!S33=0," ",'PT_ab alle dyr'!S33)</f>
        <v>44463.5</v>
      </c>
      <c r="T40" s="134">
        <f>IF('PT_ab alle dyr'!T33=0," ",'PT_ab alle dyr'!T33)</f>
        <v>53314.2</v>
      </c>
    </row>
    <row r="41" spans="2:20" x14ac:dyDescent="0.2">
      <c r="B41" s="123" t="str">
        <f>IF('PT_ab alle dyr'!B34=0," ",'PT_ab alle dyr'!B34)</f>
        <v xml:space="preserve"> </v>
      </c>
      <c r="C41" s="16" t="str">
        <f>IF('PT_ab alle dyr'!C34=0," ",'PT_ab alle dyr'!C34)</f>
        <v>ungokse</v>
      </c>
      <c r="D41" s="134">
        <f>IF('PT_ab alle dyr'!D34=0," ",'PT_ab alle dyr'!D34)</f>
        <v>131816.79999999999</v>
      </c>
      <c r="E41" s="134">
        <f>IF('PT_ab alle dyr'!E34=0," ",'PT_ab alle dyr'!E34)</f>
        <v>111890.4</v>
      </c>
      <c r="F41" s="134">
        <f>IF('PT_ab alle dyr'!F34=0," ",'PT_ab alle dyr'!F34)</f>
        <v>135225.29999999999</v>
      </c>
      <c r="G41" s="134">
        <f>IF('PT_ab alle dyr'!G34=0," ",'PT_ab alle dyr'!G34)</f>
        <v>135788.70000000001</v>
      </c>
      <c r="H41" s="134">
        <f>IF('PT_ab alle dyr'!H34=0," ",'PT_ab alle dyr'!H34)</f>
        <v>146721.5</v>
      </c>
      <c r="I41" s="134">
        <f>IF('PT_ab alle dyr'!I34=0," ",'PT_ab alle dyr'!I34)</f>
        <v>139065.9</v>
      </c>
      <c r="J41" s="134">
        <f>IF('PT_ab alle dyr'!J34=0," ",'PT_ab alle dyr'!J34)</f>
        <v>125949.3</v>
      </c>
      <c r="K41" s="134">
        <f>IF('PT_ab alle dyr'!K34=0," ",'PT_ab alle dyr'!K34)</f>
        <v>117869.9</v>
      </c>
      <c r="L41" s="134">
        <f>IF('PT_ab alle dyr'!L34=0," ",'PT_ab alle dyr'!L34)</f>
        <v>132959.70000000001</v>
      </c>
      <c r="M41" s="134">
        <f>IF('PT_ab alle dyr'!M34=0," ",'PT_ab alle dyr'!M34)</f>
        <v>145144.70000000001</v>
      </c>
      <c r="N41" s="134">
        <f>IF('PT_ab alle dyr'!N34=0," ",'PT_ab alle dyr'!N34)</f>
        <v>148960.20000000001</v>
      </c>
      <c r="O41" s="134">
        <f>IF('PT_ab alle dyr'!O34=0," ",'PT_ab alle dyr'!O34)</f>
        <v>168949</v>
      </c>
      <c r="P41" s="134">
        <f>IF('PT_ab alle dyr'!P34=0," ",'PT_ab alle dyr'!P34)</f>
        <v>181133.8</v>
      </c>
      <c r="Q41" s="134">
        <f>IF('PT_ab alle dyr'!Q34=0," ",'PT_ab alle dyr'!Q34)</f>
        <v>181069.2</v>
      </c>
      <c r="R41" s="134">
        <f>IF('PT_ab alle dyr'!R34=0," ",'PT_ab alle dyr'!R34)</f>
        <v>149932.1</v>
      </c>
      <c r="S41" s="134">
        <f>IF('PT_ab alle dyr'!S34=0," ",'PT_ab alle dyr'!S34)</f>
        <v>177065.7</v>
      </c>
      <c r="T41" s="134">
        <f>IF('PT_ab alle dyr'!T34=0," ",'PT_ab alle dyr'!T34)</f>
        <v>175009.6</v>
      </c>
    </row>
    <row r="42" spans="2:20" x14ac:dyDescent="0.2">
      <c r="B42" s="124" t="s">
        <v>615</v>
      </c>
      <c r="C42" s="128" t="str">
        <f>IF('PT_ab alle dyr'!C35=0," ",'PT_ab alle dyr'!C35)</f>
        <v xml:space="preserve"> </v>
      </c>
      <c r="D42" s="135">
        <f>IF('PT_ab alle dyr'!D35=0," ",'PT_ab alle dyr'!D35)</f>
        <v>279961.40000000002</v>
      </c>
      <c r="E42" s="135">
        <f>IF('PT_ab alle dyr'!E35=0," ",'PT_ab alle dyr'!E35)</f>
        <v>259436.2</v>
      </c>
      <c r="F42" s="135">
        <f>IF('PT_ab alle dyr'!F35=0," ",'PT_ab alle dyr'!F35)</f>
        <v>279676.40000000002</v>
      </c>
      <c r="G42" s="135">
        <f>IF('PT_ab alle dyr'!G35=0," ",'PT_ab alle dyr'!G35)</f>
        <v>311935</v>
      </c>
      <c r="H42" s="135">
        <f>IF('PT_ab alle dyr'!H35=0," ",'PT_ab alle dyr'!H35)</f>
        <v>306139</v>
      </c>
      <c r="I42" s="135">
        <f>IF('PT_ab alle dyr'!I35=0," ",'PT_ab alle dyr'!I35)</f>
        <v>278268.40000000002</v>
      </c>
      <c r="J42" s="135">
        <f>IF('PT_ab alle dyr'!J35=0," ",'PT_ab alle dyr'!J35)</f>
        <v>269157.5</v>
      </c>
      <c r="K42" s="135">
        <f>IF('PT_ab alle dyr'!K35=0," ",'PT_ab alle dyr'!K35)</f>
        <v>282562</v>
      </c>
      <c r="L42" s="135">
        <f>IF('PT_ab alle dyr'!L35=0," ",'PT_ab alle dyr'!L35)</f>
        <v>294529.59999999998</v>
      </c>
      <c r="M42" s="135">
        <f>IF('PT_ab alle dyr'!M35=0," ",'PT_ab alle dyr'!M35)</f>
        <v>287954.5</v>
      </c>
      <c r="N42" s="135">
        <f>IF('PT_ab alle dyr'!N35=0," ",'PT_ab alle dyr'!N35)</f>
        <v>291467.2</v>
      </c>
      <c r="O42" s="135">
        <f>IF('PT_ab alle dyr'!O35=0," ",'PT_ab alle dyr'!O35)</f>
        <v>307805.59999999998</v>
      </c>
      <c r="P42" s="135">
        <f>IF('PT_ab alle dyr'!P35=0," ",'PT_ab alle dyr'!P35)</f>
        <v>344367.3</v>
      </c>
      <c r="Q42" s="135">
        <f>IF('PT_ab alle dyr'!Q35=0," ",'PT_ab alle dyr'!Q35)</f>
        <v>336215</v>
      </c>
      <c r="R42" s="135">
        <f>IF('PT_ab alle dyr'!R35=0," ",'PT_ab alle dyr'!R35)</f>
        <v>335222.90000000002</v>
      </c>
      <c r="S42" s="135">
        <f>IF('PT_ab alle dyr'!S35=0," ",'PT_ab alle dyr'!S35)</f>
        <v>315888.09999999998</v>
      </c>
      <c r="T42" s="135">
        <f>IF('PT_ab alle dyr'!T35=0," ",'PT_ab alle dyr'!T35)</f>
        <v>345408.2</v>
      </c>
    </row>
    <row r="43" spans="2:20" x14ac:dyDescent="0.2">
      <c r="B43" s="125" t="str">
        <f>IF('PT_ab alle dyr'!B36=0," ",'PT_ab alle dyr'!B36)</f>
        <v>Totalsum</v>
      </c>
      <c r="C43" s="129" t="str">
        <f>IF('PT_ab alle dyr'!C36=0," ",'PT_ab alle dyr'!C36)</f>
        <v xml:space="preserve"> </v>
      </c>
      <c r="D43" s="136">
        <f>IF('PT_ab alle dyr'!D36=0," ",'PT_ab alle dyr'!D36)</f>
        <v>550928.69999999995</v>
      </c>
      <c r="E43" s="136">
        <f>IF('PT_ab alle dyr'!E36=0," ",'PT_ab alle dyr'!E36)</f>
        <v>537196.4</v>
      </c>
      <c r="F43" s="136">
        <f>IF('PT_ab alle dyr'!F36=0," ",'PT_ab alle dyr'!F36)</f>
        <v>566863.30000000005</v>
      </c>
      <c r="G43" s="136">
        <f>IF('PT_ab alle dyr'!G36=0," ",'PT_ab alle dyr'!G36)</f>
        <v>805101.1</v>
      </c>
      <c r="H43" s="136">
        <f>IF('PT_ab alle dyr'!H36=0," ",'PT_ab alle dyr'!H36)</f>
        <v>1144435.6000000001</v>
      </c>
      <c r="I43" s="136">
        <f>IF('PT_ab alle dyr'!I36=0," ",'PT_ab alle dyr'!I36)</f>
        <v>1115886.5</v>
      </c>
      <c r="J43" s="136">
        <f>IF('PT_ab alle dyr'!J36=0," ",'PT_ab alle dyr'!J36)</f>
        <v>1105642.5</v>
      </c>
      <c r="K43" s="136">
        <f>IF('PT_ab alle dyr'!K36=0," ",'PT_ab alle dyr'!K36)</f>
        <v>1128134.8999999999</v>
      </c>
      <c r="L43" s="136">
        <f>IF('PT_ab alle dyr'!L36=0," ",'PT_ab alle dyr'!L36)</f>
        <v>1187626.2</v>
      </c>
      <c r="M43" s="136">
        <f>IF('PT_ab alle dyr'!M36=0," ",'PT_ab alle dyr'!M36)</f>
        <v>1137188.3</v>
      </c>
      <c r="N43" s="136">
        <f>IF('PT_ab alle dyr'!N36=0," ",'PT_ab alle dyr'!N36)</f>
        <v>920319.9</v>
      </c>
      <c r="O43" s="136">
        <f>IF('PT_ab alle dyr'!O36=0," ",'PT_ab alle dyr'!O36)</f>
        <v>1052947.3999999999</v>
      </c>
      <c r="P43" s="136">
        <f>IF('PT_ab alle dyr'!P36=0," ",'PT_ab alle dyr'!P36)</f>
        <v>1115235.3999999999</v>
      </c>
      <c r="Q43" s="136">
        <f>IF('PT_ab alle dyr'!Q36=0," ",'PT_ab alle dyr'!Q36)</f>
        <v>1128401.2</v>
      </c>
      <c r="R43" s="136">
        <f>IF('PT_ab alle dyr'!R36=0," ",'PT_ab alle dyr'!R36)</f>
        <v>1151127.2</v>
      </c>
      <c r="S43" s="136">
        <f>IF('PT_ab alle dyr'!S36=0," ",'PT_ab alle dyr'!S36)</f>
        <v>1232639.3</v>
      </c>
      <c r="T43" s="136">
        <f>IF('PT_ab alle dyr'!T36=0," ",'PT_ab alle dyr'!T36)</f>
        <v>1240845</v>
      </c>
    </row>
    <row r="44" spans="2:20" x14ac:dyDescent="0.2">
      <c r="B44" s="122" t="str">
        <f>IF('PT_ab alle dyr'!B37=0," ",'PT_ab alle dyr'!B37)</f>
        <v xml:space="preserve"> </v>
      </c>
      <c r="C44" s="14" t="str">
        <f>IF('PT_ab alle dyr'!C37=0," ",'PT_ab alle dyr'!C37)</f>
        <v xml:space="preserve"> </v>
      </c>
      <c r="D44" s="14" t="str">
        <f>IF('PT_ab alle dyr'!D37=0," ",'PT_ab alle dyr'!D37)</f>
        <v xml:space="preserve"> </v>
      </c>
      <c r="E44" s="14" t="str">
        <f>IF('PT_ab alle dyr'!E37=0," ",'PT_ab alle dyr'!E37)</f>
        <v xml:space="preserve"> </v>
      </c>
      <c r="F44" s="14" t="str">
        <f>IF('PT_ab alle dyr'!F37=0," ",'PT_ab alle dyr'!F37)</f>
        <v xml:space="preserve"> </v>
      </c>
      <c r="G44" s="14" t="str">
        <f>IF('PT_ab alle dyr'!G37=0," ",'PT_ab alle dyr'!G37)</f>
        <v xml:space="preserve"> </v>
      </c>
      <c r="H44" s="14" t="str">
        <f>IF('PT_ab alle dyr'!H37=0," ",'PT_ab alle dyr'!H37)</f>
        <v xml:space="preserve"> </v>
      </c>
      <c r="I44" s="14" t="str">
        <f>IF('PT_ab alle dyr'!I37=0," ",'PT_ab alle dyr'!I37)</f>
        <v xml:space="preserve"> </v>
      </c>
      <c r="J44" s="14" t="str">
        <f>IF('PT_ab alle dyr'!J37=0," ",'PT_ab alle dyr'!J37)</f>
        <v xml:space="preserve"> </v>
      </c>
      <c r="K44" s="14" t="str">
        <f>IF('PT_ab alle dyr'!K37=0," ",'PT_ab alle dyr'!K37)</f>
        <v xml:space="preserve"> </v>
      </c>
      <c r="L44" s="14" t="str">
        <f>IF('PT_ab alle dyr'!L37=0," ",'PT_ab alle dyr'!L37)</f>
        <v xml:space="preserve"> </v>
      </c>
      <c r="M44" s="14" t="str">
        <f>IF('PT_ab alle dyr'!M37=0," ",'PT_ab alle dyr'!M37)</f>
        <v xml:space="preserve"> </v>
      </c>
      <c r="N44" s="14" t="str">
        <f>IF('PT_ab alle dyr'!N37=0," ",'PT_ab alle dyr'!N37)</f>
        <v xml:space="preserve"> </v>
      </c>
      <c r="O44" s="14" t="str">
        <f>IF('PT_ab alle dyr'!O37=0," ",'PT_ab alle dyr'!O37)</f>
        <v xml:space="preserve"> </v>
      </c>
      <c r="P44" s="14" t="str">
        <f>IF('PT_ab alle dyr'!P37=0," ",'PT_ab alle dyr'!P37)</f>
        <v xml:space="preserve"> </v>
      </c>
      <c r="Q44" s="14" t="str">
        <f>IF('PT_ab alle dyr'!Q37=0," ",'PT_ab alle dyr'!Q37)</f>
        <v xml:space="preserve"> </v>
      </c>
      <c r="R44" s="14" t="str">
        <f>IF('PT_ab alle dyr'!R37=0," ",'PT_ab alle dyr'!R37)</f>
        <v xml:space="preserve"> </v>
      </c>
      <c r="S44" s="14" t="str">
        <f>IF('PT_ab alle dyr'!S37=0," ",'PT_ab alle dyr'!S37)</f>
        <v xml:space="preserve"> </v>
      </c>
    </row>
    <row r="45" spans="2:20" x14ac:dyDescent="0.2">
      <c r="B45" s="122" t="str">
        <f>IF('PT_ab alle dyr'!B38=0," ",'PT_ab alle dyr'!B38)</f>
        <v xml:space="preserve"> </v>
      </c>
      <c r="C45" s="14" t="str">
        <f>IF('PT_ab alle dyr'!C38=0," ",'PT_ab alle dyr'!C38)</f>
        <v xml:space="preserve"> </v>
      </c>
      <c r="D45" s="14" t="str">
        <f>IF('PT_ab alle dyr'!D38=0," ",'PT_ab alle dyr'!D38)</f>
        <v xml:space="preserve"> </v>
      </c>
      <c r="E45" s="14" t="str">
        <f>IF('PT_ab alle dyr'!E38=0," ",'PT_ab alle dyr'!E38)</f>
        <v xml:space="preserve"> </v>
      </c>
      <c r="F45" s="14" t="str">
        <f>IF('PT_ab alle dyr'!F38=0," ",'PT_ab alle dyr'!F38)</f>
        <v xml:space="preserve"> </v>
      </c>
      <c r="G45" s="14" t="str">
        <f>IF('PT_ab alle dyr'!G38=0," ",'PT_ab alle dyr'!G38)</f>
        <v xml:space="preserve"> </v>
      </c>
      <c r="H45" s="14" t="str">
        <f>IF('PT_ab alle dyr'!H38=0," ",'PT_ab alle dyr'!H38)</f>
        <v xml:space="preserve"> </v>
      </c>
      <c r="I45" s="14" t="str">
        <f>IF('PT_ab alle dyr'!I38=0," ",'PT_ab alle dyr'!I38)</f>
        <v xml:space="preserve"> </v>
      </c>
      <c r="J45" s="14" t="str">
        <f>IF('PT_ab alle dyr'!J38=0," ",'PT_ab alle dyr'!J38)</f>
        <v xml:space="preserve"> </v>
      </c>
      <c r="K45" s="14" t="str">
        <f>IF('PT_ab alle dyr'!K38=0," ",'PT_ab alle dyr'!K38)</f>
        <v xml:space="preserve"> </v>
      </c>
      <c r="L45" s="14" t="str">
        <f>IF('PT_ab alle dyr'!L38=0," ",'PT_ab alle dyr'!L38)</f>
        <v xml:space="preserve"> </v>
      </c>
      <c r="M45" s="14" t="str">
        <f>IF('PT_ab alle dyr'!M38=0," ",'PT_ab alle dyr'!M38)</f>
        <v xml:space="preserve"> </v>
      </c>
      <c r="N45" s="14" t="str">
        <f>IF('PT_ab alle dyr'!N38=0," ",'PT_ab alle dyr'!N38)</f>
        <v xml:space="preserve"> </v>
      </c>
      <c r="O45" s="14" t="str">
        <f>IF('PT_ab alle dyr'!O38=0," ",'PT_ab alle dyr'!O38)</f>
        <v xml:space="preserve"> </v>
      </c>
      <c r="P45" s="14" t="str">
        <f>IF('PT_ab alle dyr'!P38=0," ",'PT_ab alle dyr'!P38)</f>
        <v xml:space="preserve"> </v>
      </c>
      <c r="Q45" s="14" t="str">
        <f>IF('PT_ab alle dyr'!Q38=0," ",'PT_ab alle dyr'!Q38)</f>
        <v xml:space="preserve"> </v>
      </c>
      <c r="R45" s="14" t="str">
        <f>IF('PT_ab alle dyr'!R38=0," ",'PT_ab alle dyr'!R38)</f>
        <v xml:space="preserve"> </v>
      </c>
      <c r="S45" s="14" t="str">
        <f>IF('PT_ab alle dyr'!S38=0," ",'PT_ab alle dyr'!S38)</f>
        <v xml:space="preserve"> </v>
      </c>
    </row>
    <row r="46" spans="2:20" x14ac:dyDescent="0.2">
      <c r="B46" s="122" t="str">
        <f>IF('PT_ab alle dyr'!B39=0," ",'PT_ab alle dyr'!B39)</f>
        <v xml:space="preserve"> </v>
      </c>
      <c r="C46" s="14" t="str">
        <f>IF('PT_ab alle dyr'!C39=0," ",'PT_ab alle dyr'!C39)</f>
        <v xml:space="preserve"> </v>
      </c>
      <c r="D46" s="14" t="str">
        <f>IF('PT_ab alle dyr'!D39=0," ",'PT_ab alle dyr'!D39)</f>
        <v xml:space="preserve"> </v>
      </c>
      <c r="E46" s="14" t="str">
        <f>IF('PT_ab alle dyr'!E39=0," ",'PT_ab alle dyr'!E39)</f>
        <v xml:space="preserve"> </v>
      </c>
      <c r="F46" s="14" t="str">
        <f>IF('PT_ab alle dyr'!F39=0," ",'PT_ab alle dyr'!F39)</f>
        <v xml:space="preserve"> </v>
      </c>
      <c r="G46" s="14" t="str">
        <f>IF('PT_ab alle dyr'!G39=0," ",'PT_ab alle dyr'!G39)</f>
        <v xml:space="preserve"> </v>
      </c>
      <c r="H46" s="14" t="str">
        <f>IF('PT_ab alle dyr'!H39=0," ",'PT_ab alle dyr'!H39)</f>
        <v xml:space="preserve"> </v>
      </c>
      <c r="I46" s="14" t="str">
        <f>IF('PT_ab alle dyr'!I39=0," ",'PT_ab alle dyr'!I39)</f>
        <v xml:space="preserve"> </v>
      </c>
      <c r="J46" s="14" t="str">
        <f>IF('PT_ab alle dyr'!J39=0," ",'PT_ab alle dyr'!J39)</f>
        <v xml:space="preserve"> </v>
      </c>
      <c r="K46" s="14" t="str">
        <f>IF('PT_ab alle dyr'!K39=0," ",'PT_ab alle dyr'!K39)</f>
        <v xml:space="preserve"> </v>
      </c>
      <c r="L46" s="14" t="str">
        <f>IF('PT_ab alle dyr'!L39=0," ",'PT_ab alle dyr'!L39)</f>
        <v xml:space="preserve"> </v>
      </c>
      <c r="M46" s="14" t="str">
        <f>IF('PT_ab alle dyr'!M39=0," ",'PT_ab alle dyr'!M39)</f>
        <v xml:space="preserve"> </v>
      </c>
      <c r="N46" s="14" t="str">
        <f>IF('PT_ab alle dyr'!N39=0," ",'PT_ab alle dyr'!N39)</f>
        <v xml:space="preserve"> </v>
      </c>
      <c r="O46" s="14" t="str">
        <f>IF('PT_ab alle dyr'!O39=0," ",'PT_ab alle dyr'!O39)</f>
        <v xml:space="preserve"> </v>
      </c>
      <c r="P46" s="14" t="str">
        <f>IF('PT_ab alle dyr'!P39=0," ",'PT_ab alle dyr'!P39)</f>
        <v xml:space="preserve"> </v>
      </c>
      <c r="Q46" s="14" t="str">
        <f>IF('PT_ab alle dyr'!Q39=0," ",'PT_ab alle dyr'!Q39)</f>
        <v xml:space="preserve"> </v>
      </c>
      <c r="R46" s="14" t="str">
        <f>IF('PT_ab alle dyr'!R39=0," ",'PT_ab alle dyr'!R39)</f>
        <v xml:space="preserve"> </v>
      </c>
      <c r="S46" s="14" t="str">
        <f>IF('PT_ab alle dyr'!S39=0," ",'PT_ab alle dyr'!S39)</f>
        <v xml:space="preserve"> </v>
      </c>
    </row>
    <row r="47" spans="2:20" x14ac:dyDescent="0.2">
      <c r="B47" s="122" t="str">
        <f>IF('PT_ab alle dyr'!B40=0," ",'PT_ab alle dyr'!B40)</f>
        <v xml:space="preserve"> </v>
      </c>
      <c r="C47" s="14" t="str">
        <f>IF('PT_ab alle dyr'!C40=0," ",'PT_ab alle dyr'!C40)</f>
        <v xml:space="preserve"> </v>
      </c>
      <c r="D47" s="14" t="str">
        <f>IF('PT_ab alle dyr'!D40=0," ",'PT_ab alle dyr'!D40)</f>
        <v xml:space="preserve"> </v>
      </c>
      <c r="E47" s="14" t="str">
        <f>IF('PT_ab alle dyr'!E40=0," ",'PT_ab alle dyr'!E40)</f>
        <v xml:space="preserve"> </v>
      </c>
      <c r="F47" s="14" t="str">
        <f>IF('PT_ab alle dyr'!F40=0," ",'PT_ab alle dyr'!F40)</f>
        <v xml:space="preserve"> </v>
      </c>
      <c r="G47" s="14" t="str">
        <f>IF('PT_ab alle dyr'!G40=0," ",'PT_ab alle dyr'!G40)</f>
        <v xml:space="preserve"> </v>
      </c>
      <c r="H47" s="14" t="str">
        <f>IF('PT_ab alle dyr'!H40=0," ",'PT_ab alle dyr'!H40)</f>
        <v xml:space="preserve"> </v>
      </c>
      <c r="I47" s="14" t="str">
        <f>IF('PT_ab alle dyr'!I40=0," ",'PT_ab alle dyr'!I40)</f>
        <v xml:space="preserve"> </v>
      </c>
      <c r="J47" s="14" t="str">
        <f>IF('PT_ab alle dyr'!J40=0," ",'PT_ab alle dyr'!J40)</f>
        <v xml:space="preserve"> </v>
      </c>
      <c r="K47" s="14" t="str">
        <f>IF('PT_ab alle dyr'!K40=0," ",'PT_ab alle dyr'!K40)</f>
        <v xml:space="preserve"> </v>
      </c>
      <c r="L47" s="14" t="str">
        <f>IF('PT_ab alle dyr'!L40=0," ",'PT_ab alle dyr'!L40)</f>
        <v xml:space="preserve"> </v>
      </c>
      <c r="M47" s="14" t="str">
        <f>IF('PT_ab alle dyr'!M40=0," ",'PT_ab alle dyr'!M40)</f>
        <v xml:space="preserve"> </v>
      </c>
      <c r="N47" s="14" t="str">
        <f>IF('PT_ab alle dyr'!N40=0," ",'PT_ab alle dyr'!N40)</f>
        <v xml:space="preserve"> </v>
      </c>
      <c r="O47" s="14" t="str">
        <f>IF('PT_ab alle dyr'!O40=0," ",'PT_ab alle dyr'!O40)</f>
        <v xml:space="preserve"> </v>
      </c>
      <c r="P47" s="14" t="str">
        <f>IF('PT_ab alle dyr'!P40=0," ",'PT_ab alle dyr'!P40)</f>
        <v xml:space="preserve"> </v>
      </c>
      <c r="Q47" s="14" t="str">
        <f>IF('PT_ab alle dyr'!Q40=0," ",'PT_ab alle dyr'!Q40)</f>
        <v xml:space="preserve"> </v>
      </c>
      <c r="R47" s="14" t="str">
        <f>IF('PT_ab alle dyr'!R40=0," ",'PT_ab alle dyr'!R40)</f>
        <v xml:space="preserve"> </v>
      </c>
      <c r="S47" s="14" t="str">
        <f>IF('PT_ab alle dyr'!S40=0," ",'PT_ab alle dyr'!S40)</f>
        <v xml:space="preserve"> </v>
      </c>
    </row>
    <row r="48" spans="2:20" x14ac:dyDescent="0.2">
      <c r="B48" s="122" t="str">
        <f>IF('PT_ab alle dyr'!B41=0," ",'PT_ab alle dyr'!B41)</f>
        <v xml:space="preserve"> </v>
      </c>
      <c r="C48" s="14" t="str">
        <f>IF('PT_ab alle dyr'!C41=0," ",'PT_ab alle dyr'!C41)</f>
        <v xml:space="preserve"> </v>
      </c>
      <c r="D48" s="14" t="str">
        <f>IF('PT_ab alle dyr'!D41=0," ",'PT_ab alle dyr'!D41)</f>
        <v xml:space="preserve"> </v>
      </c>
      <c r="E48" s="14" t="str">
        <f>IF('PT_ab alle dyr'!E41=0," ",'PT_ab alle dyr'!E41)</f>
        <v xml:space="preserve"> </v>
      </c>
      <c r="F48" s="14" t="str">
        <f>IF('PT_ab alle dyr'!F41=0," ",'PT_ab alle dyr'!F41)</f>
        <v xml:space="preserve"> </v>
      </c>
      <c r="G48" s="14" t="str">
        <f>IF('PT_ab alle dyr'!G41=0," ",'PT_ab alle dyr'!G41)</f>
        <v xml:space="preserve"> </v>
      </c>
      <c r="H48" s="14" t="str">
        <f>IF('PT_ab alle dyr'!H41=0," ",'PT_ab alle dyr'!H41)</f>
        <v xml:space="preserve"> </v>
      </c>
      <c r="I48" s="14" t="str">
        <f>IF('PT_ab alle dyr'!I41=0," ",'PT_ab alle dyr'!I41)</f>
        <v xml:space="preserve"> </v>
      </c>
      <c r="J48" s="14" t="str">
        <f>IF('PT_ab alle dyr'!J41=0," ",'PT_ab alle dyr'!J41)</f>
        <v xml:space="preserve"> </v>
      </c>
      <c r="K48" s="14" t="str">
        <f>IF('PT_ab alle dyr'!K41=0," ",'PT_ab alle dyr'!K41)</f>
        <v xml:space="preserve"> </v>
      </c>
      <c r="L48" s="14" t="str">
        <f>IF('PT_ab alle dyr'!L41=0," ",'PT_ab alle dyr'!L41)</f>
        <v xml:space="preserve"> </v>
      </c>
      <c r="M48" s="14" t="str">
        <f>IF('PT_ab alle dyr'!M41=0," ",'PT_ab alle dyr'!M41)</f>
        <v xml:space="preserve"> </v>
      </c>
      <c r="N48" s="14" t="str">
        <f>IF('PT_ab alle dyr'!N41=0," ",'PT_ab alle dyr'!N41)</f>
        <v xml:space="preserve"> </v>
      </c>
      <c r="O48" s="14" t="str">
        <f>IF('PT_ab alle dyr'!O41=0," ",'PT_ab alle dyr'!O41)</f>
        <v xml:space="preserve"> </v>
      </c>
      <c r="P48" s="14" t="str">
        <f>IF('PT_ab alle dyr'!P41=0," ",'PT_ab alle dyr'!P41)</f>
        <v xml:space="preserve"> </v>
      </c>
      <c r="Q48" s="14" t="str">
        <f>IF('PT_ab alle dyr'!Q41=0," ",'PT_ab alle dyr'!Q41)</f>
        <v xml:space="preserve"> </v>
      </c>
      <c r="R48" s="14" t="str">
        <f>IF('PT_ab alle dyr'!R41=0," ",'PT_ab alle dyr'!R41)</f>
        <v xml:space="preserve"> </v>
      </c>
      <c r="S48" s="14" t="str">
        <f>IF('PT_ab alle dyr'!S41=0," ",'PT_ab alle dyr'!S41)</f>
        <v xml:space="preserve"> </v>
      </c>
    </row>
    <row r="49" spans="2:19" x14ac:dyDescent="0.2">
      <c r="B49" s="122" t="str">
        <f>IF('PT_ab alle dyr'!B42=0," ",'PT_ab alle dyr'!B42)</f>
        <v xml:space="preserve"> </v>
      </c>
      <c r="C49" s="14" t="str">
        <f>IF('PT_ab alle dyr'!C42=0," ",'PT_ab alle dyr'!C42)</f>
        <v xml:space="preserve"> </v>
      </c>
      <c r="D49" s="14" t="str">
        <f>IF('PT_ab alle dyr'!D42=0," ",'PT_ab alle dyr'!D42)</f>
        <v xml:space="preserve"> </v>
      </c>
      <c r="E49" s="14" t="str">
        <f>IF('PT_ab alle dyr'!E42=0," ",'PT_ab alle dyr'!E42)</f>
        <v xml:space="preserve"> </v>
      </c>
      <c r="F49" s="14" t="str">
        <f>IF('PT_ab alle dyr'!F42=0," ",'PT_ab alle dyr'!F42)</f>
        <v xml:space="preserve"> </v>
      </c>
      <c r="G49" s="14" t="str">
        <f>IF('PT_ab alle dyr'!G42=0," ",'PT_ab alle dyr'!G42)</f>
        <v xml:space="preserve"> </v>
      </c>
      <c r="H49" s="14" t="str">
        <f>IF('PT_ab alle dyr'!H42=0," ",'PT_ab alle dyr'!H42)</f>
        <v xml:space="preserve"> </v>
      </c>
      <c r="I49" s="14" t="str">
        <f>IF('PT_ab alle dyr'!I42=0," ",'PT_ab alle dyr'!I42)</f>
        <v xml:space="preserve"> </v>
      </c>
      <c r="J49" s="14" t="str">
        <f>IF('PT_ab alle dyr'!J42=0," ",'PT_ab alle dyr'!J42)</f>
        <v xml:space="preserve"> </v>
      </c>
      <c r="K49" s="14" t="str">
        <f>IF('PT_ab alle dyr'!K42=0," ",'PT_ab alle dyr'!K42)</f>
        <v xml:space="preserve"> </v>
      </c>
      <c r="L49" s="14" t="str">
        <f>IF('PT_ab alle dyr'!L42=0," ",'PT_ab alle dyr'!L42)</f>
        <v xml:space="preserve"> </v>
      </c>
      <c r="M49" s="14" t="str">
        <f>IF('PT_ab alle dyr'!M42=0," ",'PT_ab alle dyr'!M42)</f>
        <v xml:space="preserve"> </v>
      </c>
      <c r="N49" s="14" t="str">
        <f>IF('PT_ab alle dyr'!N42=0," ",'PT_ab alle dyr'!N42)</f>
        <v xml:space="preserve"> </v>
      </c>
      <c r="O49" s="14" t="str">
        <f>IF('PT_ab alle dyr'!O42=0," ",'PT_ab alle dyr'!O42)</f>
        <v xml:space="preserve"> </v>
      </c>
      <c r="P49" s="14" t="str">
        <f>IF('PT_ab alle dyr'!P42=0," ",'PT_ab alle dyr'!P42)</f>
        <v xml:space="preserve"> </v>
      </c>
      <c r="Q49" s="14" t="str">
        <f>IF('PT_ab alle dyr'!Q42=0," ",'PT_ab alle dyr'!Q42)</f>
        <v xml:space="preserve"> </v>
      </c>
      <c r="R49" s="14" t="str">
        <f>IF('PT_ab alle dyr'!R42=0," ",'PT_ab alle dyr'!R42)</f>
        <v xml:space="preserve"> </v>
      </c>
      <c r="S49" s="14" t="str">
        <f>IF('PT_ab alle dyr'!S42=0," ",'PT_ab alle dyr'!S42)</f>
        <v xml:space="preserve"> </v>
      </c>
    </row>
    <row r="50" spans="2:19" x14ac:dyDescent="0.2">
      <c r="B50" s="122" t="str">
        <f>IF('PT_ab alle dyr'!B43=0," ",'PT_ab alle dyr'!B43)</f>
        <v xml:space="preserve"> </v>
      </c>
      <c r="C50" s="14" t="str">
        <f>IF('PT_ab alle dyr'!C43=0," ",'PT_ab alle dyr'!C43)</f>
        <v xml:space="preserve"> </v>
      </c>
      <c r="D50" s="14" t="str">
        <f>IF('PT_ab alle dyr'!D43=0," ",'PT_ab alle dyr'!D43)</f>
        <v xml:space="preserve"> </v>
      </c>
      <c r="E50" s="14" t="str">
        <f>IF('PT_ab alle dyr'!E43=0," ",'PT_ab alle dyr'!E43)</f>
        <v xml:space="preserve"> </v>
      </c>
      <c r="F50" s="14" t="str">
        <f>IF('PT_ab alle dyr'!F43=0," ",'PT_ab alle dyr'!F43)</f>
        <v xml:space="preserve"> </v>
      </c>
      <c r="G50" s="14" t="str">
        <f>IF('PT_ab alle dyr'!G43=0," ",'PT_ab alle dyr'!G43)</f>
        <v xml:space="preserve"> </v>
      </c>
      <c r="H50" s="14" t="str">
        <f>IF('PT_ab alle dyr'!H43=0," ",'PT_ab alle dyr'!H43)</f>
        <v xml:space="preserve"> </v>
      </c>
      <c r="I50" s="14" t="str">
        <f>IF('PT_ab alle dyr'!I43=0," ",'PT_ab alle dyr'!I43)</f>
        <v xml:space="preserve"> </v>
      </c>
      <c r="J50" s="14" t="str">
        <f>IF('PT_ab alle dyr'!J43=0," ",'PT_ab alle dyr'!J43)</f>
        <v xml:space="preserve"> </v>
      </c>
      <c r="K50" s="14" t="str">
        <f>IF('PT_ab alle dyr'!K43=0," ",'PT_ab alle dyr'!K43)</f>
        <v xml:space="preserve"> </v>
      </c>
      <c r="L50" s="14" t="str">
        <f>IF('PT_ab alle dyr'!L43=0," ",'PT_ab alle dyr'!L43)</f>
        <v xml:space="preserve"> </v>
      </c>
      <c r="M50" s="14" t="str">
        <f>IF('PT_ab alle dyr'!M43=0," ",'PT_ab alle dyr'!M43)</f>
        <v xml:space="preserve"> </v>
      </c>
      <c r="N50" s="14" t="str">
        <f>IF('PT_ab alle dyr'!N43=0," ",'PT_ab alle dyr'!N43)</f>
        <v xml:space="preserve"> </v>
      </c>
      <c r="O50" s="14" t="str">
        <f>IF('PT_ab alle dyr'!O43=0," ",'PT_ab alle dyr'!O43)</f>
        <v xml:space="preserve"> </v>
      </c>
      <c r="P50" s="14" t="str">
        <f>IF('PT_ab alle dyr'!P43=0," ",'PT_ab alle dyr'!P43)</f>
        <v xml:space="preserve"> </v>
      </c>
      <c r="Q50" s="14" t="str">
        <f>IF('PT_ab alle dyr'!Q43=0," ",'PT_ab alle dyr'!Q43)</f>
        <v xml:space="preserve"> </v>
      </c>
      <c r="R50" s="14" t="str">
        <f>IF('PT_ab alle dyr'!R43=0," ",'PT_ab alle dyr'!R43)</f>
        <v xml:space="preserve"> </v>
      </c>
      <c r="S50" s="14" t="str">
        <f>IF('PT_ab alle dyr'!S43=0," ",'PT_ab alle dyr'!S43)</f>
        <v xml:space="preserve"> </v>
      </c>
    </row>
    <row r="51" spans="2:19" x14ac:dyDescent="0.2">
      <c r="B51" s="122" t="str">
        <f>IF('PT_ab alle dyr'!B44=0," ",'PT_ab alle dyr'!B44)</f>
        <v xml:space="preserve"> </v>
      </c>
      <c r="C51" s="14" t="str">
        <f>IF('PT_ab alle dyr'!C44=0," ",'PT_ab alle dyr'!C44)</f>
        <v xml:space="preserve"> </v>
      </c>
      <c r="D51" s="14" t="str">
        <f>IF('PT_ab alle dyr'!D44=0," ",'PT_ab alle dyr'!D44)</f>
        <v xml:space="preserve"> </v>
      </c>
      <c r="E51" s="14" t="str">
        <f>IF('PT_ab alle dyr'!E44=0," ",'PT_ab alle dyr'!E44)</f>
        <v xml:space="preserve"> </v>
      </c>
      <c r="F51" s="14" t="str">
        <f>IF('PT_ab alle dyr'!F44=0," ",'PT_ab alle dyr'!F44)</f>
        <v xml:space="preserve"> </v>
      </c>
      <c r="G51" s="14" t="str">
        <f>IF('PT_ab alle dyr'!G44=0," ",'PT_ab alle dyr'!G44)</f>
        <v xml:space="preserve"> </v>
      </c>
      <c r="H51" s="14" t="str">
        <f>IF('PT_ab alle dyr'!H44=0," ",'PT_ab alle dyr'!H44)</f>
        <v xml:space="preserve"> </v>
      </c>
      <c r="I51" s="14" t="str">
        <f>IF('PT_ab alle dyr'!I44=0," ",'PT_ab alle dyr'!I44)</f>
        <v xml:space="preserve"> </v>
      </c>
      <c r="J51" s="14" t="str">
        <f>IF('PT_ab alle dyr'!J44=0," ",'PT_ab alle dyr'!J44)</f>
        <v xml:space="preserve"> </v>
      </c>
      <c r="K51" s="14" t="str">
        <f>IF('PT_ab alle dyr'!K44=0," ",'PT_ab alle dyr'!K44)</f>
        <v xml:space="preserve"> </v>
      </c>
      <c r="L51" s="14" t="str">
        <f>IF('PT_ab alle dyr'!L44=0," ",'PT_ab alle dyr'!L44)</f>
        <v xml:space="preserve"> </v>
      </c>
      <c r="M51" s="14" t="str">
        <f>IF('PT_ab alle dyr'!M44=0," ",'PT_ab alle dyr'!M44)</f>
        <v xml:space="preserve"> </v>
      </c>
      <c r="N51" s="14" t="str">
        <f>IF('PT_ab alle dyr'!N44=0," ",'PT_ab alle dyr'!N44)</f>
        <v xml:space="preserve"> </v>
      </c>
      <c r="O51" s="14" t="str">
        <f>IF('PT_ab alle dyr'!O44=0," ",'PT_ab alle dyr'!O44)</f>
        <v xml:space="preserve"> </v>
      </c>
      <c r="P51" s="14" t="str">
        <f>IF('PT_ab alle dyr'!P44=0," ",'PT_ab alle dyr'!P44)</f>
        <v xml:space="preserve"> </v>
      </c>
      <c r="Q51" s="14" t="str">
        <f>IF('PT_ab alle dyr'!Q44=0," ",'PT_ab alle dyr'!Q44)</f>
        <v xml:space="preserve"> </v>
      </c>
      <c r="R51" s="14" t="str">
        <f>IF('PT_ab alle dyr'!R44=0," ",'PT_ab alle dyr'!R44)</f>
        <v xml:space="preserve"> </v>
      </c>
      <c r="S51" s="14" t="str">
        <f>IF('PT_ab alle dyr'!S44=0," ",'PT_ab alle dyr'!S44)</f>
        <v xml:space="preserve"> </v>
      </c>
    </row>
    <row r="52" spans="2:19" x14ac:dyDescent="0.2">
      <c r="B52" s="122" t="str">
        <f>IF('PT_ab alle dyr'!B45=0," ",'PT_ab alle dyr'!B45)</f>
        <v xml:space="preserve"> </v>
      </c>
      <c r="C52" s="14" t="str">
        <f>IF('PT_ab alle dyr'!C45=0," ",'PT_ab alle dyr'!C45)</f>
        <v xml:space="preserve"> </v>
      </c>
      <c r="D52" s="14" t="str">
        <f>IF('PT_ab alle dyr'!D45=0," ",'PT_ab alle dyr'!D45)</f>
        <v xml:space="preserve"> </v>
      </c>
      <c r="E52" s="14" t="str">
        <f>IF('PT_ab alle dyr'!E45=0," ",'PT_ab alle dyr'!E45)</f>
        <v xml:space="preserve"> </v>
      </c>
      <c r="F52" s="14" t="str">
        <f>IF('PT_ab alle dyr'!F45=0," ",'PT_ab alle dyr'!F45)</f>
        <v xml:space="preserve"> </v>
      </c>
      <c r="G52" s="14" t="str">
        <f>IF('PT_ab alle dyr'!G45=0," ",'PT_ab alle dyr'!G45)</f>
        <v xml:space="preserve"> </v>
      </c>
      <c r="H52" s="14" t="str">
        <f>IF('PT_ab alle dyr'!H45=0," ",'PT_ab alle dyr'!H45)</f>
        <v xml:space="preserve"> </v>
      </c>
      <c r="I52" s="14" t="str">
        <f>IF('PT_ab alle dyr'!I45=0," ",'PT_ab alle dyr'!I45)</f>
        <v xml:space="preserve"> </v>
      </c>
      <c r="J52" s="14" t="str">
        <f>IF('PT_ab alle dyr'!J45=0," ",'PT_ab alle dyr'!J45)</f>
        <v xml:space="preserve"> </v>
      </c>
      <c r="K52" s="14" t="str">
        <f>IF('PT_ab alle dyr'!K45=0," ",'PT_ab alle dyr'!K45)</f>
        <v xml:space="preserve"> </v>
      </c>
      <c r="L52" s="14" t="str">
        <f>IF('PT_ab alle dyr'!L45=0," ",'PT_ab alle dyr'!L45)</f>
        <v xml:space="preserve"> </v>
      </c>
      <c r="M52" s="14" t="str">
        <f>IF('PT_ab alle dyr'!M45=0," ",'PT_ab alle dyr'!M45)</f>
        <v xml:space="preserve"> </v>
      </c>
      <c r="N52" s="14" t="str">
        <f>IF('PT_ab alle dyr'!N45=0," ",'PT_ab alle dyr'!N45)</f>
        <v xml:space="preserve"> </v>
      </c>
      <c r="O52" s="14" t="str">
        <f>IF('PT_ab alle dyr'!O45=0," ",'PT_ab alle dyr'!O45)</f>
        <v xml:space="preserve"> </v>
      </c>
      <c r="P52" s="14" t="str">
        <f>IF('PT_ab alle dyr'!P45=0," ",'PT_ab alle dyr'!P45)</f>
        <v xml:space="preserve"> </v>
      </c>
      <c r="Q52" s="14" t="str">
        <f>IF('PT_ab alle dyr'!Q45=0," ",'PT_ab alle dyr'!Q45)</f>
        <v xml:space="preserve"> </v>
      </c>
      <c r="R52" s="14" t="str">
        <f>IF('PT_ab alle dyr'!R45=0," ",'PT_ab alle dyr'!R45)</f>
        <v xml:space="preserve"> </v>
      </c>
      <c r="S52" s="14" t="str">
        <f>IF('PT_ab alle dyr'!S45=0," ",'PT_ab alle dyr'!S45)</f>
        <v xml:space="preserve"> </v>
      </c>
    </row>
    <row r="53" spans="2:19" x14ac:dyDescent="0.2">
      <c r="B53" s="122" t="str">
        <f>IF('PT_ab alle dyr'!B46=0," ",'PT_ab alle dyr'!B46)</f>
        <v xml:space="preserve"> </v>
      </c>
      <c r="C53" s="14" t="str">
        <f>IF('PT_ab alle dyr'!C46=0," ",'PT_ab alle dyr'!C46)</f>
        <v xml:space="preserve"> </v>
      </c>
      <c r="D53" s="14" t="str">
        <f>IF('PT_ab alle dyr'!D46=0," ",'PT_ab alle dyr'!D46)</f>
        <v xml:space="preserve"> </v>
      </c>
      <c r="E53" s="14" t="str">
        <f>IF('PT_ab alle dyr'!E46=0," ",'PT_ab alle dyr'!E46)</f>
        <v xml:space="preserve"> </v>
      </c>
      <c r="F53" s="14" t="str">
        <f>IF('PT_ab alle dyr'!F46=0," ",'PT_ab alle dyr'!F46)</f>
        <v xml:space="preserve"> </v>
      </c>
      <c r="G53" s="14" t="str">
        <f>IF('PT_ab alle dyr'!G46=0," ",'PT_ab alle dyr'!G46)</f>
        <v xml:space="preserve"> </v>
      </c>
      <c r="H53" s="14" t="str">
        <f>IF('PT_ab alle dyr'!H46=0," ",'PT_ab alle dyr'!H46)</f>
        <v xml:space="preserve"> </v>
      </c>
      <c r="I53" s="14" t="str">
        <f>IF('PT_ab alle dyr'!I46=0," ",'PT_ab alle dyr'!I46)</f>
        <v xml:space="preserve"> </v>
      </c>
      <c r="J53" s="14" t="str">
        <f>IF('PT_ab alle dyr'!J46=0," ",'PT_ab alle dyr'!J46)</f>
        <v xml:space="preserve"> </v>
      </c>
      <c r="K53" s="14" t="str">
        <f>IF('PT_ab alle dyr'!K46=0," ",'PT_ab alle dyr'!K46)</f>
        <v xml:space="preserve"> </v>
      </c>
      <c r="L53" s="14" t="str">
        <f>IF('PT_ab alle dyr'!L46=0," ",'PT_ab alle dyr'!L46)</f>
        <v xml:space="preserve"> </v>
      </c>
      <c r="M53" s="14" t="str">
        <f>IF('PT_ab alle dyr'!M46=0," ",'PT_ab alle dyr'!M46)</f>
        <v xml:space="preserve"> </v>
      </c>
      <c r="N53" s="14" t="str">
        <f>IF('PT_ab alle dyr'!N46=0," ",'PT_ab alle dyr'!N46)</f>
        <v xml:space="preserve"> </v>
      </c>
      <c r="O53" s="14" t="str">
        <f>IF('PT_ab alle dyr'!O46=0," ",'PT_ab alle dyr'!O46)</f>
        <v xml:space="preserve"> </v>
      </c>
      <c r="P53" s="14" t="str">
        <f>IF('PT_ab alle dyr'!P46=0," ",'PT_ab alle dyr'!P46)</f>
        <v xml:space="preserve"> </v>
      </c>
      <c r="Q53" s="14" t="str">
        <f>IF('PT_ab alle dyr'!Q46=0," ",'PT_ab alle dyr'!Q46)</f>
        <v xml:space="preserve"> </v>
      </c>
      <c r="R53" s="14" t="str">
        <f>IF('PT_ab alle dyr'!R46=0," ",'PT_ab alle dyr'!R46)</f>
        <v xml:space="preserve"> </v>
      </c>
      <c r="S53" s="14" t="str">
        <f>IF('PT_ab alle dyr'!S46=0," ",'PT_ab alle dyr'!S46)</f>
        <v xml:space="preserve"> </v>
      </c>
    </row>
    <row r="54" spans="2:19" x14ac:dyDescent="0.2">
      <c r="B54" s="122" t="str">
        <f>IF('PT_ab alle dyr'!B47=0," ",'PT_ab alle dyr'!B47)</f>
        <v xml:space="preserve"> </v>
      </c>
      <c r="C54" s="14" t="str">
        <f>IF('PT_ab alle dyr'!C47=0," ",'PT_ab alle dyr'!C47)</f>
        <v xml:space="preserve"> </v>
      </c>
      <c r="D54" s="14" t="str">
        <f>IF('PT_ab alle dyr'!D47=0," ",'PT_ab alle dyr'!D47)</f>
        <v xml:space="preserve"> </v>
      </c>
      <c r="E54" s="14" t="str">
        <f>IF('PT_ab alle dyr'!E47=0," ",'PT_ab alle dyr'!E47)</f>
        <v xml:space="preserve"> </v>
      </c>
      <c r="F54" s="14" t="str">
        <f>IF('PT_ab alle dyr'!F47=0," ",'PT_ab alle dyr'!F47)</f>
        <v xml:space="preserve"> </v>
      </c>
      <c r="G54" s="14" t="str">
        <f>IF('PT_ab alle dyr'!G47=0," ",'PT_ab alle dyr'!G47)</f>
        <v xml:space="preserve"> </v>
      </c>
      <c r="H54" s="14" t="str">
        <f>IF('PT_ab alle dyr'!H47=0," ",'PT_ab alle dyr'!H47)</f>
        <v xml:space="preserve"> </v>
      </c>
      <c r="I54" s="14" t="str">
        <f>IF('PT_ab alle dyr'!I47=0," ",'PT_ab alle dyr'!I47)</f>
        <v xml:space="preserve"> </v>
      </c>
      <c r="J54" s="14" t="str">
        <f>IF('PT_ab alle dyr'!J47=0," ",'PT_ab alle dyr'!J47)</f>
        <v xml:space="preserve"> </v>
      </c>
      <c r="K54" s="14" t="str">
        <f>IF('PT_ab alle dyr'!K47=0," ",'PT_ab alle dyr'!K47)</f>
        <v xml:space="preserve"> </v>
      </c>
      <c r="L54" s="14" t="str">
        <f>IF('PT_ab alle dyr'!L47=0," ",'PT_ab alle dyr'!L47)</f>
        <v xml:space="preserve"> </v>
      </c>
      <c r="M54" s="14" t="str">
        <f>IF('PT_ab alle dyr'!M47=0," ",'PT_ab alle dyr'!M47)</f>
        <v xml:space="preserve"> </v>
      </c>
      <c r="N54" s="14" t="str">
        <f>IF('PT_ab alle dyr'!N47=0," ",'PT_ab alle dyr'!N47)</f>
        <v xml:space="preserve"> </v>
      </c>
      <c r="O54" s="14" t="str">
        <f>IF('PT_ab alle dyr'!O47=0," ",'PT_ab alle dyr'!O47)</f>
        <v xml:space="preserve"> </v>
      </c>
      <c r="P54" s="14" t="str">
        <f>IF('PT_ab alle dyr'!P47=0," ",'PT_ab alle dyr'!P47)</f>
        <v xml:space="preserve"> </v>
      </c>
      <c r="Q54" s="14" t="str">
        <f>IF('PT_ab alle dyr'!Q47=0," ",'PT_ab alle dyr'!Q47)</f>
        <v xml:space="preserve"> </v>
      </c>
      <c r="R54" s="14" t="str">
        <f>IF('PT_ab alle dyr'!R47=0," ",'PT_ab alle dyr'!R47)</f>
        <v xml:space="preserve"> </v>
      </c>
      <c r="S54" s="14" t="str">
        <f>IF('PT_ab alle dyr'!S47=0," ",'PT_ab alle dyr'!S47)</f>
        <v xml:space="preserve"> </v>
      </c>
    </row>
    <row r="55" spans="2:19" x14ac:dyDescent="0.2">
      <c r="B55" s="122" t="str">
        <f>IF('PT_ab alle dyr'!B48=0," ",'PT_ab alle dyr'!B48)</f>
        <v xml:space="preserve"> </v>
      </c>
    </row>
    <row r="56" spans="2:19" x14ac:dyDescent="0.2">
      <c r="B56" s="122" t="str">
        <f>IF('PT_ab alle dyr'!B49=0," ",'PT_ab alle dyr'!B49)</f>
        <v xml:space="preserve"> </v>
      </c>
    </row>
    <row r="57" spans="2:19" x14ac:dyDescent="0.2">
      <c r="B57" s="122" t="str">
        <f>IF('PT_ab alle dyr'!B50=0," ",'PT_ab alle dyr'!B50)</f>
        <v xml:space="preserve"> </v>
      </c>
    </row>
  </sheetData>
  <conditionalFormatting sqref="D17:T43">
    <cfRule type="containsBlanks" dxfId="19" priority="2">
      <formula>LEN(TRIM(D17))=0</formula>
    </cfRule>
  </conditionalFormatting>
  <conditionalFormatting sqref="B18:B43">
    <cfRule type="containsBlanks" dxfId="18" priority="3">
      <formula>LEN(TRIM(B18))=0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DD9A7-0855-460C-83E4-624F392B7E8B}">
  <sheetPr>
    <tabColor theme="4"/>
  </sheetPr>
  <dimension ref="B2:Y358"/>
  <sheetViews>
    <sheetView showGridLines="0" showRowColHeaders="0" workbookViewId="0">
      <selection activeCell="F61" sqref="F61"/>
    </sheetView>
  </sheetViews>
  <sheetFormatPr baseColWidth="10" defaultColWidth="11.42578125" defaultRowHeight="12.75" x14ac:dyDescent="0.2"/>
  <cols>
    <col min="1" max="1" width="2.42578125" style="14" customWidth="1"/>
    <col min="2" max="2" width="9.7109375" style="49" customWidth="1"/>
    <col min="3" max="3" width="22.140625" style="25" customWidth="1"/>
    <col min="4" max="4" width="22.7109375" style="56" customWidth="1"/>
    <col min="5" max="16384" width="11.42578125" style="14"/>
  </cols>
  <sheetData>
    <row r="2" spans="2:4" ht="87.75" customHeight="1" x14ac:dyDescent="0.2">
      <c r="B2" s="161" t="str">
        <f>'PD_alle komm'!H16</f>
        <v>Slaktemengde av alle dyreslag i hele landet kommunevis i 2021 i kg</v>
      </c>
      <c r="C2" s="161"/>
      <c r="D2" s="161"/>
    </row>
    <row r="3" spans="2:4" x14ac:dyDescent="0.2">
      <c r="B3" s="69" t="s">
        <v>541</v>
      </c>
      <c r="C3" s="20"/>
      <c r="D3" s="53"/>
    </row>
    <row r="4" spans="2:4" ht="20.25" customHeight="1" x14ac:dyDescent="0.2">
      <c r="B4" s="50" t="s">
        <v>558</v>
      </c>
      <c r="C4" s="20"/>
      <c r="D4" s="53"/>
    </row>
    <row r="5" spans="2:4" ht="19.5" customHeight="1" x14ac:dyDescent="0.2">
      <c r="B5" s="47" t="str">
        <f>IF('PD_alle komm'!A5=0," ",'PD_alle komm'!A5)</f>
        <v>nr</v>
      </c>
      <c r="C5" s="20" t="str">
        <f>IF('PD_alle komm'!B5=0," ",'PD_alle komm'!B5)</f>
        <v>kommune</v>
      </c>
      <c r="D5" s="54" t="str">
        <f>IF('PD_alle komm'!C5=0," ",'PD_alle komm'!C5)</f>
        <v>Antall kg</v>
      </c>
    </row>
    <row r="6" spans="2:4" x14ac:dyDescent="0.2">
      <c r="B6" s="48">
        <f>IF('PD_alle komm'!C6=0," ",'PD_alle komm'!A6)</f>
        <v>1</v>
      </c>
      <c r="C6" s="21" t="str">
        <f>IF('PD_alle komm'!B6=0," ",'PD_alle komm'!B6)</f>
        <v>Hå</v>
      </c>
      <c r="D6" s="55">
        <f>IF('PD_alle komm'!C6=0," ",'PD_alle komm'!C6)</f>
        <v>20857429.800000001</v>
      </c>
    </row>
    <row r="7" spans="2:4" x14ac:dyDescent="0.2">
      <c r="B7" s="48">
        <f>IF('PD_alle komm'!C7=0," ",'PD_alle komm'!A7)</f>
        <v>2</v>
      </c>
      <c r="C7" s="21" t="str">
        <f>IF('PD_alle komm'!B7=0," ",'PD_alle komm'!B7)</f>
        <v>Ringsaker</v>
      </c>
      <c r="D7" s="55">
        <f>IF('PD_alle komm'!C7=0," ",'PD_alle komm'!C7)</f>
        <v>18359613.399999999</v>
      </c>
    </row>
    <row r="8" spans="2:4" x14ac:dyDescent="0.2">
      <c r="B8" s="48">
        <f>IF('PD_alle komm'!C8=0," ",IF('PD_alle komm'!B8="Totalsum"," ",'PD_alle komm'!A8))</f>
        <v>3</v>
      </c>
      <c r="C8" s="21" t="str">
        <f>IF('PD_alle komm'!B8=0," ",'PD_alle komm'!B8)</f>
        <v>Levanger</v>
      </c>
      <c r="D8" s="55">
        <f>IF('PD_alle komm'!C8=0," ",'PD_alle komm'!C8)</f>
        <v>14937958.1</v>
      </c>
    </row>
    <row r="9" spans="2:4" x14ac:dyDescent="0.2">
      <c r="B9" s="48">
        <f>IF('PD_alle komm'!C9=0," ",IF('PD_alle komm'!B9="Totalsum"," ",'PD_alle komm'!A9))</f>
        <v>4</v>
      </c>
      <c r="C9" s="21" t="str">
        <f>IF('PD_alle komm'!B9=0," ",'PD_alle komm'!B9)</f>
        <v>Klepp</v>
      </c>
      <c r="D9" s="55">
        <f>IF('PD_alle komm'!C9=0," ",'PD_alle komm'!C9)</f>
        <v>12651066.300000001</v>
      </c>
    </row>
    <row r="10" spans="2:4" x14ac:dyDescent="0.2">
      <c r="B10" s="48">
        <f>IF('PD_alle komm'!C10=0," ",IF('PD_alle komm'!B10="Totalsum"," ",'PD_alle komm'!A10))</f>
        <v>5</v>
      </c>
      <c r="C10" s="21" t="str">
        <f>IF('PD_alle komm'!B10=0," ",'PD_alle komm'!B10)</f>
        <v>Rakkestad</v>
      </c>
      <c r="D10" s="55">
        <f>IF('PD_alle komm'!C10=0," ",'PD_alle komm'!C10)</f>
        <v>9496463.5999999996</v>
      </c>
    </row>
    <row r="11" spans="2:4" x14ac:dyDescent="0.2">
      <c r="B11" s="48">
        <f>IF('PD_alle komm'!C11=0," ",IF('PD_alle komm'!B11="Totalsum"," ",'PD_alle komm'!A11))</f>
        <v>6</v>
      </c>
      <c r="C11" s="21" t="str">
        <f>IF('PD_alle komm'!B11=0," ",'PD_alle komm'!B11)</f>
        <v>Steinkjer</v>
      </c>
      <c r="D11" s="55">
        <f>IF('PD_alle komm'!C11=0," ",'PD_alle komm'!C11)</f>
        <v>8991832.8000000007</v>
      </c>
    </row>
    <row r="12" spans="2:4" x14ac:dyDescent="0.2">
      <c r="B12" s="48">
        <f>IF('PD_alle komm'!C12=0," ",IF('PD_alle komm'!B12="Totalsum"," ",'PD_alle komm'!A12))</f>
        <v>7</v>
      </c>
      <c r="C12" s="21" t="str">
        <f>IF('PD_alle komm'!B12=0," ",'PD_alle komm'!B12)</f>
        <v>Stavanger</v>
      </c>
      <c r="D12" s="55">
        <f>IF('PD_alle komm'!C12=0," ",'PD_alle komm'!C12)</f>
        <v>8829241</v>
      </c>
    </row>
    <row r="13" spans="2:4" x14ac:dyDescent="0.2">
      <c r="B13" s="48">
        <f>IF('PD_alle komm'!C13=0," ",IF('PD_alle komm'!B13="Totalsum"," ",'PD_alle komm'!A13))</f>
        <v>8</v>
      </c>
      <c r="C13" s="21" t="str">
        <f>IF('PD_alle komm'!B13=0," ",'PD_alle komm'!B13)</f>
        <v>Time</v>
      </c>
      <c r="D13" s="55">
        <f>IF('PD_alle komm'!C13=0," ",'PD_alle komm'!C13)</f>
        <v>8740500.4000000004</v>
      </c>
    </row>
    <row r="14" spans="2:4" x14ac:dyDescent="0.2">
      <c r="B14" s="48">
        <f>IF('PD_alle komm'!C14=0," ",IF('PD_alle komm'!B14="Totalsum"," ",'PD_alle komm'!A14))</f>
        <v>9</v>
      </c>
      <c r="C14" s="21" t="str">
        <f>IF('PD_alle komm'!B14=0," ",'PD_alle komm'!B14)</f>
        <v>Sandnes</v>
      </c>
      <c r="D14" s="55">
        <f>IF('PD_alle komm'!C14=0," ",'PD_alle komm'!C14)</f>
        <v>7269123</v>
      </c>
    </row>
    <row r="15" spans="2:4" x14ac:dyDescent="0.2">
      <c r="B15" s="48">
        <f>IF('PD_alle komm'!C15=0," ",IF('PD_alle komm'!B15="Totalsum"," ",'PD_alle komm'!A15))</f>
        <v>10</v>
      </c>
      <c r="C15" s="21" t="str">
        <f>IF('PD_alle komm'!B15=0," ",'PD_alle komm'!B15)</f>
        <v>Indre Østfold</v>
      </c>
      <c r="D15" s="55">
        <f>IF('PD_alle komm'!C15=0," ",'PD_alle komm'!C15)</f>
        <v>6994423.4000000004</v>
      </c>
    </row>
    <row r="16" spans="2:4" x14ac:dyDescent="0.2">
      <c r="B16" s="48">
        <f>IF('PD_alle komm'!C16=0," ",IF('PD_alle komm'!B16="Totalsum"," ",'PD_alle komm'!A16))</f>
        <v>11</v>
      </c>
      <c r="C16" s="21" t="str">
        <f>IF('PD_alle komm'!B16=0," ",'PD_alle komm'!B16)</f>
        <v>Verdal</v>
      </c>
      <c r="D16" s="55">
        <f>IF('PD_alle komm'!C16=0," ",'PD_alle komm'!C16)</f>
        <v>6863587.9000000004</v>
      </c>
    </row>
    <row r="17" spans="2:4" x14ac:dyDescent="0.2">
      <c r="B17" s="48">
        <f>IF('PD_alle komm'!C17=0," ",IF('PD_alle komm'!B17="Totalsum"," ",'PD_alle komm'!A17))</f>
        <v>12</v>
      </c>
      <c r="C17" s="21" t="str">
        <f>IF('PD_alle komm'!B17=0," ",'PD_alle komm'!B17)</f>
        <v>Midtre Gauldal</v>
      </c>
      <c r="D17" s="55">
        <f>IF('PD_alle komm'!C17=0," ",'PD_alle komm'!C17)</f>
        <v>6722216.9000000004</v>
      </c>
    </row>
    <row r="18" spans="2:4" x14ac:dyDescent="0.2">
      <c r="B18" s="48">
        <f>IF('PD_alle komm'!C18=0," ",IF('PD_alle komm'!B18="Totalsum"," ",'PD_alle komm'!A18))</f>
        <v>13</v>
      </c>
      <c r="C18" s="21" t="str">
        <f>IF('PD_alle komm'!B18=0," ",'PD_alle komm'!B18)</f>
        <v>Sandefjord</v>
      </c>
      <c r="D18" s="55">
        <f>IF('PD_alle komm'!C18=0," ",'PD_alle komm'!C18)</f>
        <v>6056449</v>
      </c>
    </row>
    <row r="19" spans="2:4" x14ac:dyDescent="0.2">
      <c r="B19" s="48">
        <f>IF('PD_alle komm'!C19=0," ",IF('PD_alle komm'!B19="Totalsum"," ",'PD_alle komm'!A19))</f>
        <v>14</v>
      </c>
      <c r="C19" s="21" t="str">
        <f>IF('PD_alle komm'!B19=0," ",'PD_alle komm'!B19)</f>
        <v>Vindafjord</v>
      </c>
      <c r="D19" s="55">
        <f>IF('PD_alle komm'!C19=0," ",'PD_alle komm'!C19)</f>
        <v>5910525.0999999996</v>
      </c>
    </row>
    <row r="20" spans="2:4" x14ac:dyDescent="0.2">
      <c r="B20" s="48">
        <f>IF('PD_alle komm'!C20=0," ",IF('PD_alle komm'!B20="Totalsum"," ",'PD_alle komm'!A20))</f>
        <v>15</v>
      </c>
      <c r="C20" s="21" t="str">
        <f>IF('PD_alle komm'!B20=0," ",'PD_alle komm'!B20)</f>
        <v>Marker</v>
      </c>
      <c r="D20" s="55">
        <f>IF('PD_alle komm'!C20=0," ",'PD_alle komm'!C20)</f>
        <v>5657307.7999999998</v>
      </c>
    </row>
    <row r="21" spans="2:4" x14ac:dyDescent="0.2">
      <c r="B21" s="48">
        <f>IF('PD_alle komm'!C21=0," ",IF('PD_alle komm'!B21="Totalsum"," ",'PD_alle komm'!A21))</f>
        <v>16</v>
      </c>
      <c r="C21" s="21" t="str">
        <f>IF('PD_alle komm'!B21=0," ",'PD_alle komm'!B21)</f>
        <v>Tønsberg</v>
      </c>
      <c r="D21" s="55">
        <f>IF('PD_alle komm'!C21=0," ",'PD_alle komm'!C21)</f>
        <v>5431330.7999999998</v>
      </c>
    </row>
    <row r="22" spans="2:4" x14ac:dyDescent="0.2">
      <c r="B22" s="48">
        <f>IF('PD_alle komm'!C22=0," ",IF('PD_alle komm'!B22="Totalsum"," ",'PD_alle komm'!A22))</f>
        <v>17</v>
      </c>
      <c r="C22" s="21" t="str">
        <f>IF('PD_alle komm'!B22=0," ",'PD_alle komm'!B22)</f>
        <v>Stange</v>
      </c>
      <c r="D22" s="55">
        <f>IF('PD_alle komm'!C22=0," ",'PD_alle komm'!C22)</f>
        <v>5088517.9000000004</v>
      </c>
    </row>
    <row r="23" spans="2:4" x14ac:dyDescent="0.2">
      <c r="B23" s="48">
        <f>IF('PD_alle komm'!C23=0," ",IF('PD_alle komm'!B23="Totalsum"," ",'PD_alle komm'!A23))</f>
        <v>18</v>
      </c>
      <c r="C23" s="21" t="str">
        <f>IF('PD_alle komm'!B23=0," ",'PD_alle komm'!B23)</f>
        <v>Sola</v>
      </c>
      <c r="D23" s="55">
        <f>IF('PD_alle komm'!C23=0," ",'PD_alle komm'!C23)</f>
        <v>5053732.7</v>
      </c>
    </row>
    <row r="24" spans="2:4" x14ac:dyDescent="0.2">
      <c r="B24" s="48">
        <f>IF('PD_alle komm'!C24=0," ",IF('PD_alle komm'!B24="Totalsum"," ",'PD_alle komm'!A24))</f>
        <v>19</v>
      </c>
      <c r="C24" s="21" t="str">
        <f>IF('PD_alle komm'!B24=0," ",'PD_alle komm'!B24)</f>
        <v>Bjerkreim</v>
      </c>
      <c r="D24" s="55">
        <f>IF('PD_alle komm'!C24=0," ",'PD_alle komm'!C24)</f>
        <v>4740822.7</v>
      </c>
    </row>
    <row r="25" spans="2:4" x14ac:dyDescent="0.2">
      <c r="B25" s="48">
        <f>IF('PD_alle komm'!C25=0," ",IF('PD_alle komm'!B25="Totalsum"," ",'PD_alle komm'!A25))</f>
        <v>20</v>
      </c>
      <c r="C25" s="21" t="str">
        <f>IF('PD_alle komm'!B25=0," ",'PD_alle komm'!B25)</f>
        <v>Melhus</v>
      </c>
      <c r="D25" s="55">
        <f>IF('PD_alle komm'!C25=0," ",'PD_alle komm'!C25)</f>
        <v>4588562.8</v>
      </c>
    </row>
    <row r="26" spans="2:4" x14ac:dyDescent="0.2">
      <c r="B26" s="48">
        <f>IF('PD_alle komm'!C26=0," ",IF('PD_alle komm'!B26="Totalsum"," ",'PD_alle komm'!A26))</f>
        <v>21</v>
      </c>
      <c r="C26" s="21" t="str">
        <f>IF('PD_alle komm'!B26=0," ",'PD_alle komm'!B26)</f>
        <v>Gjesdal</v>
      </c>
      <c r="D26" s="55">
        <f>IF('PD_alle komm'!C26=0," ",'PD_alle komm'!C26)</f>
        <v>4334981.0999999996</v>
      </c>
    </row>
    <row r="27" spans="2:4" x14ac:dyDescent="0.2">
      <c r="B27" s="48">
        <f>IF('PD_alle komm'!C27=0," ",IF('PD_alle komm'!B27="Totalsum"," ",'PD_alle komm'!A27))</f>
        <v>22</v>
      </c>
      <c r="C27" s="21" t="str">
        <f>IF('PD_alle komm'!B27=0," ",'PD_alle komm'!B27)</f>
        <v>Inderøy</v>
      </c>
      <c r="D27" s="55">
        <f>IF('PD_alle komm'!C27=0," ",'PD_alle komm'!C27)</f>
        <v>4104936.5</v>
      </c>
    </row>
    <row r="28" spans="2:4" x14ac:dyDescent="0.2">
      <c r="B28" s="48">
        <f>IF('PD_alle komm'!C28=0," ",IF('PD_alle komm'!B28="Totalsum"," ",'PD_alle komm'!A28))</f>
        <v>23</v>
      </c>
      <c r="C28" s="21" t="str">
        <f>IF('PD_alle komm'!B28=0," ",'PD_alle komm'!B28)</f>
        <v>Løten</v>
      </c>
      <c r="D28" s="55">
        <f>IF('PD_alle komm'!C28=0," ",'PD_alle komm'!C28)</f>
        <v>3992062.3</v>
      </c>
    </row>
    <row r="29" spans="2:4" x14ac:dyDescent="0.2">
      <c r="B29" s="48">
        <f>IF('PD_alle komm'!C29=0," ",IF('PD_alle komm'!B29="Totalsum"," ",'PD_alle komm'!A29))</f>
        <v>24</v>
      </c>
      <c r="C29" s="21" t="str">
        <f>IF('PD_alle komm'!B29=0," ",'PD_alle komm'!B29)</f>
        <v>Østre Toten</v>
      </c>
      <c r="D29" s="55">
        <f>IF('PD_alle komm'!C29=0," ",'PD_alle komm'!C29)</f>
        <v>3798972</v>
      </c>
    </row>
    <row r="30" spans="2:4" x14ac:dyDescent="0.2">
      <c r="B30" s="48">
        <f>IF('PD_alle komm'!C30=0," ",IF('PD_alle komm'!B30="Totalsum"," ",'PD_alle komm'!A30))</f>
        <v>25</v>
      </c>
      <c r="C30" s="21" t="str">
        <f>IF('PD_alle komm'!B30=0," ",'PD_alle komm'!B30)</f>
        <v>Orkland</v>
      </c>
      <c r="D30" s="55">
        <f>IF('PD_alle komm'!C30=0," ",'PD_alle komm'!C30)</f>
        <v>3482132.6</v>
      </c>
    </row>
    <row r="31" spans="2:4" x14ac:dyDescent="0.2">
      <c r="B31" s="48">
        <f>IF('PD_alle komm'!C31=0," ",IF('PD_alle komm'!B31="Totalsum"," ",'PD_alle komm'!A31))</f>
        <v>26</v>
      </c>
      <c r="C31" s="21" t="str">
        <f>IF('PD_alle komm'!B31=0," ",'PD_alle komm'!B31)</f>
        <v>Frosta</v>
      </c>
      <c r="D31" s="55">
        <f>IF('PD_alle komm'!C31=0," ",'PD_alle komm'!C31)</f>
        <v>3043965.1</v>
      </c>
    </row>
    <row r="32" spans="2:4" x14ac:dyDescent="0.2">
      <c r="B32" s="48">
        <f>IF('PD_alle komm'!C32=0," ",IF('PD_alle komm'!B32="Totalsum"," ",'PD_alle komm'!A32))</f>
        <v>27</v>
      </c>
      <c r="C32" s="21" t="str">
        <f>IF('PD_alle komm'!B32=0," ",'PD_alle komm'!B32)</f>
        <v>Hamar</v>
      </c>
      <c r="D32" s="55">
        <f>IF('PD_alle komm'!C32=0," ",'PD_alle komm'!C32)</f>
        <v>2971309.3</v>
      </c>
    </row>
    <row r="33" spans="2:4" x14ac:dyDescent="0.2">
      <c r="B33" s="48">
        <f>IF('PD_alle komm'!C33=0," ",IF('PD_alle komm'!B33="Totalsum"," ",'PD_alle komm'!A33))</f>
        <v>28</v>
      </c>
      <c r="C33" s="21" t="str">
        <f>IF('PD_alle komm'!B33=0," ",'PD_alle komm'!B33)</f>
        <v>Halden</v>
      </c>
      <c r="D33" s="55">
        <f>IF('PD_alle komm'!C33=0," ",'PD_alle komm'!C33)</f>
        <v>2870867.6</v>
      </c>
    </row>
    <row r="34" spans="2:4" x14ac:dyDescent="0.2">
      <c r="B34" s="48">
        <f>IF('PD_alle komm'!C34=0," ",IF('PD_alle komm'!B34="Totalsum"," ",'PD_alle komm'!A34))</f>
        <v>29</v>
      </c>
      <c r="C34" s="21" t="str">
        <f>IF('PD_alle komm'!B34=0," ",'PD_alle komm'!B34)</f>
        <v>Nes</v>
      </c>
      <c r="D34" s="55">
        <f>IF('PD_alle komm'!C34=0," ",'PD_alle komm'!C34)</f>
        <v>2827133.6</v>
      </c>
    </row>
    <row r="35" spans="2:4" x14ac:dyDescent="0.2">
      <c r="B35" s="48">
        <f>IF('PD_alle komm'!C35=0," ",IF('PD_alle komm'!B35="Totalsum"," ",'PD_alle komm'!A35))</f>
        <v>30</v>
      </c>
      <c r="C35" s="21" t="str">
        <f>IF('PD_alle komm'!B35=0," ",'PD_alle komm'!B35)</f>
        <v>Gausdal</v>
      </c>
      <c r="D35" s="55">
        <f>IF('PD_alle komm'!C35=0," ",'PD_alle komm'!C35)</f>
        <v>2727024.4</v>
      </c>
    </row>
    <row r="36" spans="2:4" x14ac:dyDescent="0.2">
      <c r="B36" s="48">
        <f>IF('PD_alle komm'!C36=0," ",IF('PD_alle komm'!B36="Totalsum"," ",'PD_alle komm'!A36))</f>
        <v>31</v>
      </c>
      <c r="C36" s="21" t="str">
        <f>IF('PD_alle komm'!B36=0," ",'PD_alle komm'!B36)</f>
        <v>Gran</v>
      </c>
      <c r="D36" s="55">
        <f>IF('PD_alle komm'!C36=0," ",'PD_alle komm'!C36)</f>
        <v>2653742.6</v>
      </c>
    </row>
    <row r="37" spans="2:4" x14ac:dyDescent="0.2">
      <c r="B37" s="48">
        <f>IF('PD_alle komm'!C37=0," ",IF('PD_alle komm'!B37="Totalsum"," ",'PD_alle komm'!A37))</f>
        <v>32</v>
      </c>
      <c r="C37" s="21" t="str">
        <f>IF('PD_alle komm'!B37=0," ",'PD_alle komm'!B37)</f>
        <v>Hjelmeland</v>
      </c>
      <c r="D37" s="55">
        <f>IF('PD_alle komm'!C37=0," ",'PD_alle komm'!C37)</f>
        <v>2596110.1</v>
      </c>
    </row>
    <row r="38" spans="2:4" x14ac:dyDescent="0.2">
      <c r="B38" s="48">
        <f>IF('PD_alle komm'!C38=0," ",IF('PD_alle komm'!B38="Totalsum"," ",'PD_alle komm'!A38))</f>
        <v>33</v>
      </c>
      <c r="C38" s="21" t="str">
        <f>IF('PD_alle komm'!B38=0," ",'PD_alle komm'!B38)</f>
        <v>Sarpsborg</v>
      </c>
      <c r="D38" s="55">
        <f>IF('PD_alle komm'!C38=0," ",'PD_alle komm'!C38)</f>
        <v>2537562.7000000002</v>
      </c>
    </row>
    <row r="39" spans="2:4" x14ac:dyDescent="0.2">
      <c r="B39" s="48">
        <f>IF('PD_alle komm'!C39=0," ",IF('PD_alle komm'!B39="Totalsum"," ",'PD_alle komm'!A39))</f>
        <v>34</v>
      </c>
      <c r="C39" s="21" t="str">
        <f>IF('PD_alle komm'!B39=0," ",'PD_alle komm'!B39)</f>
        <v>Eigersund</v>
      </c>
      <c r="D39" s="55">
        <f>IF('PD_alle komm'!C39=0," ",'PD_alle komm'!C39)</f>
        <v>2352349</v>
      </c>
    </row>
    <row r="40" spans="2:4" x14ac:dyDescent="0.2">
      <c r="B40" s="48">
        <f>IF('PD_alle komm'!C40=0," ",IF('PD_alle komm'!B40="Totalsum"," ",'PD_alle komm'!A40))</f>
        <v>35</v>
      </c>
      <c r="C40" s="21" t="str">
        <f>IF('PD_alle komm'!B40=0," ",'PD_alle komm'!B40)</f>
        <v>Randaberg</v>
      </c>
      <c r="D40" s="55">
        <f>IF('PD_alle komm'!C40=0," ",'PD_alle komm'!C40)</f>
        <v>2291991.4</v>
      </c>
    </row>
    <row r="41" spans="2:4" x14ac:dyDescent="0.2">
      <c r="B41" s="48">
        <f>IF('PD_alle komm'!C41=0," ",IF('PD_alle komm'!B41="Totalsum"," ",'PD_alle komm'!A41))</f>
        <v>36</v>
      </c>
      <c r="C41" s="21" t="str">
        <f>IF('PD_alle komm'!B41=0," ",'PD_alle komm'!B41)</f>
        <v>Elverum</v>
      </c>
      <c r="D41" s="55">
        <f>IF('PD_alle komm'!C41=0," ",'PD_alle komm'!C41)</f>
        <v>2286127.5</v>
      </c>
    </row>
    <row r="42" spans="2:4" x14ac:dyDescent="0.2">
      <c r="B42" s="48">
        <f>IF('PD_alle komm'!C42=0," ",IF('PD_alle komm'!B42="Totalsum"," ",'PD_alle komm'!A42))</f>
        <v>37</v>
      </c>
      <c r="C42" s="21" t="str">
        <f>IF('PD_alle komm'!B42=0," ",'PD_alle komm'!B42)</f>
        <v>Våler (Inn)</v>
      </c>
      <c r="D42" s="55">
        <f>IF('PD_alle komm'!C42=0," ",'PD_alle komm'!C42)</f>
        <v>2253051.2000000002</v>
      </c>
    </row>
    <row r="43" spans="2:4" x14ac:dyDescent="0.2">
      <c r="B43" s="48">
        <f>IF('PD_alle komm'!C43=0," ",IF('PD_alle komm'!B43="Totalsum"," ",'PD_alle komm'!A43))</f>
        <v>38</v>
      </c>
      <c r="C43" s="21" t="str">
        <f>IF('PD_alle komm'!B43=0," ",'PD_alle komm'!B43)</f>
        <v>Indre Fosen</v>
      </c>
      <c r="D43" s="55">
        <f>IF('PD_alle komm'!C43=0," ",'PD_alle komm'!C43)</f>
        <v>2234846.1</v>
      </c>
    </row>
    <row r="44" spans="2:4" x14ac:dyDescent="0.2">
      <c r="B44" s="48">
        <f>IF('PD_alle komm'!C44=0," ",IF('PD_alle komm'!B44="Totalsum"," ",'PD_alle komm'!A44))</f>
        <v>39</v>
      </c>
      <c r="C44" s="21" t="str">
        <f>IF('PD_alle komm'!B44=0," ",'PD_alle komm'!B44)</f>
        <v>Sunnfjord</v>
      </c>
      <c r="D44" s="55">
        <f>IF('PD_alle komm'!C44=0," ",'PD_alle komm'!C44)</f>
        <v>2167632.1</v>
      </c>
    </row>
    <row r="45" spans="2:4" x14ac:dyDescent="0.2">
      <c r="B45" s="48">
        <f>IF('PD_alle komm'!C45=0," ",IF('PD_alle komm'!B45="Totalsum"," ",'PD_alle komm'!A45))</f>
        <v>40</v>
      </c>
      <c r="C45" s="21" t="str">
        <f>IF('PD_alle komm'!B45=0," ",'PD_alle komm'!B45)</f>
        <v>Overhalla</v>
      </c>
      <c r="D45" s="55">
        <f>IF('PD_alle komm'!C45=0," ",'PD_alle komm'!C45)</f>
        <v>2102919.7999999998</v>
      </c>
    </row>
    <row r="46" spans="2:4" x14ac:dyDescent="0.2">
      <c r="B46" s="48">
        <f>IF('PD_alle komm'!C46=0," ",IF('PD_alle komm'!B46="Totalsum"," ",'PD_alle komm'!A46))</f>
        <v>41</v>
      </c>
      <c r="C46" s="21" t="str">
        <f>IF('PD_alle komm'!B46=0," ",'PD_alle komm'!B46)</f>
        <v>Åsnes</v>
      </c>
      <c r="D46" s="55">
        <f>IF('PD_alle komm'!C46=0," ",'PD_alle komm'!C46)</f>
        <v>2005589.3</v>
      </c>
    </row>
    <row r="47" spans="2:4" x14ac:dyDescent="0.2">
      <c r="B47" s="48">
        <f>IF('PD_alle komm'!C47=0," ",IF('PD_alle komm'!B47="Totalsum"," ",'PD_alle komm'!A47))</f>
        <v>42</v>
      </c>
      <c r="C47" s="21" t="str">
        <f>IF('PD_alle komm'!B47=0," ",'PD_alle komm'!B47)</f>
        <v>Stjørdal</v>
      </c>
      <c r="D47" s="55">
        <f>IF('PD_alle komm'!C47=0," ",'PD_alle komm'!C47)</f>
        <v>1959283.8</v>
      </c>
    </row>
    <row r="48" spans="2:4" x14ac:dyDescent="0.2">
      <c r="B48" s="48">
        <f>IF('PD_alle komm'!C48=0," ",IF('PD_alle komm'!B48="Totalsum"," ",'PD_alle komm'!A48))</f>
        <v>43</v>
      </c>
      <c r="C48" s="21" t="str">
        <f>IF('PD_alle komm'!B48=0," ",'PD_alle komm'!B48)</f>
        <v>Tysvær</v>
      </c>
      <c r="D48" s="55">
        <f>IF('PD_alle komm'!C48=0," ",'PD_alle komm'!C48)</f>
        <v>1946645</v>
      </c>
    </row>
    <row r="49" spans="2:25" x14ac:dyDescent="0.2">
      <c r="B49" s="48">
        <f>IF('PD_alle komm'!C49=0," ",IF('PD_alle komm'!B49="Totalsum"," ",'PD_alle komm'!A49))</f>
        <v>44</v>
      </c>
      <c r="C49" s="21" t="str">
        <f>IF('PD_alle komm'!B49=0," ",'PD_alle komm'!B49)</f>
        <v>Vestre Toten</v>
      </c>
      <c r="D49" s="55">
        <f>IF('PD_alle komm'!C49=0," ",'PD_alle komm'!C49)</f>
        <v>1903071.3</v>
      </c>
    </row>
    <row r="50" spans="2:25" x14ac:dyDescent="0.2">
      <c r="B50" s="48">
        <f>IF('PD_alle komm'!C50=0," ",IF('PD_alle komm'!B50="Totalsum"," ",'PD_alle komm'!A50))</f>
        <v>45</v>
      </c>
      <c r="C50" s="21" t="str">
        <f>IF('PD_alle komm'!B50=0," ",'PD_alle komm'!B50)</f>
        <v>Gjøvik</v>
      </c>
      <c r="D50" s="55">
        <f>IF('PD_alle komm'!C50=0," ",'PD_alle komm'!C50)</f>
        <v>1814912.9</v>
      </c>
    </row>
    <row r="51" spans="2:25" x14ac:dyDescent="0.2">
      <c r="B51" s="48">
        <f>IF('PD_alle komm'!C51=0," ",IF('PD_alle komm'!B51="Totalsum"," ",'PD_alle komm'!A51))</f>
        <v>46</v>
      </c>
      <c r="C51" s="21" t="str">
        <f>IF('PD_alle komm'!B51=0," ",'PD_alle komm'!B51)</f>
        <v>Larvik</v>
      </c>
      <c r="D51" s="55">
        <f>IF('PD_alle komm'!C51=0," ",'PD_alle komm'!C51)</f>
        <v>1707660</v>
      </c>
    </row>
    <row r="52" spans="2:25" x14ac:dyDescent="0.2">
      <c r="B52" s="48">
        <f>IF('PD_alle komm'!C52=0," ",IF('PD_alle komm'!B52="Totalsum"," ",'PD_alle komm'!A52))</f>
        <v>47</v>
      </c>
      <c r="C52" s="21" t="str">
        <f>IF('PD_alle komm'!B52=0," ",'PD_alle komm'!B52)</f>
        <v>Etne</v>
      </c>
      <c r="D52" s="55">
        <f>IF('PD_alle komm'!C52=0," ",'PD_alle komm'!C52)</f>
        <v>1696610.4</v>
      </c>
    </row>
    <row r="53" spans="2:25" x14ac:dyDescent="0.2">
      <c r="B53" s="48">
        <f>IF('PD_alle komm'!C53=0," ",IF('PD_alle komm'!B53="Totalsum"," ",'PD_alle komm'!A53))</f>
        <v>48</v>
      </c>
      <c r="C53" s="21" t="str">
        <f>IF('PD_alle komm'!B53=0," ",'PD_alle komm'!B53)</f>
        <v>Ringebu</v>
      </c>
      <c r="D53" s="55">
        <f>IF('PD_alle komm'!C53=0," ",'PD_alle komm'!C53)</f>
        <v>1666108.2</v>
      </c>
    </row>
    <row r="54" spans="2:25" ht="18.75" customHeight="1" x14ac:dyDescent="0.2">
      <c r="B54" s="48">
        <f>IF('PD_alle komm'!C54=0," ",IF('PD_alle komm'!B54="Totalsum"," ",'PD_alle komm'!A54))</f>
        <v>49</v>
      </c>
      <c r="C54" s="21" t="str">
        <f>IF('PD_alle komm'!B54=0," ",'PD_alle komm'!B54)</f>
        <v>Skiptvet</v>
      </c>
      <c r="D54" s="55">
        <f>IF('PD_alle komm'!C54=0," ",'PD_alle komm'!C54)</f>
        <v>1613212.8</v>
      </c>
      <c r="F54" s="162" t="str">
        <f>IF('PD_alle komm'!C2='PD_alle komm'!H2,'PD_alle komm'!H18," ")</f>
        <v>I denne grafen er alle landets kommuner med kjøttproduksjon i løpet av perioden 2005 - 2021 med - i alt 352 kommuner 
- merk at grunnet skriftstørrelse blir ikke alle kommunenavn synlig</v>
      </c>
      <c r="G54" s="162"/>
      <c r="H54" s="162"/>
      <c r="I54" s="162"/>
      <c r="J54" s="162"/>
      <c r="K54" s="162"/>
      <c r="L54" s="162"/>
      <c r="M54" s="162"/>
      <c r="N54" s="162"/>
      <c r="O54" s="162"/>
      <c r="P54" s="162"/>
      <c r="Q54" s="162"/>
      <c r="R54" s="162"/>
      <c r="S54" s="162"/>
      <c r="T54" s="162"/>
      <c r="U54" s="162"/>
      <c r="V54" s="162"/>
      <c r="W54" s="162"/>
      <c r="X54" s="162"/>
      <c r="Y54" s="162"/>
    </row>
    <row r="55" spans="2:25" ht="18.75" customHeight="1" x14ac:dyDescent="0.2">
      <c r="B55" s="48">
        <f>IF('PD_alle komm'!C55=0," ",IF('PD_alle komm'!B55="Totalsum"," ",'PD_alle komm'!A55))</f>
        <v>50</v>
      </c>
      <c r="C55" s="21" t="str">
        <f>IF('PD_alle komm'!B55=0," ",'PD_alle komm'!B55)</f>
        <v>Namsos</v>
      </c>
      <c r="D55" s="55">
        <f>IF('PD_alle komm'!C55=0," ",'PD_alle komm'!C55)</f>
        <v>1589250.4</v>
      </c>
      <c r="F55" s="162"/>
      <c r="G55" s="162"/>
      <c r="H55" s="162"/>
      <c r="I55" s="162"/>
      <c r="J55" s="162"/>
      <c r="K55" s="162"/>
      <c r="L55" s="162"/>
      <c r="M55" s="162"/>
      <c r="N55" s="162"/>
      <c r="O55" s="162"/>
      <c r="P55" s="162"/>
      <c r="Q55" s="162"/>
      <c r="R55" s="162"/>
      <c r="S55" s="162"/>
      <c r="T55" s="162"/>
      <c r="U55" s="162"/>
      <c r="V55" s="162"/>
      <c r="W55" s="162"/>
      <c r="X55" s="162"/>
      <c r="Y55" s="162"/>
    </row>
    <row r="56" spans="2:25" x14ac:dyDescent="0.2">
      <c r="B56" s="48">
        <f>IF('PD_alle komm'!C56=0," ",IF('PD_alle komm'!B56="Totalsum"," ",'PD_alle komm'!A56))</f>
        <v>51</v>
      </c>
      <c r="C56" s="21" t="str">
        <f>IF('PD_alle komm'!B56=0," ",'PD_alle komm'!B56)</f>
        <v>Ørland</v>
      </c>
      <c r="D56" s="55">
        <f>IF('PD_alle komm'!C56=0," ",'PD_alle komm'!C56)</f>
        <v>1581336.6</v>
      </c>
      <c r="F56" s="162"/>
      <c r="G56" s="162"/>
      <c r="H56" s="162"/>
      <c r="I56" s="162"/>
      <c r="J56" s="162"/>
      <c r="K56" s="162"/>
      <c r="L56" s="162"/>
      <c r="M56" s="162"/>
      <c r="N56" s="162"/>
      <c r="O56" s="162"/>
      <c r="P56" s="162"/>
      <c r="Q56" s="162"/>
      <c r="R56" s="162"/>
      <c r="S56" s="162"/>
      <c r="T56" s="162"/>
      <c r="U56" s="162"/>
      <c r="V56" s="162"/>
      <c r="W56" s="162"/>
      <c r="X56" s="162"/>
      <c r="Y56" s="162"/>
    </row>
    <row r="57" spans="2:25" x14ac:dyDescent="0.2">
      <c r="B57" s="48">
        <f>IF('PD_alle komm'!C57=0," ",IF('PD_alle komm'!B57="Totalsum"," ",'PD_alle komm'!A57))</f>
        <v>52</v>
      </c>
      <c r="C57" s="21" t="str">
        <f>IF('PD_alle komm'!B57=0," ",'PD_alle komm'!B57)</f>
        <v>Våler (Vik)</v>
      </c>
      <c r="D57" s="55">
        <f>IF('PD_alle komm'!C57=0," ",'PD_alle komm'!C57)</f>
        <v>1501079.7</v>
      </c>
      <c r="F57" s="162"/>
      <c r="G57" s="162"/>
      <c r="H57" s="162"/>
      <c r="I57" s="162"/>
      <c r="J57" s="162"/>
      <c r="K57" s="162"/>
      <c r="L57" s="162"/>
      <c r="M57" s="162"/>
      <c r="N57" s="162"/>
      <c r="O57" s="162"/>
      <c r="P57" s="162"/>
      <c r="Q57" s="162"/>
      <c r="R57" s="162"/>
      <c r="S57" s="162"/>
      <c r="T57" s="162"/>
      <c r="U57" s="162"/>
      <c r="V57" s="162"/>
      <c r="W57" s="162"/>
      <c r="X57" s="162"/>
      <c r="Y57" s="162"/>
    </row>
    <row r="58" spans="2:25" x14ac:dyDescent="0.2">
      <c r="B58" s="48">
        <f>IF('PD_alle komm'!C58=0," ",IF('PD_alle komm'!B58="Totalsum"," ",'PD_alle komm'!A58))</f>
        <v>53</v>
      </c>
      <c r="C58" s="21" t="str">
        <f>IF('PD_alle komm'!B58=0," ",'PD_alle komm'!B58)</f>
        <v>Hustadvika</v>
      </c>
      <c r="D58" s="55">
        <f>IF('PD_alle komm'!C58=0," ",'PD_alle komm'!C58)</f>
        <v>1439752.1</v>
      </c>
    </row>
    <row r="59" spans="2:25" x14ac:dyDescent="0.2">
      <c r="B59" s="48">
        <f>IF('PD_alle komm'!C59=0," ",IF('PD_alle komm'!B59="Totalsum"," ",'PD_alle komm'!A59))</f>
        <v>54</v>
      </c>
      <c r="C59" s="21" t="str">
        <f>IF('PD_alle komm'!B59=0," ",'PD_alle komm'!B59)</f>
        <v>Strand</v>
      </c>
      <c r="D59" s="55">
        <f>IF('PD_alle komm'!C59=0," ",'PD_alle komm'!C59)</f>
        <v>1436482.6</v>
      </c>
    </row>
    <row r="60" spans="2:25" x14ac:dyDescent="0.2">
      <c r="B60" s="48">
        <f>IF('PD_alle komm'!C60=0," ",IF('PD_alle komm'!B60="Totalsum"," ",'PD_alle komm'!A60))</f>
        <v>55</v>
      </c>
      <c r="C60" s="21" t="str">
        <f>IF('PD_alle komm'!B60=0," ",'PD_alle komm'!B60)</f>
        <v>Farsund</v>
      </c>
      <c r="D60" s="55">
        <f>IF('PD_alle komm'!C60=0," ",'PD_alle komm'!C60)</f>
        <v>1417672.1</v>
      </c>
    </row>
    <row r="61" spans="2:25" x14ac:dyDescent="0.2">
      <c r="B61" s="48">
        <f>IF('PD_alle komm'!C61=0," ",IF('PD_alle komm'!B61="Totalsum"," ",'PD_alle komm'!A61))</f>
        <v>56</v>
      </c>
      <c r="C61" s="21" t="str">
        <f>IF('PD_alle komm'!B61=0," ",'PD_alle komm'!B61)</f>
        <v>Lund</v>
      </c>
      <c r="D61" s="55">
        <f>IF('PD_alle komm'!C61=0," ",'PD_alle komm'!C61)</f>
        <v>1415050.6</v>
      </c>
    </row>
    <row r="62" spans="2:25" x14ac:dyDescent="0.2">
      <c r="B62" s="48">
        <f>IF('PD_alle komm'!C62=0," ",IF('PD_alle komm'!B62="Totalsum"," ",'PD_alle komm'!A62))</f>
        <v>57</v>
      </c>
      <c r="C62" s="21" t="str">
        <f>IF('PD_alle komm'!B62=0," ",'PD_alle komm'!B62)</f>
        <v>Skjåk</v>
      </c>
      <c r="D62" s="55">
        <f>IF('PD_alle komm'!C62=0," ",'PD_alle komm'!C62)</f>
        <v>1408621.6</v>
      </c>
    </row>
    <row r="63" spans="2:25" x14ac:dyDescent="0.2">
      <c r="B63" s="48">
        <f>IF('PD_alle komm'!C63=0," ",IF('PD_alle komm'!B63="Totalsum"," ",'PD_alle komm'!A63))</f>
        <v>58</v>
      </c>
      <c r="C63" s="21" t="str">
        <f>IF('PD_alle komm'!B63=0," ",'PD_alle komm'!B63)</f>
        <v>Holmestrand</v>
      </c>
      <c r="D63" s="55">
        <f>IF('PD_alle komm'!C63=0," ",'PD_alle komm'!C63)</f>
        <v>1388927.2</v>
      </c>
    </row>
    <row r="64" spans="2:25" x14ac:dyDescent="0.2">
      <c r="B64" s="48">
        <f>IF('PD_alle komm'!C64=0," ",IF('PD_alle komm'!B64="Totalsum"," ",'PD_alle komm'!A64))</f>
        <v>59</v>
      </c>
      <c r="C64" s="21" t="str">
        <f>IF('PD_alle komm'!B64=0," ",'PD_alle komm'!B64)</f>
        <v>Øyer</v>
      </c>
      <c r="D64" s="55">
        <f>IF('PD_alle komm'!C64=0," ",'PD_alle komm'!C64)</f>
        <v>1372540.4</v>
      </c>
    </row>
    <row r="65" spans="2:4" x14ac:dyDescent="0.2">
      <c r="B65" s="48">
        <f>IF('PD_alle komm'!C65=0," ",IF('PD_alle komm'!B65="Totalsum"," ",'PD_alle komm'!A65))</f>
        <v>60</v>
      </c>
      <c r="C65" s="21" t="str">
        <f>IF('PD_alle komm'!B65=0," ",'PD_alle komm'!B65)</f>
        <v>Snåsa</v>
      </c>
      <c r="D65" s="55">
        <f>IF('PD_alle komm'!C65=0," ",'PD_alle komm'!C65)</f>
        <v>1360252.4</v>
      </c>
    </row>
    <row r="66" spans="2:4" x14ac:dyDescent="0.2">
      <c r="B66" s="48">
        <f>IF('PD_alle komm'!C66=0," ",IF('PD_alle komm'!B66="Totalsum"," ",'PD_alle komm'!A66))</f>
        <v>61</v>
      </c>
      <c r="C66" s="21" t="str">
        <f>IF('PD_alle komm'!B66=0," ",'PD_alle komm'!B66)</f>
        <v>Sør-Fron</v>
      </c>
      <c r="D66" s="55">
        <f>IF('PD_alle komm'!C66=0," ",'PD_alle komm'!C66)</f>
        <v>1338488.1000000001</v>
      </c>
    </row>
    <row r="67" spans="2:4" x14ac:dyDescent="0.2">
      <c r="B67" s="48">
        <f>IF('PD_alle komm'!C67=0," ",IF('PD_alle komm'!B67="Totalsum"," ",'PD_alle komm'!A67))</f>
        <v>62</v>
      </c>
      <c r="C67" s="21" t="str">
        <f>IF('PD_alle komm'!B67=0," ",'PD_alle komm'!B67)</f>
        <v>Kongsberg</v>
      </c>
      <c r="D67" s="55">
        <f>IF('PD_alle komm'!C67=0," ",'PD_alle komm'!C67)</f>
        <v>1324174.8</v>
      </c>
    </row>
    <row r="68" spans="2:4" x14ac:dyDescent="0.2">
      <c r="B68" s="48">
        <f>IF('PD_alle komm'!C68=0," ",IF('PD_alle komm'!B68="Totalsum"," ",'PD_alle komm'!A68))</f>
        <v>63</v>
      </c>
      <c r="C68" s="21" t="str">
        <f>IF('PD_alle komm'!B68=0," ",'PD_alle komm'!B68)</f>
        <v>Hemnes</v>
      </c>
      <c r="D68" s="55">
        <f>IF('PD_alle komm'!C68=0," ",'PD_alle komm'!C68)</f>
        <v>1314804.3999999999</v>
      </c>
    </row>
    <row r="69" spans="2:4" x14ac:dyDescent="0.2">
      <c r="B69" s="48">
        <f>IF('PD_alle komm'!C69=0," ",IF('PD_alle komm'!B69="Totalsum"," ",'PD_alle komm'!A69))</f>
        <v>64</v>
      </c>
      <c r="C69" s="21" t="str">
        <f>IF('PD_alle komm'!B69=0," ",'PD_alle komm'!B69)</f>
        <v>Voss</v>
      </c>
      <c r="D69" s="55">
        <f>IF('PD_alle komm'!C69=0," ",'PD_alle komm'!C69)</f>
        <v>1289906.8999999999</v>
      </c>
    </row>
    <row r="70" spans="2:4" x14ac:dyDescent="0.2">
      <c r="B70" s="48">
        <f>IF('PD_alle komm'!C70=0," ",IF('PD_alle komm'!B70="Totalsum"," ",'PD_alle komm'!A70))</f>
        <v>65</v>
      </c>
      <c r="C70" s="21" t="str">
        <f>IF('PD_alle komm'!B70=0," ",'PD_alle komm'!B70)</f>
        <v>Alvdal</v>
      </c>
      <c r="D70" s="55">
        <f>IF('PD_alle komm'!C70=0," ",'PD_alle komm'!C70)</f>
        <v>1240845</v>
      </c>
    </row>
    <row r="71" spans="2:4" x14ac:dyDescent="0.2">
      <c r="B71" s="48">
        <f>IF('PD_alle komm'!C71=0," ",IF('PD_alle komm'!B71="Totalsum"," ",'PD_alle komm'!A71))</f>
        <v>66</v>
      </c>
      <c r="C71" s="21" t="str">
        <f>IF('PD_alle komm'!B71=0," ",'PD_alle komm'!B71)</f>
        <v>Tynset</v>
      </c>
      <c r="D71" s="55">
        <f>IF('PD_alle komm'!C71=0," ",'PD_alle komm'!C71)</f>
        <v>1184733.7</v>
      </c>
    </row>
    <row r="72" spans="2:4" x14ac:dyDescent="0.2">
      <c r="B72" s="48">
        <f>IF('PD_alle komm'!C72=0," ",IF('PD_alle komm'!B72="Totalsum"," ",'PD_alle komm'!A72))</f>
        <v>67</v>
      </c>
      <c r="C72" s="21" t="str">
        <f>IF('PD_alle komm'!B72=0," ",'PD_alle komm'!B72)</f>
        <v>Trondheim</v>
      </c>
      <c r="D72" s="55">
        <f>IF('PD_alle komm'!C72=0," ",'PD_alle komm'!C72)</f>
        <v>1131471.3</v>
      </c>
    </row>
    <row r="73" spans="2:4" x14ac:dyDescent="0.2">
      <c r="B73" s="48">
        <f>IF('PD_alle komm'!C73=0," ",IF('PD_alle komm'!B73="Totalsum"," ",'PD_alle komm'!A73))</f>
        <v>68</v>
      </c>
      <c r="C73" s="21" t="str">
        <f>IF('PD_alle komm'!B73=0," ",'PD_alle komm'!B73)</f>
        <v>Midt-Telemark</v>
      </c>
      <c r="D73" s="55">
        <f>IF('PD_alle komm'!C73=0," ",'PD_alle komm'!C73)</f>
        <v>1122492.3999999999</v>
      </c>
    </row>
    <row r="74" spans="2:4" x14ac:dyDescent="0.2">
      <c r="B74" s="48">
        <f>IF('PD_alle komm'!C74=0," ",IF('PD_alle komm'!B74="Totalsum"," ",'PD_alle komm'!A74))</f>
        <v>69</v>
      </c>
      <c r="C74" s="21" t="str">
        <f>IF('PD_alle komm'!B74=0," ",'PD_alle komm'!B74)</f>
        <v>Råde</v>
      </c>
      <c r="D74" s="55">
        <f>IF('PD_alle komm'!C74=0," ",'PD_alle komm'!C74)</f>
        <v>1116139.1000000001</v>
      </c>
    </row>
    <row r="75" spans="2:4" x14ac:dyDescent="0.2">
      <c r="B75" s="48">
        <f>IF('PD_alle komm'!C75=0," ",IF('PD_alle komm'!B75="Totalsum"," ",'PD_alle komm'!A75))</f>
        <v>70</v>
      </c>
      <c r="C75" s="21" t="str">
        <f>IF('PD_alle komm'!B75=0," ",'PD_alle komm'!B75)</f>
        <v>Lillestrøm</v>
      </c>
      <c r="D75" s="55">
        <f>IF('PD_alle komm'!C75=0," ",'PD_alle komm'!C75)</f>
        <v>1099641.5</v>
      </c>
    </row>
    <row r="76" spans="2:4" x14ac:dyDescent="0.2">
      <c r="B76" s="48">
        <f>IF('PD_alle komm'!C76=0," ",IF('PD_alle komm'!B76="Totalsum"," ",'PD_alle komm'!A76))</f>
        <v>71</v>
      </c>
      <c r="C76" s="21" t="str">
        <f>IF('PD_alle komm'!B76=0," ",'PD_alle komm'!B76)</f>
        <v>Grue</v>
      </c>
      <c r="D76" s="55">
        <f>IF('PD_alle komm'!C76=0," ",'PD_alle komm'!C76)</f>
        <v>1084703.6000000001</v>
      </c>
    </row>
    <row r="77" spans="2:4" x14ac:dyDescent="0.2">
      <c r="B77" s="48">
        <f>IF('PD_alle komm'!C77=0," ",IF('PD_alle komm'!B77="Totalsum"," ",'PD_alle komm'!A77))</f>
        <v>72</v>
      </c>
      <c r="C77" s="21" t="str">
        <f>IF('PD_alle komm'!B77=0," ",'PD_alle komm'!B77)</f>
        <v>Suldal</v>
      </c>
      <c r="D77" s="55">
        <f>IF('PD_alle komm'!C77=0," ",'PD_alle komm'!C77)</f>
        <v>1075960.3</v>
      </c>
    </row>
    <row r="78" spans="2:4" x14ac:dyDescent="0.2">
      <c r="B78" s="48">
        <f>IF('PD_alle komm'!C78=0," ",IF('PD_alle komm'!B78="Totalsum"," ",'PD_alle komm'!A78))</f>
        <v>73</v>
      </c>
      <c r="C78" s="21" t="str">
        <f>IF('PD_alle komm'!B78=0," ",'PD_alle komm'!B78)</f>
        <v>Surnadal</v>
      </c>
      <c r="D78" s="55">
        <f>IF('PD_alle komm'!C78=0," ",'PD_alle komm'!C78)</f>
        <v>1068175.5</v>
      </c>
    </row>
    <row r="79" spans="2:4" x14ac:dyDescent="0.2">
      <c r="B79" s="48">
        <f>IF('PD_alle komm'!C79=0," ",IF('PD_alle komm'!B79="Totalsum"," ",'PD_alle komm'!A79))</f>
        <v>74</v>
      </c>
      <c r="C79" s="21" t="str">
        <f>IF('PD_alle komm'!B79=0," ",'PD_alle komm'!B79)</f>
        <v>Oppdal</v>
      </c>
      <c r="D79" s="55">
        <f>IF('PD_alle komm'!C79=0," ",'PD_alle komm'!C79)</f>
        <v>1051931</v>
      </c>
    </row>
    <row r="80" spans="2:4" x14ac:dyDescent="0.2">
      <c r="B80" s="48">
        <f>IF('PD_alle komm'!C80=0," ",IF('PD_alle komm'!B80="Totalsum"," ",'PD_alle komm'!A80))</f>
        <v>75</v>
      </c>
      <c r="C80" s="21" t="str">
        <f>IF('PD_alle komm'!B80=0," ",'PD_alle komm'!B80)</f>
        <v>Lesja</v>
      </c>
      <c r="D80" s="55">
        <f>IF('PD_alle komm'!C80=0," ",'PD_alle komm'!C80)</f>
        <v>1051750.5</v>
      </c>
    </row>
    <row r="81" spans="2:4" x14ac:dyDescent="0.2">
      <c r="B81" s="48">
        <f>IF('PD_alle komm'!C81=0," ",IF('PD_alle komm'!B81="Totalsum"," ",'PD_alle komm'!A81))</f>
        <v>76</v>
      </c>
      <c r="C81" s="21" t="str">
        <f>IF('PD_alle komm'!B81=0," ",'PD_alle komm'!B81)</f>
        <v>Gloppen</v>
      </c>
      <c r="D81" s="55">
        <f>IF('PD_alle komm'!C81=0," ",'PD_alle komm'!C81)</f>
        <v>1049011</v>
      </c>
    </row>
    <row r="82" spans="2:4" x14ac:dyDescent="0.2">
      <c r="B82" s="48">
        <f>IF('PD_alle komm'!C82=0," ",IF('PD_alle komm'!B82="Totalsum"," ",'PD_alle komm'!A82))</f>
        <v>77</v>
      </c>
      <c r="C82" s="21" t="str">
        <f>IF('PD_alle komm'!B82=0," ",'PD_alle komm'!B82)</f>
        <v>Nærøysund</v>
      </c>
      <c r="D82" s="55">
        <f>IF('PD_alle komm'!C82=0," ",'PD_alle komm'!C82)</f>
        <v>1044144.4</v>
      </c>
    </row>
    <row r="83" spans="2:4" x14ac:dyDescent="0.2">
      <c r="B83" s="48">
        <f>IF('PD_alle komm'!C83=0," ",IF('PD_alle komm'!B83="Totalsum"," ",'PD_alle komm'!A83))</f>
        <v>78</v>
      </c>
      <c r="C83" s="21" t="str">
        <f>IF('PD_alle komm'!B83=0," ",'PD_alle komm'!B83)</f>
        <v>Vega</v>
      </c>
      <c r="D83" s="55">
        <f>IF('PD_alle komm'!C83=0," ",'PD_alle komm'!C83)</f>
        <v>1040244</v>
      </c>
    </row>
    <row r="84" spans="2:4" x14ac:dyDescent="0.2">
      <c r="B84" s="48">
        <f>IF('PD_alle komm'!C84=0," ",IF('PD_alle komm'!B84="Totalsum"," ",'PD_alle komm'!A84))</f>
        <v>79</v>
      </c>
      <c r="C84" s="21" t="str">
        <f>IF('PD_alle komm'!B84=0," ",'PD_alle komm'!B84)</f>
        <v>Gjerdrum</v>
      </c>
      <c r="D84" s="55">
        <f>IF('PD_alle komm'!C84=0," ",'PD_alle komm'!C84)</f>
        <v>1015936.8</v>
      </c>
    </row>
    <row r="85" spans="2:4" x14ac:dyDescent="0.2">
      <c r="B85" s="48">
        <f>IF('PD_alle komm'!C85=0," ",IF('PD_alle komm'!B85="Totalsum"," ",'PD_alle komm'!A85))</f>
        <v>80</v>
      </c>
      <c r="C85" s="21" t="str">
        <f>IF('PD_alle komm'!B85=0," ",'PD_alle komm'!B85)</f>
        <v>Stryn</v>
      </c>
      <c r="D85" s="55">
        <f>IF('PD_alle komm'!C85=0," ",'PD_alle komm'!C85)</f>
        <v>1001400.5</v>
      </c>
    </row>
    <row r="86" spans="2:4" x14ac:dyDescent="0.2">
      <c r="B86" s="48">
        <f>IF('PD_alle komm'!C86=0," ",IF('PD_alle komm'!B86="Totalsum"," ",'PD_alle komm'!A86))</f>
        <v>81</v>
      </c>
      <c r="C86" s="21" t="str">
        <f>IF('PD_alle komm'!B86=0," ",'PD_alle komm'!B86)</f>
        <v>Tolga</v>
      </c>
      <c r="D86" s="55">
        <f>IF('PD_alle komm'!C86=0," ",'PD_alle komm'!C86)</f>
        <v>984153.9</v>
      </c>
    </row>
    <row r="87" spans="2:4" x14ac:dyDescent="0.2">
      <c r="B87" s="48">
        <f>IF('PD_alle komm'!C87=0," ",IF('PD_alle komm'!B87="Totalsum"," ",'PD_alle komm'!A87))</f>
        <v>82</v>
      </c>
      <c r="C87" s="21" t="str">
        <f>IF('PD_alle komm'!B87=0," ",'PD_alle komm'!B87)</f>
        <v>Sveio</v>
      </c>
      <c r="D87" s="55">
        <f>IF('PD_alle komm'!C87=0," ",'PD_alle komm'!C87)</f>
        <v>980727.8</v>
      </c>
    </row>
    <row r="88" spans="2:4" x14ac:dyDescent="0.2">
      <c r="B88" s="48">
        <f>IF('PD_alle komm'!C88=0," ",IF('PD_alle komm'!B88="Totalsum"," ",'PD_alle komm'!A88))</f>
        <v>83</v>
      </c>
      <c r="C88" s="21" t="str">
        <f>IF('PD_alle komm'!B88=0," ",'PD_alle komm'!B88)</f>
        <v>Sømna</v>
      </c>
      <c r="D88" s="55">
        <f>IF('PD_alle komm'!C88=0," ",'PD_alle komm'!C88)</f>
        <v>966585.6</v>
      </c>
    </row>
    <row r="89" spans="2:4" x14ac:dyDescent="0.2">
      <c r="B89" s="48">
        <f>IF('PD_alle komm'!C89=0," ",IF('PD_alle komm'!B89="Totalsum"," ",'PD_alle komm'!A89))</f>
        <v>84</v>
      </c>
      <c r="C89" s="21" t="str">
        <f>IF('PD_alle komm'!B89=0," ",'PD_alle komm'!B89)</f>
        <v>Skaun</v>
      </c>
      <c r="D89" s="55">
        <f>IF('PD_alle komm'!C89=0," ",'PD_alle komm'!C89)</f>
        <v>951233.3</v>
      </c>
    </row>
    <row r="90" spans="2:4" x14ac:dyDescent="0.2">
      <c r="B90" s="48">
        <f>IF('PD_alle komm'!C90=0," ",IF('PD_alle komm'!B90="Totalsum"," ",'PD_alle komm'!A90))</f>
        <v>85</v>
      </c>
      <c r="C90" s="21" t="str">
        <f>IF('PD_alle komm'!B90=0," ",'PD_alle komm'!B90)</f>
        <v>Rennebu</v>
      </c>
      <c r="D90" s="55">
        <f>IF('PD_alle komm'!C90=0," ",'PD_alle komm'!C90)</f>
        <v>942812.3</v>
      </c>
    </row>
    <row r="91" spans="2:4" x14ac:dyDescent="0.2">
      <c r="B91" s="48">
        <f>IF('PD_alle komm'!C91=0," ",IF('PD_alle komm'!B91="Totalsum"," ",'PD_alle komm'!A91))</f>
        <v>86</v>
      </c>
      <c r="C91" s="21" t="str">
        <f>IF('PD_alle komm'!B91=0," ",'PD_alle komm'!B91)</f>
        <v>Leirfjord</v>
      </c>
      <c r="D91" s="55">
        <f>IF('PD_alle komm'!C91=0," ",'PD_alle komm'!C91)</f>
        <v>917704.2</v>
      </c>
    </row>
    <row r="92" spans="2:4" x14ac:dyDescent="0.2">
      <c r="B92" s="48">
        <f>IF('PD_alle komm'!C92=0," ",IF('PD_alle komm'!B92="Totalsum"," ",'PD_alle komm'!A92))</f>
        <v>87</v>
      </c>
      <c r="C92" s="21" t="str">
        <f>IF('PD_alle komm'!B92=0," ",'PD_alle komm'!B92)</f>
        <v>Rana</v>
      </c>
      <c r="D92" s="55">
        <f>IF('PD_alle komm'!C92=0," ",'PD_alle komm'!C92)</f>
        <v>899746.3</v>
      </c>
    </row>
    <row r="93" spans="2:4" x14ac:dyDescent="0.2">
      <c r="B93" s="48">
        <f>IF('PD_alle komm'!C93=0," ",IF('PD_alle komm'!B93="Totalsum"," ",'PD_alle komm'!A93))</f>
        <v>88</v>
      </c>
      <c r="C93" s="21" t="str">
        <f>IF('PD_alle komm'!B93=0," ",'PD_alle komm'!B93)</f>
        <v>Ullensaker</v>
      </c>
      <c r="D93" s="55">
        <f>IF('PD_alle komm'!C93=0," ",'PD_alle komm'!C93)</f>
        <v>858021.5</v>
      </c>
    </row>
    <row r="94" spans="2:4" x14ac:dyDescent="0.2">
      <c r="B94" s="48">
        <f>IF('PD_alle komm'!C94=0," ",IF('PD_alle komm'!B94="Totalsum"," ",'PD_alle komm'!A94))</f>
        <v>89</v>
      </c>
      <c r="C94" s="21" t="str">
        <f>IF('PD_alle komm'!B94=0," ",'PD_alle komm'!B94)</f>
        <v>Karmøy</v>
      </c>
      <c r="D94" s="55">
        <f>IF('PD_alle komm'!C94=0," ",'PD_alle komm'!C94)</f>
        <v>845226.9</v>
      </c>
    </row>
    <row r="95" spans="2:4" x14ac:dyDescent="0.2">
      <c r="B95" s="48">
        <f>IF('PD_alle komm'!C95=0," ",IF('PD_alle komm'!B95="Totalsum"," ",'PD_alle komm'!A95))</f>
        <v>90</v>
      </c>
      <c r="C95" s="21" t="str">
        <f>IF('PD_alle komm'!B95=0," ",'PD_alle komm'!B95)</f>
        <v>Åfjord</v>
      </c>
      <c r="D95" s="55">
        <f>IF('PD_alle komm'!C95=0," ",'PD_alle komm'!C95)</f>
        <v>844373.7</v>
      </c>
    </row>
    <row r="96" spans="2:4" x14ac:dyDescent="0.2">
      <c r="B96" s="48">
        <f>IF('PD_alle komm'!C96=0," ",IF('PD_alle komm'!B96="Totalsum"," ",'PD_alle komm'!A96))</f>
        <v>91</v>
      </c>
      <c r="C96" s="21" t="str">
        <f>IF('PD_alle komm'!B96=0," ",'PD_alle komm'!B96)</f>
        <v>Eidsvoll</v>
      </c>
      <c r="D96" s="55">
        <f>IF('PD_alle komm'!C96=0," ",'PD_alle komm'!C96)</f>
        <v>836370.9</v>
      </c>
    </row>
    <row r="97" spans="2:4" x14ac:dyDescent="0.2">
      <c r="B97" s="48">
        <f>IF('PD_alle komm'!C97=0," ",IF('PD_alle komm'!B97="Totalsum"," ",'PD_alle komm'!A97))</f>
        <v>92</v>
      </c>
      <c r="C97" s="21" t="str">
        <f>IF('PD_alle komm'!B97=0," ",'PD_alle komm'!B97)</f>
        <v>Brønnøy</v>
      </c>
      <c r="D97" s="55">
        <f>IF('PD_alle komm'!C97=0," ",'PD_alle komm'!C97)</f>
        <v>828481.7</v>
      </c>
    </row>
    <row r="98" spans="2:4" x14ac:dyDescent="0.2">
      <c r="B98" s="48">
        <f>IF('PD_alle komm'!C98=0," ",IF('PD_alle komm'!B98="Totalsum"," ",'PD_alle komm'!A98))</f>
        <v>93</v>
      </c>
      <c r="C98" s="21" t="str">
        <f>IF('PD_alle komm'!B98=0," ",'PD_alle komm'!B98)</f>
        <v>Skien</v>
      </c>
      <c r="D98" s="55">
        <f>IF('PD_alle komm'!C98=0," ",'PD_alle komm'!C98)</f>
        <v>817765.8</v>
      </c>
    </row>
    <row r="99" spans="2:4" x14ac:dyDescent="0.2">
      <c r="B99" s="48">
        <f>IF('PD_alle komm'!C99=0," ",IF('PD_alle komm'!B99="Totalsum"," ",'PD_alle komm'!A99))</f>
        <v>94</v>
      </c>
      <c r="C99" s="21" t="str">
        <f>IF('PD_alle komm'!B99=0," ",'PD_alle komm'!B99)</f>
        <v>Holtålen</v>
      </c>
      <c r="D99" s="55">
        <f>IF('PD_alle komm'!C99=0," ",'PD_alle komm'!C99)</f>
        <v>793400.2</v>
      </c>
    </row>
    <row r="100" spans="2:4" x14ac:dyDescent="0.2">
      <c r="B100" s="48">
        <f>IF('PD_alle komm'!C100=0," ",IF('PD_alle komm'!B100="Totalsum"," ",'PD_alle komm'!A100))</f>
        <v>95</v>
      </c>
      <c r="C100" s="21" t="str">
        <f>IF('PD_alle komm'!B100=0," ",'PD_alle komm'!B100)</f>
        <v>Volda</v>
      </c>
      <c r="D100" s="55">
        <f>IF('PD_alle komm'!C100=0," ",'PD_alle komm'!C100)</f>
        <v>784190.4</v>
      </c>
    </row>
    <row r="101" spans="2:4" x14ac:dyDescent="0.2">
      <c r="B101" s="48">
        <f>IF('PD_alle komm'!C101=0," ",IF('PD_alle komm'!B101="Totalsum"," ",'PD_alle komm'!A101))</f>
        <v>96</v>
      </c>
      <c r="C101" s="21" t="str">
        <f>IF('PD_alle komm'!B101=0," ",'PD_alle komm'!B101)</f>
        <v>Grong</v>
      </c>
      <c r="D101" s="55">
        <f>IF('PD_alle komm'!C101=0," ",'PD_alle komm'!C101)</f>
        <v>761868.1</v>
      </c>
    </row>
    <row r="102" spans="2:4" x14ac:dyDescent="0.2">
      <c r="B102" s="48">
        <f>IF('PD_alle komm'!C102=0," ",IF('PD_alle komm'!B102="Totalsum"," ",'PD_alle komm'!A102))</f>
        <v>97</v>
      </c>
      <c r="C102" s="21" t="str">
        <f>IF('PD_alle komm'!B102=0," ",'PD_alle komm'!B102)</f>
        <v>Lillehammer</v>
      </c>
      <c r="D102" s="55">
        <f>IF('PD_alle komm'!C102=0," ",'PD_alle komm'!C102)</f>
        <v>741330.7</v>
      </c>
    </row>
    <row r="103" spans="2:4" x14ac:dyDescent="0.2">
      <c r="B103" s="48">
        <f>IF('PD_alle komm'!C103=0," ",IF('PD_alle komm'!B103="Totalsum"," ",'PD_alle komm'!A103))</f>
        <v>98</v>
      </c>
      <c r="C103" s="21" t="str">
        <f>IF('PD_alle komm'!B103=0," ",'PD_alle komm'!B103)</f>
        <v>Vefsn</v>
      </c>
      <c r="D103" s="55">
        <f>IF('PD_alle komm'!C103=0," ",'PD_alle komm'!C103)</f>
        <v>720410.4</v>
      </c>
    </row>
    <row r="104" spans="2:4" x14ac:dyDescent="0.2">
      <c r="B104" s="48">
        <f>IF('PD_alle komm'!C104=0," ",IF('PD_alle komm'!B104="Totalsum"," ",'PD_alle komm'!A104))</f>
        <v>99</v>
      </c>
      <c r="C104" s="21" t="str">
        <f>IF('PD_alle komm'!B104=0," ",'PD_alle komm'!B104)</f>
        <v>Grimstad</v>
      </c>
      <c r="D104" s="55">
        <f>IF('PD_alle komm'!C104=0," ",'PD_alle komm'!C104)</f>
        <v>712983.4</v>
      </c>
    </row>
    <row r="105" spans="2:4" x14ac:dyDescent="0.2">
      <c r="B105" s="48">
        <f>IF('PD_alle komm'!C105=0," ",IF('PD_alle komm'!B105="Totalsum"," ",'PD_alle komm'!A105))</f>
        <v>100</v>
      </c>
      <c r="C105" s="21" t="str">
        <f>IF('PD_alle komm'!B105=0," ",'PD_alle komm'!B105)</f>
        <v>Alver</v>
      </c>
      <c r="D105" s="55">
        <f>IF('PD_alle komm'!C105=0," ",'PD_alle komm'!C105)</f>
        <v>705460.6</v>
      </c>
    </row>
    <row r="106" spans="2:4" x14ac:dyDescent="0.2">
      <c r="B106" s="48">
        <f>IF('PD_alle komm'!C106=0," ",IF('PD_alle komm'!B106="Totalsum"," ",'PD_alle komm'!A106))</f>
        <v>101</v>
      </c>
      <c r="C106" s="21" t="str">
        <f>IF('PD_alle komm'!B106=0," ",'PD_alle komm'!B106)</f>
        <v>Ørsta</v>
      </c>
      <c r="D106" s="55">
        <f>IF('PD_alle komm'!C106=0," ",'PD_alle komm'!C106)</f>
        <v>704842.6</v>
      </c>
    </row>
    <row r="107" spans="2:4" x14ac:dyDescent="0.2">
      <c r="B107" s="48">
        <f>IF('PD_alle komm'!C107=0," ",IF('PD_alle komm'!B107="Totalsum"," ",'PD_alle komm'!A107))</f>
        <v>102</v>
      </c>
      <c r="C107" s="21" t="str">
        <f>IF('PD_alle komm'!B107=0," ",'PD_alle komm'!B107)</f>
        <v>Kvinnherad</v>
      </c>
      <c r="D107" s="55">
        <f>IF('PD_alle komm'!C107=0," ",'PD_alle komm'!C107)</f>
        <v>699175</v>
      </c>
    </row>
    <row r="108" spans="2:4" x14ac:dyDescent="0.2">
      <c r="B108" s="48">
        <f>IF('PD_alle komm'!C108=0," ",IF('PD_alle komm'!B108="Totalsum"," ",'PD_alle komm'!A108))</f>
        <v>103</v>
      </c>
      <c r="C108" s="21" t="str">
        <f>IF('PD_alle komm'!B108=0," ",'PD_alle komm'!B108)</f>
        <v>Moss</v>
      </c>
      <c r="D108" s="55">
        <f>IF('PD_alle komm'!C108=0," ",'PD_alle komm'!C108)</f>
        <v>691071.7</v>
      </c>
    </row>
    <row r="109" spans="2:4" x14ac:dyDescent="0.2">
      <c r="B109" s="48">
        <f>IF('PD_alle komm'!C109=0," ",IF('PD_alle komm'!B109="Totalsum"," ",'PD_alle komm'!A109))</f>
        <v>104</v>
      </c>
      <c r="C109" s="21" t="str">
        <f>IF('PD_alle komm'!B109=0," ",'PD_alle komm'!B109)</f>
        <v>Alstahaug</v>
      </c>
      <c r="D109" s="55">
        <f>IF('PD_alle komm'!C109=0," ",'PD_alle komm'!C109)</f>
        <v>679538.5</v>
      </c>
    </row>
    <row r="110" spans="2:4" x14ac:dyDescent="0.2">
      <c r="B110" s="48">
        <f>IF('PD_alle komm'!C110=0," ",IF('PD_alle komm'!B110="Totalsum"," ",'PD_alle komm'!A110))</f>
        <v>105</v>
      </c>
      <c r="C110" s="21" t="str">
        <f>IF('PD_alle komm'!B110=0," ",'PD_alle komm'!B110)</f>
        <v>Vågå</v>
      </c>
      <c r="D110" s="55">
        <f>IF('PD_alle komm'!C110=0," ",'PD_alle komm'!C110)</f>
        <v>668696.5</v>
      </c>
    </row>
    <row r="111" spans="2:4" x14ac:dyDescent="0.2">
      <c r="B111" s="48">
        <f>IF('PD_alle komm'!C111=0," ",IF('PD_alle komm'!B111="Totalsum"," ",'PD_alle komm'!A111))</f>
        <v>106</v>
      </c>
      <c r="C111" s="21" t="str">
        <f>IF('PD_alle komm'!B111=0," ",'PD_alle komm'!B111)</f>
        <v>Kvæfjord</v>
      </c>
      <c r="D111" s="55">
        <f>IF('PD_alle komm'!C111=0," ",'PD_alle komm'!C111)</f>
        <v>665106.4</v>
      </c>
    </row>
    <row r="112" spans="2:4" x14ac:dyDescent="0.2">
      <c r="B112" s="48">
        <f>IF('PD_alle komm'!C112=0," ",IF('PD_alle komm'!B112="Totalsum"," ",'PD_alle komm'!A112))</f>
        <v>107</v>
      </c>
      <c r="C112" s="21" t="str">
        <f>IF('PD_alle komm'!B112=0," ",'PD_alle komm'!B112)</f>
        <v>Lindesnes</v>
      </c>
      <c r="D112" s="55">
        <f>IF('PD_alle komm'!C112=0," ",'PD_alle komm'!C112)</f>
        <v>661562.9</v>
      </c>
    </row>
    <row r="113" spans="2:4" x14ac:dyDescent="0.2">
      <c r="B113" s="48">
        <f>IF('PD_alle komm'!C113=0," ",IF('PD_alle komm'!B113="Totalsum"," ",'PD_alle komm'!A113))</f>
        <v>108</v>
      </c>
      <c r="C113" s="21" t="str">
        <f>IF('PD_alle komm'!B113=0," ",'PD_alle komm'!B113)</f>
        <v>Hægebostad</v>
      </c>
      <c r="D113" s="55">
        <f>IF('PD_alle komm'!C113=0," ",'PD_alle komm'!C113)</f>
        <v>660093.1</v>
      </c>
    </row>
    <row r="114" spans="2:4" x14ac:dyDescent="0.2">
      <c r="B114" s="48">
        <f>IF('PD_alle komm'!C114=0," ",IF('PD_alle komm'!B114="Totalsum"," ",'PD_alle komm'!A114))</f>
        <v>109</v>
      </c>
      <c r="C114" s="21" t="str">
        <f>IF('PD_alle komm'!B114=0," ",'PD_alle komm'!B114)</f>
        <v>Vestvågøy</v>
      </c>
      <c r="D114" s="55">
        <f>IF('PD_alle komm'!C114=0," ",'PD_alle komm'!C114)</f>
        <v>654793.30000000005</v>
      </c>
    </row>
    <row r="115" spans="2:4" x14ac:dyDescent="0.2">
      <c r="B115" s="48">
        <f>IF('PD_alle komm'!C115=0," ",IF('PD_alle komm'!B115="Totalsum"," ",'PD_alle komm'!A115))</f>
        <v>110</v>
      </c>
      <c r="C115" s="21" t="str">
        <f>IF('PD_alle komm'!B115=0," ",'PD_alle komm'!B115)</f>
        <v>Dovre</v>
      </c>
      <c r="D115" s="55">
        <f>IF('PD_alle komm'!C115=0," ",'PD_alle komm'!C115)</f>
        <v>653390.1</v>
      </c>
    </row>
    <row r="116" spans="2:4" x14ac:dyDescent="0.2">
      <c r="B116" s="48">
        <f>IF('PD_alle komm'!C116=0," ",IF('PD_alle komm'!B116="Totalsum"," ",'PD_alle komm'!A116))</f>
        <v>111</v>
      </c>
      <c r="C116" s="21" t="str">
        <f>IF('PD_alle komm'!B116=0," ",'PD_alle komm'!B116)</f>
        <v>Nord-Fron</v>
      </c>
      <c r="D116" s="55">
        <f>IF('PD_alle komm'!C116=0," ",'PD_alle komm'!C116)</f>
        <v>652365.5</v>
      </c>
    </row>
    <row r="117" spans="2:4" x14ac:dyDescent="0.2">
      <c r="B117" s="48">
        <f>IF('PD_alle komm'!C117=0," ",IF('PD_alle komm'!B117="Totalsum"," ",'PD_alle komm'!A117))</f>
        <v>112</v>
      </c>
      <c r="C117" s="21" t="str">
        <f>IF('PD_alle komm'!B117=0," ",'PD_alle komm'!B117)</f>
        <v>Rendalen</v>
      </c>
      <c r="D117" s="55">
        <f>IF('PD_alle komm'!C117=0," ",'PD_alle komm'!C117)</f>
        <v>650855.5</v>
      </c>
    </row>
    <row r="118" spans="2:4" x14ac:dyDescent="0.2">
      <c r="B118" s="48">
        <f>IF('PD_alle komm'!C118=0," ",IF('PD_alle komm'!B118="Totalsum"," ",'PD_alle komm'!A118))</f>
        <v>113</v>
      </c>
      <c r="C118" s="21" t="str">
        <f>IF('PD_alle komm'!B118=0," ",'PD_alle komm'!B118)</f>
        <v>Selbu</v>
      </c>
      <c r="D118" s="55">
        <f>IF('PD_alle komm'!C118=0," ",'PD_alle komm'!C118)</f>
        <v>625125.69999999995</v>
      </c>
    </row>
    <row r="119" spans="2:4" x14ac:dyDescent="0.2">
      <c r="B119" s="48">
        <f>IF('PD_alle komm'!C119=0," ",IF('PD_alle komm'!B119="Totalsum"," ",'PD_alle komm'!A119))</f>
        <v>114</v>
      </c>
      <c r="C119" s="21" t="str">
        <f>IF('PD_alle komm'!B119=0," ",'PD_alle komm'!B119)</f>
        <v>Nesna</v>
      </c>
      <c r="D119" s="55">
        <f>IF('PD_alle komm'!C119=0," ",'PD_alle komm'!C119)</f>
        <v>617309.80000000005</v>
      </c>
    </row>
    <row r="120" spans="2:4" x14ac:dyDescent="0.2">
      <c r="B120" s="48">
        <f>IF('PD_alle komm'!C120=0," ",IF('PD_alle komm'!B120="Totalsum"," ",'PD_alle komm'!A120))</f>
        <v>115</v>
      </c>
      <c r="C120" s="21" t="str">
        <f>IF('PD_alle komm'!B120=0," ",'PD_alle komm'!B120)</f>
        <v>Andøy</v>
      </c>
      <c r="D120" s="55">
        <f>IF('PD_alle komm'!C120=0," ",'PD_alle komm'!C120)</f>
        <v>615970.6</v>
      </c>
    </row>
    <row r="121" spans="2:4" x14ac:dyDescent="0.2">
      <c r="B121" s="48">
        <f>IF('PD_alle komm'!C121=0," ",IF('PD_alle komm'!B121="Totalsum"," ",'PD_alle komm'!A121))</f>
        <v>116</v>
      </c>
      <c r="C121" s="21" t="str">
        <f>IF('PD_alle komm'!B121=0," ",'PD_alle komm'!B121)</f>
        <v>Aurskog-Høland</v>
      </c>
      <c r="D121" s="55">
        <f>IF('PD_alle komm'!C121=0," ",'PD_alle komm'!C121)</f>
        <v>615206.30000000005</v>
      </c>
    </row>
    <row r="122" spans="2:4" x14ac:dyDescent="0.2">
      <c r="B122" s="48">
        <f>IF('PD_alle komm'!C122=0," ",IF('PD_alle komm'!B122="Totalsum"," ",'PD_alle komm'!A122))</f>
        <v>117</v>
      </c>
      <c r="C122" s="21" t="str">
        <f>IF('PD_alle komm'!B122=0," ",'PD_alle komm'!B122)</f>
        <v>Øvre Eiker</v>
      </c>
      <c r="D122" s="55">
        <f>IF('PD_alle komm'!C122=0," ",'PD_alle komm'!C122)</f>
        <v>609965.30000000005</v>
      </c>
    </row>
    <row r="123" spans="2:4" x14ac:dyDescent="0.2">
      <c r="B123" s="48">
        <f>IF('PD_alle komm'!C123=0," ",IF('PD_alle komm'!B123="Totalsum"," ",'PD_alle komm'!A123))</f>
        <v>118</v>
      </c>
      <c r="C123" s="21" t="str">
        <f>IF('PD_alle komm'!B123=0," ",'PD_alle komm'!B123)</f>
        <v>Nordre Land</v>
      </c>
      <c r="D123" s="55">
        <f>IF('PD_alle komm'!C123=0," ",'PD_alle komm'!C123)</f>
        <v>607885.19999999995</v>
      </c>
    </row>
    <row r="124" spans="2:4" x14ac:dyDescent="0.2">
      <c r="B124" s="48">
        <f>IF('PD_alle komm'!C124=0," ",IF('PD_alle komm'!B124="Totalsum"," ",'PD_alle komm'!A124))</f>
        <v>119</v>
      </c>
      <c r="C124" s="21" t="str">
        <f>IF('PD_alle komm'!B124=0," ",'PD_alle komm'!B124)</f>
        <v>Heim</v>
      </c>
      <c r="D124" s="55">
        <f>IF('PD_alle komm'!C124=0," ",'PD_alle komm'!C124)</f>
        <v>596598.6</v>
      </c>
    </row>
    <row r="125" spans="2:4" x14ac:dyDescent="0.2">
      <c r="B125" s="48">
        <f>IF('PD_alle komm'!C125=0," ",IF('PD_alle komm'!B125="Totalsum"," ",'PD_alle komm'!A125))</f>
        <v>120</v>
      </c>
      <c r="C125" s="21" t="str">
        <f>IF('PD_alle komm'!B125=0," ",'PD_alle komm'!B125)</f>
        <v>Rauma</v>
      </c>
      <c r="D125" s="55">
        <f>IF('PD_alle komm'!C125=0," ",'PD_alle komm'!C125)</f>
        <v>596436.5</v>
      </c>
    </row>
    <row r="126" spans="2:4" x14ac:dyDescent="0.2">
      <c r="B126" s="48">
        <f>IF('PD_alle komm'!C126=0," ",IF('PD_alle komm'!B126="Totalsum"," ",'PD_alle komm'!A126))</f>
        <v>121</v>
      </c>
      <c r="C126" s="21" t="str">
        <f>IF('PD_alle komm'!B126=0," ",'PD_alle komm'!B126)</f>
        <v>Kvam</v>
      </c>
      <c r="D126" s="55">
        <f>IF('PD_alle komm'!C126=0," ",'PD_alle komm'!C126)</f>
        <v>582947.80000000005</v>
      </c>
    </row>
    <row r="127" spans="2:4" x14ac:dyDescent="0.2">
      <c r="B127" s="48">
        <f>IF('PD_alle komm'!C127=0," ",IF('PD_alle komm'!B127="Totalsum"," ",'PD_alle komm'!A127))</f>
        <v>122</v>
      </c>
      <c r="C127" s="21" t="str">
        <f>IF('PD_alle komm'!B127=0," ",'PD_alle komm'!B127)</f>
        <v>Askvoll</v>
      </c>
      <c r="D127" s="55">
        <f>IF('PD_alle komm'!C127=0," ",'PD_alle komm'!C127)</f>
        <v>578476.9</v>
      </c>
    </row>
    <row r="128" spans="2:4" x14ac:dyDescent="0.2">
      <c r="B128" s="48">
        <f>IF('PD_alle komm'!C128=0," ",IF('PD_alle komm'!B128="Totalsum"," ",'PD_alle komm'!A128))</f>
        <v>123</v>
      </c>
      <c r="C128" s="21" t="str">
        <f>IF('PD_alle komm'!B128=0," ",'PD_alle komm'!B128)</f>
        <v>Molde</v>
      </c>
      <c r="D128" s="55">
        <f>IF('PD_alle komm'!C128=0," ",'PD_alle komm'!C128)</f>
        <v>577131.69999999995</v>
      </c>
    </row>
    <row r="129" spans="2:4" x14ac:dyDescent="0.2">
      <c r="B129" s="48">
        <f>IF('PD_alle komm'!C129=0," ",IF('PD_alle komm'!B129="Totalsum"," ",'PD_alle komm'!A129))</f>
        <v>124</v>
      </c>
      <c r="C129" s="21" t="str">
        <f>IF('PD_alle komm'!B129=0," ",'PD_alle komm'!B129)</f>
        <v>Sigdal</v>
      </c>
      <c r="D129" s="55">
        <f>IF('PD_alle komm'!C129=0," ",'PD_alle komm'!C129)</f>
        <v>570767.1</v>
      </c>
    </row>
    <row r="130" spans="2:4" x14ac:dyDescent="0.2">
      <c r="B130" s="48">
        <f>IF('PD_alle komm'!C130=0," ",IF('PD_alle komm'!B130="Totalsum"," ",'PD_alle komm'!A130))</f>
        <v>125</v>
      </c>
      <c r="C130" s="21" t="str">
        <f>IF('PD_alle komm'!B130=0," ",'PD_alle komm'!B130)</f>
        <v>Kristiansand</v>
      </c>
      <c r="D130" s="55">
        <f>IF('PD_alle komm'!C130=0," ",'PD_alle komm'!C130)</f>
        <v>552995.19999999995</v>
      </c>
    </row>
    <row r="131" spans="2:4" x14ac:dyDescent="0.2">
      <c r="B131" s="48">
        <f>IF('PD_alle komm'!C131=0," ",IF('PD_alle komm'!B131="Totalsum"," ",'PD_alle komm'!A131))</f>
        <v>126</v>
      </c>
      <c r="C131" s="21" t="str">
        <f>IF('PD_alle komm'!B131=0," ",'PD_alle komm'!B131)</f>
        <v>Lørenskog</v>
      </c>
      <c r="D131" s="55">
        <f>IF('PD_alle komm'!C131=0," ",'PD_alle komm'!C131)</f>
        <v>541468.1</v>
      </c>
    </row>
    <row r="132" spans="2:4" x14ac:dyDescent="0.2">
      <c r="B132" s="48">
        <f>IF('PD_alle komm'!C132=0," ",IF('PD_alle komm'!B132="Totalsum"," ",'PD_alle komm'!A132))</f>
        <v>127</v>
      </c>
      <c r="C132" s="21" t="str">
        <f>IF('PD_alle komm'!B132=0," ",'PD_alle komm'!B132)</f>
        <v>Folldal</v>
      </c>
      <c r="D132" s="55">
        <f>IF('PD_alle komm'!C132=0," ",'PD_alle komm'!C132)</f>
        <v>527161.4</v>
      </c>
    </row>
    <row r="133" spans="2:4" x14ac:dyDescent="0.2">
      <c r="B133" s="48">
        <f>IF('PD_alle komm'!C133=0," ",IF('PD_alle komm'!B133="Totalsum"," ",'PD_alle komm'!A133))</f>
        <v>128</v>
      </c>
      <c r="C133" s="21" t="str">
        <f>IF('PD_alle komm'!B133=0," ",'PD_alle komm'!B133)</f>
        <v>Ålesund</v>
      </c>
      <c r="D133" s="55">
        <f>IF('PD_alle komm'!C133=0," ",'PD_alle komm'!C133)</f>
        <v>517915</v>
      </c>
    </row>
    <row r="134" spans="2:4" x14ac:dyDescent="0.2">
      <c r="B134" s="48">
        <f>IF('PD_alle komm'!C134=0," ",IF('PD_alle komm'!B134="Totalsum"," ",'PD_alle komm'!A134))</f>
        <v>129</v>
      </c>
      <c r="C134" s="21" t="str">
        <f>IF('PD_alle komm'!B134=0," ",'PD_alle komm'!B134)</f>
        <v>Lunner</v>
      </c>
      <c r="D134" s="55">
        <f>IF('PD_alle komm'!C134=0," ",'PD_alle komm'!C134)</f>
        <v>509511.8</v>
      </c>
    </row>
    <row r="135" spans="2:4" x14ac:dyDescent="0.2">
      <c r="B135" s="48">
        <f>IF('PD_alle komm'!C135=0," ",IF('PD_alle komm'!B135="Totalsum"," ",'PD_alle komm'!A135))</f>
        <v>130</v>
      </c>
      <c r="C135" s="21" t="str">
        <f>IF('PD_alle komm'!B135=0," ",'PD_alle komm'!B135)</f>
        <v>Ål</v>
      </c>
      <c r="D135" s="55">
        <f>IF('PD_alle komm'!C135=0," ",'PD_alle komm'!C135)</f>
        <v>508106.3</v>
      </c>
    </row>
    <row r="136" spans="2:4" x14ac:dyDescent="0.2">
      <c r="B136" s="48">
        <f>IF('PD_alle komm'!C136=0," ",IF('PD_alle komm'!B136="Totalsum"," ",'PD_alle komm'!A136))</f>
        <v>131</v>
      </c>
      <c r="C136" s="21" t="str">
        <f>IF('PD_alle komm'!B136=0," ",'PD_alle komm'!B136)</f>
        <v>Drangedal</v>
      </c>
      <c r="D136" s="55">
        <f>IF('PD_alle komm'!C136=0," ",'PD_alle komm'!C136)</f>
        <v>506213.8</v>
      </c>
    </row>
    <row r="137" spans="2:4" x14ac:dyDescent="0.2">
      <c r="B137" s="48">
        <f>IF('PD_alle komm'!C137=0," ",IF('PD_alle komm'!B137="Totalsum"," ",'PD_alle komm'!A137))</f>
        <v>132</v>
      </c>
      <c r="C137" s="21" t="str">
        <f>IF('PD_alle komm'!B137=0," ",'PD_alle komm'!B137)</f>
        <v>Luster</v>
      </c>
      <c r="D137" s="55">
        <f>IF('PD_alle komm'!C137=0," ",'PD_alle komm'!C137)</f>
        <v>500354.1</v>
      </c>
    </row>
    <row r="138" spans="2:4" x14ac:dyDescent="0.2">
      <c r="B138" s="48">
        <f>IF('PD_alle komm'!C138=0," ",IF('PD_alle komm'!B138="Totalsum"," ",'PD_alle komm'!A138))</f>
        <v>133</v>
      </c>
      <c r="C138" s="21" t="str">
        <f>IF('PD_alle komm'!B138=0," ",'PD_alle komm'!B138)</f>
        <v>Os</v>
      </c>
      <c r="D138" s="55">
        <f>IF('PD_alle komm'!C138=0," ",'PD_alle komm'!C138)</f>
        <v>485713.1</v>
      </c>
    </row>
    <row r="139" spans="2:4" x14ac:dyDescent="0.2">
      <c r="B139" s="48">
        <f>IF('PD_alle komm'!C139=0," ",IF('PD_alle komm'!B139="Totalsum"," ",'PD_alle komm'!A139))</f>
        <v>134</v>
      </c>
      <c r="C139" s="21" t="str">
        <f>IF('PD_alle komm'!B139=0," ",'PD_alle komm'!B139)</f>
        <v>Vanylven</v>
      </c>
      <c r="D139" s="55">
        <f>IF('PD_alle komm'!C139=0," ",'PD_alle komm'!C139)</f>
        <v>477144.7</v>
      </c>
    </row>
    <row r="140" spans="2:4" x14ac:dyDescent="0.2">
      <c r="B140" s="48">
        <f>IF('PD_alle komm'!C140=0," ",IF('PD_alle komm'!B140="Totalsum"," ",'PD_alle komm'!A140))</f>
        <v>135</v>
      </c>
      <c r="C140" s="21" t="str">
        <f>IF('PD_alle komm'!B140=0," ",'PD_alle komm'!B140)</f>
        <v>Nittedal</v>
      </c>
      <c r="D140" s="55">
        <f>IF('PD_alle komm'!C140=0," ",'PD_alle komm'!C140)</f>
        <v>474845.1</v>
      </c>
    </row>
    <row r="141" spans="2:4" x14ac:dyDescent="0.2">
      <c r="B141" s="48">
        <f>IF('PD_alle komm'!C141=0," ",IF('PD_alle komm'!B141="Totalsum"," ",'PD_alle komm'!A141))</f>
        <v>136</v>
      </c>
      <c r="C141" s="21" t="str">
        <f>IF('PD_alle komm'!B141=0," ",'PD_alle komm'!B141)</f>
        <v>Lom</v>
      </c>
      <c r="D141" s="55">
        <f>IF('PD_alle komm'!C141=0," ",'PD_alle komm'!C141)</f>
        <v>474464</v>
      </c>
    </row>
    <row r="142" spans="2:4" x14ac:dyDescent="0.2">
      <c r="B142" s="48">
        <f>IF('PD_alle komm'!C142=0," ",IF('PD_alle komm'!B142="Totalsum"," ",'PD_alle komm'!A142))</f>
        <v>137</v>
      </c>
      <c r="C142" s="21" t="str">
        <f>IF('PD_alle komm'!B142=0," ",'PD_alle komm'!B142)</f>
        <v>Rindal</v>
      </c>
      <c r="D142" s="55">
        <f>IF('PD_alle komm'!C142=0," ",'PD_alle komm'!C142)</f>
        <v>472394.1</v>
      </c>
    </row>
    <row r="143" spans="2:4" x14ac:dyDescent="0.2">
      <c r="B143" s="48">
        <f>IF('PD_alle komm'!C143=0," ",IF('PD_alle komm'!B143="Totalsum"," ",'PD_alle komm'!A143))</f>
        <v>138</v>
      </c>
      <c r="C143" s="21" t="str">
        <f>IF('PD_alle komm'!B143=0," ",'PD_alle komm'!B143)</f>
        <v>Nord-Aurdal</v>
      </c>
      <c r="D143" s="55">
        <f>IF('PD_alle komm'!C143=0," ",'PD_alle komm'!C143)</f>
        <v>464741</v>
      </c>
    </row>
    <row r="144" spans="2:4" x14ac:dyDescent="0.2">
      <c r="B144" s="48">
        <f>IF('PD_alle komm'!C144=0," ",IF('PD_alle komm'!B144="Totalsum"," ",'PD_alle komm'!A144))</f>
        <v>139</v>
      </c>
      <c r="C144" s="21" t="str">
        <f>IF('PD_alle komm'!B144=0," ",'PD_alle komm'!B144)</f>
        <v>Steigen</v>
      </c>
      <c r="D144" s="55">
        <f>IF('PD_alle komm'!C144=0," ",'PD_alle komm'!C144)</f>
        <v>457394.6</v>
      </c>
    </row>
    <row r="145" spans="2:4" x14ac:dyDescent="0.2">
      <c r="B145" s="48">
        <f>IF('PD_alle komm'!C145=0," ",IF('PD_alle komm'!B145="Totalsum"," ",'PD_alle komm'!A145))</f>
        <v>140</v>
      </c>
      <c r="C145" s="21" t="str">
        <f>IF('PD_alle komm'!B145=0," ",'PD_alle komm'!B145)</f>
        <v>Bokn</v>
      </c>
      <c r="D145" s="55">
        <f>IF('PD_alle komm'!C145=0," ",'PD_alle komm'!C145)</f>
        <v>452304.2</v>
      </c>
    </row>
    <row r="146" spans="2:4" x14ac:dyDescent="0.2">
      <c r="B146" s="48">
        <f>IF('PD_alle komm'!C146=0," ",IF('PD_alle komm'!B146="Totalsum"," ",'PD_alle komm'!A146))</f>
        <v>141</v>
      </c>
      <c r="C146" s="21" t="str">
        <f>IF('PD_alle komm'!B146=0," ",'PD_alle komm'!B146)</f>
        <v>Sokndal</v>
      </c>
      <c r="D146" s="55">
        <f>IF('PD_alle komm'!C146=0," ",'PD_alle komm'!C146)</f>
        <v>451702.8</v>
      </c>
    </row>
    <row r="147" spans="2:4" x14ac:dyDescent="0.2">
      <c r="B147" s="48">
        <f>IF('PD_alle komm'!C147=0," ",IF('PD_alle komm'!B147="Totalsum"," ",'PD_alle komm'!A147))</f>
        <v>142</v>
      </c>
      <c r="C147" s="21" t="str">
        <f>IF('PD_alle komm'!B147=0," ",'PD_alle komm'!B147)</f>
        <v>Harstad</v>
      </c>
      <c r="D147" s="55">
        <f>IF('PD_alle komm'!C147=0," ",'PD_alle komm'!C147)</f>
        <v>450999.9</v>
      </c>
    </row>
    <row r="148" spans="2:4" x14ac:dyDescent="0.2">
      <c r="B148" s="48">
        <f>IF('PD_alle komm'!C148=0," ",IF('PD_alle komm'!B148="Totalsum"," ",'PD_alle komm'!A148))</f>
        <v>143</v>
      </c>
      <c r="C148" s="21" t="str">
        <f>IF('PD_alle komm'!B148=0," ",'PD_alle komm'!B148)</f>
        <v>Gjemnes</v>
      </c>
      <c r="D148" s="55">
        <f>IF('PD_alle komm'!C148=0," ",'PD_alle komm'!C148)</f>
        <v>449258.6</v>
      </c>
    </row>
    <row r="149" spans="2:4" x14ac:dyDescent="0.2">
      <c r="B149" s="48">
        <f>IF('PD_alle komm'!C149=0," ",IF('PD_alle komm'!B149="Totalsum"," ",'PD_alle komm'!A149))</f>
        <v>144</v>
      </c>
      <c r="C149" s="21" t="str">
        <f>IF('PD_alle komm'!B149=0," ",'PD_alle komm'!B149)</f>
        <v>Sel</v>
      </c>
      <c r="D149" s="55">
        <f>IF('PD_alle komm'!C149=0," ",'PD_alle komm'!C149)</f>
        <v>448576.2</v>
      </c>
    </row>
    <row r="150" spans="2:4" x14ac:dyDescent="0.2">
      <c r="B150" s="48">
        <f>IF('PD_alle komm'!C150=0," ",IF('PD_alle komm'!B150="Totalsum"," ",'PD_alle komm'!A150))</f>
        <v>145</v>
      </c>
      <c r="C150" s="21" t="str">
        <f>IF('PD_alle komm'!B150=0," ",'PD_alle komm'!B150)</f>
        <v>Vestnes</v>
      </c>
      <c r="D150" s="55">
        <f>IF('PD_alle komm'!C150=0," ",'PD_alle komm'!C150)</f>
        <v>447658.6</v>
      </c>
    </row>
    <row r="151" spans="2:4" x14ac:dyDescent="0.2">
      <c r="B151" s="48">
        <f>IF('PD_alle komm'!C151=0," ",IF('PD_alle komm'!B151="Totalsum"," ",'PD_alle komm'!A151))</f>
        <v>146</v>
      </c>
      <c r="C151" s="21" t="str">
        <f>IF('PD_alle komm'!B151=0," ",'PD_alle komm'!B151)</f>
        <v>Stad</v>
      </c>
      <c r="D151" s="55">
        <f>IF('PD_alle komm'!C151=0," ",'PD_alle komm'!C151)</f>
        <v>445224.1</v>
      </c>
    </row>
    <row r="152" spans="2:4" x14ac:dyDescent="0.2">
      <c r="B152" s="48">
        <f>IF('PD_alle komm'!C152=0," ",IF('PD_alle komm'!B152="Totalsum"," ",'PD_alle komm'!A152))</f>
        <v>147</v>
      </c>
      <c r="C152" s="21" t="str">
        <f>IF('PD_alle komm'!B152=0," ",'PD_alle komm'!B152)</f>
        <v>Sør-Odal</v>
      </c>
      <c r="D152" s="55">
        <f>IF('PD_alle komm'!C152=0," ",'PD_alle komm'!C152)</f>
        <v>439002.7</v>
      </c>
    </row>
    <row r="153" spans="2:4" x14ac:dyDescent="0.2">
      <c r="B153" s="48">
        <f>IF('PD_alle komm'!C153=0," ",IF('PD_alle komm'!B153="Totalsum"," ",'PD_alle komm'!A153))</f>
        <v>148</v>
      </c>
      <c r="C153" s="21" t="str">
        <f>IF('PD_alle komm'!B153=0," ",'PD_alle komm'!B153)</f>
        <v>Stranda</v>
      </c>
      <c r="D153" s="55">
        <f>IF('PD_alle komm'!C153=0," ",'PD_alle komm'!C153)</f>
        <v>431879.9</v>
      </c>
    </row>
    <row r="154" spans="2:4" x14ac:dyDescent="0.2">
      <c r="B154" s="48">
        <f>IF('PD_alle komm'!C154=0," ",IF('PD_alle komm'!B154="Totalsum"," ",'PD_alle komm'!A154))</f>
        <v>149</v>
      </c>
      <c r="C154" s="21" t="str">
        <f>IF('PD_alle komm'!B154=0," ",'PD_alle komm'!B154)</f>
        <v>Balsfjord</v>
      </c>
      <c r="D154" s="55">
        <f>IF('PD_alle komm'!C154=0," ",'PD_alle komm'!C154)</f>
        <v>428778</v>
      </c>
    </row>
    <row r="155" spans="2:4" x14ac:dyDescent="0.2">
      <c r="B155" s="48">
        <f>IF('PD_alle komm'!C155=0," ",IF('PD_alle komm'!B155="Totalsum"," ",'PD_alle komm'!A155))</f>
        <v>150</v>
      </c>
      <c r="C155" s="21" t="str">
        <f>IF('PD_alle komm'!B155=0," ",'PD_alle komm'!B155)</f>
        <v>Modum</v>
      </c>
      <c r="D155" s="55">
        <f>IF('PD_alle komm'!C155=0," ",'PD_alle komm'!C155)</f>
        <v>427905</v>
      </c>
    </row>
    <row r="156" spans="2:4" x14ac:dyDescent="0.2">
      <c r="B156" s="48">
        <f>IF('PD_alle komm'!C156=0," ",IF('PD_alle komm'!B156="Totalsum"," ",'PD_alle komm'!A156))</f>
        <v>151</v>
      </c>
      <c r="C156" s="21" t="str">
        <f>IF('PD_alle komm'!B156=0," ",'PD_alle komm'!B156)</f>
        <v>Sogndal</v>
      </c>
      <c r="D156" s="55">
        <f>IF('PD_alle komm'!C156=0," ",'PD_alle komm'!C156)</f>
        <v>427527.1</v>
      </c>
    </row>
    <row r="157" spans="2:4" x14ac:dyDescent="0.2">
      <c r="B157" s="48">
        <f>IF('PD_alle komm'!C157=0," ",IF('PD_alle komm'!B157="Totalsum"," ",'PD_alle komm'!A157))</f>
        <v>152</v>
      </c>
      <c r="C157" s="21" t="str">
        <f>IF('PD_alle komm'!B157=0," ",'PD_alle komm'!B157)</f>
        <v>Kongsvinger</v>
      </c>
      <c r="D157" s="55">
        <f>IF('PD_alle komm'!C157=0," ",'PD_alle komm'!C157)</f>
        <v>421819.6</v>
      </c>
    </row>
    <row r="158" spans="2:4" x14ac:dyDescent="0.2">
      <c r="B158" s="48">
        <f>IF('PD_alle komm'!C158=0," ",IF('PD_alle komm'!B158="Totalsum"," ",'PD_alle komm'!A158))</f>
        <v>153</v>
      </c>
      <c r="C158" s="21" t="str">
        <f>IF('PD_alle komm'!B158=0," ",'PD_alle komm'!B158)</f>
        <v>Siljan</v>
      </c>
      <c r="D158" s="55">
        <f>IF('PD_alle komm'!C158=0," ",'PD_alle komm'!C158)</f>
        <v>418268.3</v>
      </c>
    </row>
    <row r="159" spans="2:4" x14ac:dyDescent="0.2">
      <c r="B159" s="48">
        <f>IF('PD_alle komm'!C159=0," ",IF('PD_alle komm'!B159="Totalsum"," ",'PD_alle komm'!A159))</f>
        <v>154</v>
      </c>
      <c r="C159" s="21" t="str">
        <f>IF('PD_alle komm'!B159=0," ",'PD_alle komm'!B159)</f>
        <v>Vennesla</v>
      </c>
      <c r="D159" s="55">
        <f>IF('PD_alle komm'!C159=0," ",'PD_alle komm'!C159)</f>
        <v>415221.2</v>
      </c>
    </row>
    <row r="160" spans="2:4" x14ac:dyDescent="0.2">
      <c r="B160" s="48">
        <f>IF('PD_alle komm'!C160=0," ",IF('PD_alle komm'!B160="Totalsum"," ",'PD_alle komm'!A160))</f>
        <v>155</v>
      </c>
      <c r="C160" s="21" t="str">
        <f>IF('PD_alle komm'!B160=0," ",'PD_alle komm'!B160)</f>
        <v>Sortland</v>
      </c>
      <c r="D160" s="55">
        <f>IF('PD_alle komm'!C160=0," ",'PD_alle komm'!C160)</f>
        <v>410365.8</v>
      </c>
    </row>
    <row r="161" spans="2:4" x14ac:dyDescent="0.2">
      <c r="B161" s="48">
        <f>IF('PD_alle komm'!C161=0," ",IF('PD_alle komm'!B161="Totalsum"," ",'PD_alle komm'!A161))</f>
        <v>156</v>
      </c>
      <c r="C161" s="21" t="str">
        <f>IF('PD_alle komm'!B161=0," ",'PD_alle komm'!B161)</f>
        <v>Øystre Slidre</v>
      </c>
      <c r="D161" s="55">
        <f>IF('PD_alle komm'!C161=0," ",'PD_alle komm'!C161)</f>
        <v>409030</v>
      </c>
    </row>
    <row r="162" spans="2:4" x14ac:dyDescent="0.2">
      <c r="B162" s="48">
        <f>IF('PD_alle komm'!C162=0," ",IF('PD_alle komm'!B162="Totalsum"," ",'PD_alle komm'!A162))</f>
        <v>157</v>
      </c>
      <c r="C162" s="21" t="str">
        <f>IF('PD_alle komm'!B162=0," ",'PD_alle komm'!B162)</f>
        <v>Ringerike</v>
      </c>
      <c r="D162" s="55">
        <f>IF('PD_alle komm'!C162=0," ",'PD_alle komm'!C162)</f>
        <v>408641.5</v>
      </c>
    </row>
    <row r="163" spans="2:4" x14ac:dyDescent="0.2">
      <c r="B163" s="48">
        <f>IF('PD_alle komm'!C163=0," ",IF('PD_alle komm'!B163="Totalsum"," ",'PD_alle komm'!A163))</f>
        <v>158</v>
      </c>
      <c r="C163" s="21" t="str">
        <f>IF('PD_alle komm'!B163=0," ",'PD_alle komm'!B163)</f>
        <v>Kvinesdal</v>
      </c>
      <c r="D163" s="55">
        <f>IF('PD_alle komm'!C163=0," ",'PD_alle komm'!C163)</f>
        <v>405458.6</v>
      </c>
    </row>
    <row r="164" spans="2:4" x14ac:dyDescent="0.2">
      <c r="B164" s="48">
        <f>IF('PD_alle komm'!C164=0," ",IF('PD_alle komm'!B164="Totalsum"," ",'PD_alle komm'!A164))</f>
        <v>159</v>
      </c>
      <c r="C164" s="21" t="str">
        <f>IF('PD_alle komm'!B164=0," ",'PD_alle komm'!B164)</f>
        <v>Søndre Land</v>
      </c>
      <c r="D164" s="55">
        <f>IF('PD_alle komm'!C164=0," ",'PD_alle komm'!C164)</f>
        <v>397002.1</v>
      </c>
    </row>
    <row r="165" spans="2:4" x14ac:dyDescent="0.2">
      <c r="B165" s="48">
        <f>IF('PD_alle komm'!C165=0," ",IF('PD_alle komm'!B165="Totalsum"," ",'PD_alle komm'!A165))</f>
        <v>160</v>
      </c>
      <c r="C165" s="21" t="str">
        <f>IF('PD_alle komm'!B165=0," ",'PD_alle komm'!B165)</f>
        <v>Trysil</v>
      </c>
      <c r="D165" s="55">
        <f>IF('PD_alle komm'!C165=0," ",'PD_alle komm'!C165)</f>
        <v>394629.2</v>
      </c>
    </row>
    <row r="166" spans="2:4" x14ac:dyDescent="0.2">
      <c r="B166" s="48">
        <f>IF('PD_alle komm'!C166=0," ",IF('PD_alle komm'!B166="Totalsum"," ",'PD_alle komm'!A166))</f>
        <v>161</v>
      </c>
      <c r="C166" s="21" t="str">
        <f>IF('PD_alle komm'!B166=0," ",'PD_alle komm'!B166)</f>
        <v>Meløy</v>
      </c>
      <c r="D166" s="55">
        <f>IF('PD_alle komm'!C166=0," ",'PD_alle komm'!C166)</f>
        <v>389085.8</v>
      </c>
    </row>
    <row r="167" spans="2:4" x14ac:dyDescent="0.2">
      <c r="B167" s="48">
        <f>IF('PD_alle komm'!C167=0," ",IF('PD_alle komm'!B167="Totalsum"," ",'PD_alle komm'!A167))</f>
        <v>162</v>
      </c>
      <c r="C167" s="21" t="str">
        <f>IF('PD_alle komm'!B167=0," ",'PD_alle komm'!B167)</f>
        <v>Nesbyen</v>
      </c>
      <c r="D167" s="55">
        <f>IF('PD_alle komm'!C167=0," ",'PD_alle komm'!C167)</f>
        <v>382846.7</v>
      </c>
    </row>
    <row r="168" spans="2:4" x14ac:dyDescent="0.2">
      <c r="B168" s="48">
        <f>IF('PD_alle komm'!C168=0," ",IF('PD_alle komm'!B168="Totalsum"," ",'PD_alle komm'!A168))</f>
        <v>163</v>
      </c>
      <c r="C168" s="21" t="str">
        <f>IF('PD_alle komm'!B168=0," ",'PD_alle komm'!B168)</f>
        <v>Tvedestrand</v>
      </c>
      <c r="D168" s="55">
        <f>IF('PD_alle komm'!C168=0," ",'PD_alle komm'!C168)</f>
        <v>382491.4</v>
      </c>
    </row>
    <row r="169" spans="2:4" x14ac:dyDescent="0.2">
      <c r="B169" s="48">
        <f>IF('PD_alle komm'!C169=0," ",IF('PD_alle komm'!B169="Totalsum"," ",'PD_alle komm'!A169))</f>
        <v>164</v>
      </c>
      <c r="C169" s="21" t="str">
        <f>IF('PD_alle komm'!B169=0," ",'PD_alle komm'!B169)</f>
        <v>Tingvoll</v>
      </c>
      <c r="D169" s="55">
        <f>IF('PD_alle komm'!C169=0," ",'PD_alle komm'!C169)</f>
        <v>376953.3</v>
      </c>
    </row>
    <row r="170" spans="2:4" x14ac:dyDescent="0.2">
      <c r="B170" s="48">
        <f>IF('PD_alle komm'!C170=0," ",IF('PD_alle komm'!B170="Totalsum"," ",'PD_alle komm'!A170))</f>
        <v>165</v>
      </c>
      <c r="C170" s="21" t="str">
        <f>IF('PD_alle komm'!B170=0," ",'PD_alle komm'!B170)</f>
        <v>Lier</v>
      </c>
      <c r="D170" s="55">
        <f>IF('PD_alle komm'!C170=0," ",'PD_alle komm'!C170)</f>
        <v>371747.7</v>
      </c>
    </row>
    <row r="171" spans="2:4" x14ac:dyDescent="0.2">
      <c r="B171" s="48">
        <f>IF('PD_alle komm'!C171=0," ",IF('PD_alle komm'!B171="Totalsum"," ",'PD_alle komm'!A171))</f>
        <v>166</v>
      </c>
      <c r="C171" s="21" t="str">
        <f>IF('PD_alle komm'!B171=0," ",'PD_alle komm'!B171)</f>
        <v>Lyngdal</v>
      </c>
      <c r="D171" s="55">
        <f>IF('PD_alle komm'!C171=0," ",'PD_alle komm'!C171)</f>
        <v>357454.4</v>
      </c>
    </row>
    <row r="172" spans="2:4" x14ac:dyDescent="0.2">
      <c r="B172" s="48">
        <f>IF('PD_alle komm'!C172=0," ",IF('PD_alle komm'!B172="Totalsum"," ",'PD_alle komm'!A172))</f>
        <v>167</v>
      </c>
      <c r="C172" s="21" t="str">
        <f>IF('PD_alle komm'!B172=0," ",'PD_alle komm'!B172)</f>
        <v>Fjord</v>
      </c>
      <c r="D172" s="55">
        <f>IF('PD_alle komm'!C172=0," ",'PD_alle komm'!C172)</f>
        <v>355616.1</v>
      </c>
    </row>
    <row r="173" spans="2:4" x14ac:dyDescent="0.2">
      <c r="B173" s="48">
        <f>IF('PD_alle komm'!C173=0," ",IF('PD_alle komm'!B173="Totalsum"," ",'PD_alle komm'!A173))</f>
        <v>168</v>
      </c>
      <c r="C173" s="21" t="str">
        <f>IF('PD_alle komm'!B173=0," ",'PD_alle komm'!B173)</f>
        <v>Ås</v>
      </c>
      <c r="D173" s="55">
        <f>IF('PD_alle komm'!C173=0," ",'PD_alle komm'!C173)</f>
        <v>355444.4</v>
      </c>
    </row>
    <row r="174" spans="2:4" x14ac:dyDescent="0.2">
      <c r="B174" s="48">
        <f>IF('PD_alle komm'!C174=0," ",IF('PD_alle komm'!B174="Totalsum"," ",'PD_alle komm'!A174))</f>
        <v>169</v>
      </c>
      <c r="C174" s="21" t="str">
        <f>IF('PD_alle komm'!B174=0," ",'PD_alle komm'!B174)</f>
        <v>Kinn</v>
      </c>
      <c r="D174" s="55">
        <f>IF('PD_alle komm'!C174=0," ",'PD_alle komm'!C174)</f>
        <v>351465.9</v>
      </c>
    </row>
    <row r="175" spans="2:4" x14ac:dyDescent="0.2">
      <c r="B175" s="48">
        <f>IF('PD_alle komm'!C175=0," ",IF('PD_alle komm'!B175="Totalsum"," ",'PD_alle komm'!A175))</f>
        <v>170</v>
      </c>
      <c r="C175" s="21" t="str">
        <f>IF('PD_alle komm'!B175=0," ",'PD_alle komm'!B175)</f>
        <v>Fitjar</v>
      </c>
      <c r="D175" s="55">
        <f>IF('PD_alle komm'!C175=0," ",'PD_alle komm'!C175)</f>
        <v>346905</v>
      </c>
    </row>
    <row r="176" spans="2:4" x14ac:dyDescent="0.2">
      <c r="B176" s="48">
        <f>IF('PD_alle komm'!C176=0," ",IF('PD_alle komm'!B176="Totalsum"," ",'PD_alle komm'!A176))</f>
        <v>171</v>
      </c>
      <c r="C176" s="21" t="str">
        <f>IF('PD_alle komm'!B176=0," ",'PD_alle komm'!B176)</f>
        <v>Høylandet</v>
      </c>
      <c r="D176" s="55">
        <f>IF('PD_alle komm'!C176=0," ",'PD_alle komm'!C176)</f>
        <v>344997.5</v>
      </c>
    </row>
    <row r="177" spans="2:4" x14ac:dyDescent="0.2">
      <c r="B177" s="48">
        <f>IF('PD_alle komm'!C177=0," ",IF('PD_alle komm'!B177="Totalsum"," ",'PD_alle komm'!A177))</f>
        <v>172</v>
      </c>
      <c r="C177" s="21" t="str">
        <f>IF('PD_alle komm'!B177=0," ",'PD_alle komm'!B177)</f>
        <v>Malvik</v>
      </c>
      <c r="D177" s="55">
        <f>IF('PD_alle komm'!C177=0," ",'PD_alle komm'!C177)</f>
        <v>341928.6</v>
      </c>
    </row>
    <row r="178" spans="2:4" x14ac:dyDescent="0.2">
      <c r="B178" s="48">
        <f>IF('PD_alle komm'!C178=0," ",IF('PD_alle komm'!B178="Totalsum"," ",'PD_alle komm'!A178))</f>
        <v>173</v>
      </c>
      <c r="C178" s="21" t="str">
        <f>IF('PD_alle komm'!B178=0," ",'PD_alle komm'!B178)</f>
        <v>Hattfjelldal</v>
      </c>
      <c r="D178" s="55">
        <f>IF('PD_alle komm'!C178=0," ",'PD_alle komm'!C178)</f>
        <v>336949.7</v>
      </c>
    </row>
    <row r="179" spans="2:4" x14ac:dyDescent="0.2">
      <c r="B179" s="48">
        <f>IF('PD_alle komm'!C179=0," ",IF('PD_alle komm'!B179="Totalsum"," ",'PD_alle komm'!A179))</f>
        <v>174</v>
      </c>
      <c r="C179" s="21" t="str">
        <f>IF('PD_alle komm'!B179=0," ",'PD_alle komm'!B179)</f>
        <v>Vik</v>
      </c>
      <c r="D179" s="55">
        <f>IF('PD_alle komm'!C179=0," ",'PD_alle komm'!C179)</f>
        <v>334570</v>
      </c>
    </row>
    <row r="180" spans="2:4" x14ac:dyDescent="0.2">
      <c r="B180" s="48">
        <f>IF('PD_alle komm'!C180=0," ",IF('PD_alle komm'!B180="Totalsum"," ",'PD_alle komm'!A180))</f>
        <v>175</v>
      </c>
      <c r="C180" s="21" t="str">
        <f>IF('PD_alle komm'!B180=0," ",'PD_alle komm'!B180)</f>
        <v>Aukra</v>
      </c>
      <c r="D180" s="55">
        <f>IF('PD_alle komm'!C180=0," ",'PD_alle komm'!C180)</f>
        <v>326657</v>
      </c>
    </row>
    <row r="181" spans="2:4" x14ac:dyDescent="0.2">
      <c r="B181" s="48">
        <f>IF('PD_alle komm'!C181=0," ",IF('PD_alle komm'!B181="Totalsum"," ",'PD_alle komm'!A181))</f>
        <v>176</v>
      </c>
      <c r="C181" s="21" t="str">
        <f>IF('PD_alle komm'!B181=0," ",'PD_alle komm'!B181)</f>
        <v>Ullensvang</v>
      </c>
      <c r="D181" s="55">
        <f>IF('PD_alle komm'!C181=0," ",'PD_alle komm'!C181)</f>
        <v>325448.3</v>
      </c>
    </row>
    <row r="182" spans="2:4" x14ac:dyDescent="0.2">
      <c r="B182" s="48">
        <f>IF('PD_alle komm'!C182=0," ",IF('PD_alle komm'!B182="Totalsum"," ",'PD_alle komm'!A182))</f>
        <v>177</v>
      </c>
      <c r="C182" s="21" t="str">
        <f>IF('PD_alle komm'!B182=0," ",'PD_alle komm'!B182)</f>
        <v>Osterøy</v>
      </c>
      <c r="D182" s="55">
        <f>IF('PD_alle komm'!C182=0," ",'PD_alle komm'!C182)</f>
        <v>322194.40000000002</v>
      </c>
    </row>
    <row r="183" spans="2:4" x14ac:dyDescent="0.2">
      <c r="B183" s="48">
        <f>IF('PD_alle komm'!C183=0," ",IF('PD_alle komm'!B183="Totalsum"," ",'PD_alle komm'!A183))</f>
        <v>178</v>
      </c>
      <c r="C183" s="21" t="str">
        <f>IF('PD_alle komm'!B183=0," ",'PD_alle komm'!B183)</f>
        <v>Stor-Elvdal</v>
      </c>
      <c r="D183" s="55">
        <f>IF('PD_alle komm'!C183=0," ",'PD_alle komm'!C183)</f>
        <v>317075.8</v>
      </c>
    </row>
    <row r="184" spans="2:4" x14ac:dyDescent="0.2">
      <c r="B184" s="48">
        <f>IF('PD_alle komm'!C184=0," ",IF('PD_alle komm'!B184="Totalsum"," ",'PD_alle komm'!A184))</f>
        <v>179</v>
      </c>
      <c r="C184" s="21" t="str">
        <f>IF('PD_alle komm'!B184=0," ",'PD_alle komm'!B184)</f>
        <v>Røros</v>
      </c>
      <c r="D184" s="55">
        <f>IF('PD_alle komm'!C184=0," ",'PD_alle komm'!C184)</f>
        <v>316048</v>
      </c>
    </row>
    <row r="185" spans="2:4" x14ac:dyDescent="0.2">
      <c r="B185" s="48">
        <f>IF('PD_alle komm'!C185=0," ",IF('PD_alle komm'!B185="Totalsum"," ",'PD_alle komm'!A185))</f>
        <v>180</v>
      </c>
      <c r="C185" s="21" t="str">
        <f>IF('PD_alle komm'!B185=0," ",'PD_alle komm'!B185)</f>
        <v>Hadsel</v>
      </c>
      <c r="D185" s="55">
        <f>IF('PD_alle komm'!C185=0," ",'PD_alle komm'!C185)</f>
        <v>312681.8</v>
      </c>
    </row>
    <row r="186" spans="2:4" x14ac:dyDescent="0.2">
      <c r="B186" s="48">
        <f>IF('PD_alle komm'!C186=0," ",IF('PD_alle komm'!B186="Totalsum"," ",'PD_alle komm'!A186))</f>
        <v>181</v>
      </c>
      <c r="C186" s="21" t="str">
        <f>IF('PD_alle komm'!B186=0," ",'PD_alle komm'!B186)</f>
        <v>Asker</v>
      </c>
      <c r="D186" s="55">
        <f>IF('PD_alle komm'!C186=0," ",'PD_alle komm'!C186)</f>
        <v>312053.40000000002</v>
      </c>
    </row>
    <row r="187" spans="2:4" x14ac:dyDescent="0.2">
      <c r="B187" s="48">
        <f>IF('PD_alle komm'!C187=0," ",IF('PD_alle komm'!B187="Totalsum"," ",'PD_alle komm'!A187))</f>
        <v>182</v>
      </c>
      <c r="C187" s="21" t="str">
        <f>IF('PD_alle komm'!B187=0," ",'PD_alle komm'!B187)</f>
        <v>Giske</v>
      </c>
      <c r="D187" s="55">
        <f>IF('PD_alle komm'!C187=0," ",'PD_alle komm'!C187)</f>
        <v>304679.5</v>
      </c>
    </row>
    <row r="188" spans="2:4" x14ac:dyDescent="0.2">
      <c r="B188" s="48">
        <f>IF('PD_alle komm'!C188=0," ",IF('PD_alle komm'!B188="Totalsum"," ",'PD_alle komm'!A188))</f>
        <v>183</v>
      </c>
      <c r="C188" s="21" t="str">
        <f>IF('PD_alle komm'!B188=0," ",'PD_alle komm'!B188)</f>
        <v>Nannestad</v>
      </c>
      <c r="D188" s="55">
        <f>IF('PD_alle komm'!C188=0," ",'PD_alle komm'!C188)</f>
        <v>300228.7</v>
      </c>
    </row>
    <row r="189" spans="2:4" x14ac:dyDescent="0.2">
      <c r="B189" s="48">
        <f>IF('PD_alle komm'!C189=0," ",IF('PD_alle komm'!B189="Totalsum"," ",'PD_alle komm'!A189))</f>
        <v>184</v>
      </c>
      <c r="C189" s="21" t="str">
        <f>IF('PD_alle komm'!B189=0," ",'PD_alle komm'!B189)</f>
        <v>Bindal</v>
      </c>
      <c r="D189" s="55">
        <f>IF('PD_alle komm'!C189=0," ",'PD_alle komm'!C189)</f>
        <v>298345.2</v>
      </c>
    </row>
    <row r="190" spans="2:4" x14ac:dyDescent="0.2">
      <c r="B190" s="48">
        <f>IF('PD_alle komm'!C190=0," ",IF('PD_alle komm'!B190="Totalsum"," ",'PD_alle komm'!A190))</f>
        <v>185</v>
      </c>
      <c r="C190" s="21" t="str">
        <f>IF('PD_alle komm'!B190=0," ",'PD_alle komm'!B190)</f>
        <v>Vevelstad</v>
      </c>
      <c r="D190" s="55">
        <f>IF('PD_alle komm'!C190=0," ",'PD_alle komm'!C190)</f>
        <v>294059.5</v>
      </c>
    </row>
    <row r="191" spans="2:4" x14ac:dyDescent="0.2">
      <c r="B191" s="48">
        <f>IF('PD_alle komm'!C191=0," ",IF('PD_alle komm'!B191="Totalsum"," ",'PD_alle komm'!A191))</f>
        <v>186</v>
      </c>
      <c r="C191" s="21" t="str">
        <f>IF('PD_alle komm'!B191=0," ",'PD_alle komm'!B191)</f>
        <v>Flekkefjord</v>
      </c>
      <c r="D191" s="55">
        <f>IF('PD_alle komm'!C191=0," ",'PD_alle komm'!C191)</f>
        <v>287595.59999999998</v>
      </c>
    </row>
    <row r="192" spans="2:4" x14ac:dyDescent="0.2">
      <c r="B192" s="48">
        <f>IF('PD_alle komm'!C192=0," ",IF('PD_alle komm'!B192="Totalsum"," ",'PD_alle komm'!A192))</f>
        <v>187</v>
      </c>
      <c r="C192" s="21" t="str">
        <f>IF('PD_alle komm'!B192=0," ",'PD_alle komm'!B192)</f>
        <v>Sunndal</v>
      </c>
      <c r="D192" s="55">
        <f>IF('PD_alle komm'!C192=0," ",'PD_alle komm'!C192)</f>
        <v>285830.09999999998</v>
      </c>
    </row>
    <row r="193" spans="2:4" x14ac:dyDescent="0.2">
      <c r="B193" s="48">
        <f>IF('PD_alle komm'!C193=0," ",IF('PD_alle komm'!B193="Totalsum"," ",'PD_alle komm'!A193))</f>
        <v>188</v>
      </c>
      <c r="C193" s="21" t="str">
        <f>IF('PD_alle komm'!B193=0," ",'PD_alle komm'!B193)</f>
        <v>Fauske</v>
      </c>
      <c r="D193" s="55">
        <f>IF('PD_alle komm'!C193=0," ",'PD_alle komm'!C193)</f>
        <v>284327</v>
      </c>
    </row>
    <row r="194" spans="2:4" x14ac:dyDescent="0.2">
      <c r="B194" s="48">
        <f>IF('PD_alle komm'!C194=0," ",IF('PD_alle komm'!B194="Totalsum"," ",'PD_alle komm'!A194))</f>
        <v>189</v>
      </c>
      <c r="C194" s="21" t="str">
        <f>IF('PD_alle komm'!B194=0," ",'PD_alle komm'!B194)</f>
        <v>Vang</v>
      </c>
      <c r="D194" s="55">
        <f>IF('PD_alle komm'!C194=0," ",'PD_alle komm'!C194)</f>
        <v>279181.90000000002</v>
      </c>
    </row>
    <row r="195" spans="2:4" x14ac:dyDescent="0.2">
      <c r="B195" s="48">
        <f>IF('PD_alle komm'!C195=0," ",IF('PD_alle komm'!B195="Totalsum"," ",'PD_alle komm'!A195))</f>
        <v>190</v>
      </c>
      <c r="C195" s="21" t="str">
        <f>IF('PD_alle komm'!B195=0," ",'PD_alle komm'!B195)</f>
        <v>Averøy</v>
      </c>
      <c r="D195" s="55">
        <f>IF('PD_alle komm'!C195=0," ",'PD_alle komm'!C195)</f>
        <v>276487.40000000002</v>
      </c>
    </row>
    <row r="196" spans="2:4" x14ac:dyDescent="0.2">
      <c r="B196" s="48">
        <f>IF('PD_alle komm'!C196=0," ",IF('PD_alle komm'!B196="Totalsum"," ",'PD_alle komm'!A196))</f>
        <v>191</v>
      </c>
      <c r="C196" s="21" t="str">
        <f>IF('PD_alle komm'!B196=0," ",'PD_alle komm'!B196)</f>
        <v>Målselv</v>
      </c>
      <c r="D196" s="55">
        <f>IF('PD_alle komm'!C196=0," ",'PD_alle komm'!C196)</f>
        <v>276358.3</v>
      </c>
    </row>
    <row r="197" spans="2:4" x14ac:dyDescent="0.2">
      <c r="B197" s="48">
        <f>IF('PD_alle komm'!C197=0," ",IF('PD_alle komm'!B197="Totalsum"," ",'PD_alle komm'!A197))</f>
        <v>192</v>
      </c>
      <c r="C197" s="21" t="str">
        <f>IF('PD_alle komm'!B197=0," ",'PD_alle komm'!B197)</f>
        <v>Vestre Slidre</v>
      </c>
      <c r="D197" s="55">
        <f>IF('PD_alle komm'!C197=0," ",'PD_alle komm'!C197)</f>
        <v>274694.59999999998</v>
      </c>
    </row>
    <row r="198" spans="2:4" x14ac:dyDescent="0.2">
      <c r="B198" s="48">
        <f>IF('PD_alle komm'!C198=0," ",IF('PD_alle komm'!B198="Totalsum"," ",'PD_alle komm'!A198))</f>
        <v>193</v>
      </c>
      <c r="C198" s="21" t="str">
        <f>IF('PD_alle komm'!B198=0," ",'PD_alle komm'!B198)</f>
        <v>Fredrikstad</v>
      </c>
      <c r="D198" s="55">
        <f>IF('PD_alle komm'!C198=0," ",'PD_alle komm'!C198)</f>
        <v>273643.90000000002</v>
      </c>
    </row>
    <row r="199" spans="2:4" x14ac:dyDescent="0.2">
      <c r="B199" s="48">
        <f>IF('PD_alle komm'!C199=0," ",IF('PD_alle komm'!B199="Totalsum"," ",'PD_alle komm'!A199))</f>
        <v>194</v>
      </c>
      <c r="C199" s="21" t="str">
        <f>IF('PD_alle komm'!B199=0," ",'PD_alle komm'!B199)</f>
        <v>Alta</v>
      </c>
      <c r="D199" s="55">
        <f>IF('PD_alle komm'!C199=0," ",'PD_alle komm'!C199)</f>
        <v>273542</v>
      </c>
    </row>
    <row r="200" spans="2:4" x14ac:dyDescent="0.2">
      <c r="B200" s="48">
        <f>IF('PD_alle komm'!C200=0," ",IF('PD_alle komm'!B200="Totalsum"," ",'PD_alle komm'!A200))</f>
        <v>195</v>
      </c>
      <c r="C200" s="21" t="str">
        <f>IF('PD_alle komm'!B200=0," ",'PD_alle komm'!B200)</f>
        <v>Dønna</v>
      </c>
      <c r="D200" s="55">
        <f>IF('PD_alle komm'!C200=0," ",'PD_alle komm'!C200)</f>
        <v>270604.3</v>
      </c>
    </row>
    <row r="201" spans="2:4" x14ac:dyDescent="0.2">
      <c r="B201" s="48">
        <f>IF('PD_alle komm'!C201=0," ",IF('PD_alle komm'!B201="Totalsum"," ",'PD_alle komm'!A201))</f>
        <v>196</v>
      </c>
      <c r="C201" s="21" t="str">
        <f>IF('PD_alle komm'!B201=0," ",'PD_alle komm'!B201)</f>
        <v>Nore og Uvdal</v>
      </c>
      <c r="D201" s="55">
        <f>IF('PD_alle komm'!C201=0," ",'PD_alle komm'!C201)</f>
        <v>270517.3</v>
      </c>
    </row>
    <row r="202" spans="2:4" x14ac:dyDescent="0.2">
      <c r="B202" s="48">
        <f>IF('PD_alle komm'!C202=0," ",IF('PD_alle komm'!B202="Totalsum"," ",'PD_alle komm'!A202))</f>
        <v>197</v>
      </c>
      <c r="C202" s="21" t="str">
        <f>IF('PD_alle komm'!B202=0," ",'PD_alle komm'!B202)</f>
        <v>Tana</v>
      </c>
      <c r="D202" s="55">
        <f>IF('PD_alle komm'!C202=0," ",'PD_alle komm'!C202)</f>
        <v>270156.7</v>
      </c>
    </row>
    <row r="203" spans="2:4" x14ac:dyDescent="0.2">
      <c r="B203" s="48">
        <f>IF('PD_alle komm'!C203=0," ",IF('PD_alle komm'!B203="Totalsum"," ",'PD_alle komm'!A203))</f>
        <v>198</v>
      </c>
      <c r="C203" s="21" t="str">
        <f>IF('PD_alle komm'!B203=0," ",'PD_alle komm'!B203)</f>
        <v>Sirdal</v>
      </c>
      <c r="D203" s="55">
        <f>IF('PD_alle komm'!C203=0," ",'PD_alle komm'!C203)</f>
        <v>262336.90000000002</v>
      </c>
    </row>
    <row r="204" spans="2:4" x14ac:dyDescent="0.2">
      <c r="B204" s="48">
        <f>IF('PD_alle komm'!C204=0," ",IF('PD_alle komm'!B204="Totalsum"," ",'PD_alle komm'!A204))</f>
        <v>199</v>
      </c>
      <c r="C204" s="21" t="str">
        <f>IF('PD_alle komm'!B204=0," ",'PD_alle komm'!B204)</f>
        <v>Bodø</v>
      </c>
      <c r="D204" s="55">
        <f>IF('PD_alle komm'!C204=0," ",'PD_alle komm'!C204)</f>
        <v>262291.40000000002</v>
      </c>
    </row>
    <row r="205" spans="2:4" x14ac:dyDescent="0.2">
      <c r="B205" s="48">
        <f>IF('PD_alle komm'!C205=0," ",IF('PD_alle komm'!B205="Totalsum"," ",'PD_alle komm'!A205))</f>
        <v>200</v>
      </c>
      <c r="C205" s="21" t="str">
        <f>IF('PD_alle komm'!B205=0," ",'PD_alle komm'!B205)</f>
        <v>Fjaler</v>
      </c>
      <c r="D205" s="55">
        <f>IF('PD_alle komm'!C205=0," ",'PD_alle komm'!C205)</f>
        <v>261751.7</v>
      </c>
    </row>
    <row r="206" spans="2:4" x14ac:dyDescent="0.2">
      <c r="B206" s="48">
        <f>IF('PD_alle komm'!C206=0," ",IF('PD_alle komm'!B206="Totalsum"," ",'PD_alle komm'!A206))</f>
        <v>201</v>
      </c>
      <c r="C206" s="21" t="str">
        <f>IF('PD_alle komm'!B206=0," ",'PD_alle komm'!B206)</f>
        <v>Gulen</v>
      </c>
      <c r="D206" s="55">
        <f>IF('PD_alle komm'!C206=0," ",'PD_alle komm'!C206)</f>
        <v>254270.5</v>
      </c>
    </row>
    <row r="207" spans="2:4" x14ac:dyDescent="0.2">
      <c r="B207" s="48">
        <f>IF('PD_alle komm'!C207=0," ",IF('PD_alle komm'!B207="Totalsum"," ",'PD_alle komm'!A207))</f>
        <v>202</v>
      </c>
      <c r="C207" s="21" t="str">
        <f>IF('PD_alle komm'!B207=0," ",'PD_alle komm'!B207)</f>
        <v>Hemsedal</v>
      </c>
      <c r="D207" s="55">
        <f>IF('PD_alle komm'!C207=0," ",'PD_alle komm'!C207)</f>
        <v>253030.7</v>
      </c>
    </row>
    <row r="208" spans="2:4" x14ac:dyDescent="0.2">
      <c r="B208" s="48">
        <f>IF('PD_alle komm'!C208=0," ",IF('PD_alle komm'!B208="Totalsum"," ",'PD_alle komm'!A208))</f>
        <v>203</v>
      </c>
      <c r="C208" s="21" t="str">
        <f>IF('PD_alle komm'!B208=0," ",'PD_alle komm'!B208)</f>
        <v>Sauda</v>
      </c>
      <c r="D208" s="55">
        <f>IF('PD_alle komm'!C208=0," ",'PD_alle komm'!C208)</f>
        <v>249750.6</v>
      </c>
    </row>
    <row r="209" spans="2:4" x14ac:dyDescent="0.2">
      <c r="B209" s="48">
        <f>IF('PD_alle komm'!C209=0," ",IF('PD_alle komm'!B209="Totalsum"," ",'PD_alle komm'!A209))</f>
        <v>204</v>
      </c>
      <c r="C209" s="21" t="str">
        <f>IF('PD_alle komm'!B209=0," ",'PD_alle komm'!B209)</f>
        <v>Grane</v>
      </c>
      <c r="D209" s="55">
        <f>IF('PD_alle komm'!C209=0," ",'PD_alle komm'!C209)</f>
        <v>246053.2</v>
      </c>
    </row>
    <row r="210" spans="2:4" x14ac:dyDescent="0.2">
      <c r="B210" s="48">
        <f>IF('PD_alle komm'!C210=0," ",IF('PD_alle komm'!B210="Totalsum"," ",'PD_alle komm'!A210))</f>
        <v>205</v>
      </c>
      <c r="C210" s="21" t="str">
        <f>IF('PD_alle komm'!B210=0," ",'PD_alle komm'!B210)</f>
        <v>Horten</v>
      </c>
      <c r="D210" s="55">
        <f>IF('PD_alle komm'!C210=0," ",'PD_alle komm'!C210)</f>
        <v>240581.6</v>
      </c>
    </row>
    <row r="211" spans="2:4" x14ac:dyDescent="0.2">
      <c r="B211" s="48">
        <f>IF('PD_alle komm'!C211=0," ",IF('PD_alle komm'!B211="Totalsum"," ",'PD_alle komm'!A211))</f>
        <v>206</v>
      </c>
      <c r="C211" s="21" t="str">
        <f>IF('PD_alle komm'!B211=0," ",'PD_alle komm'!B211)</f>
        <v>Bømlo</v>
      </c>
      <c r="D211" s="55">
        <f>IF('PD_alle komm'!C211=0," ",'PD_alle komm'!C211)</f>
        <v>238596.6</v>
      </c>
    </row>
    <row r="212" spans="2:4" x14ac:dyDescent="0.2">
      <c r="B212" s="48">
        <f>IF('PD_alle komm'!C212=0," ",IF('PD_alle komm'!B212="Totalsum"," ",'PD_alle komm'!A212))</f>
        <v>207</v>
      </c>
      <c r="C212" s="21" t="str">
        <f>IF('PD_alle komm'!B212=0," ",'PD_alle komm'!B212)</f>
        <v>Gol</v>
      </c>
      <c r="D212" s="55">
        <f>IF('PD_alle komm'!C212=0," ",'PD_alle komm'!C212)</f>
        <v>236876.4</v>
      </c>
    </row>
    <row r="213" spans="2:4" x14ac:dyDescent="0.2">
      <c r="B213" s="48">
        <f>IF('PD_alle komm'!C213=0," ",IF('PD_alle komm'!B213="Totalsum"," ",'PD_alle komm'!A213))</f>
        <v>208</v>
      </c>
      <c r="C213" s="21" t="str">
        <f>IF('PD_alle komm'!B213=0," ",'PD_alle komm'!B213)</f>
        <v>Jevnaker</v>
      </c>
      <c r="D213" s="55">
        <f>IF('PD_alle komm'!C213=0," ",'PD_alle komm'!C213)</f>
        <v>235358.2</v>
      </c>
    </row>
    <row r="214" spans="2:4" x14ac:dyDescent="0.2">
      <c r="B214" s="48">
        <f>IF('PD_alle komm'!C214=0," ",IF('PD_alle komm'!B214="Totalsum"," ",'PD_alle komm'!A214))</f>
        <v>209</v>
      </c>
      <c r="C214" s="21" t="str">
        <f>IF('PD_alle komm'!B214=0," ",'PD_alle komm'!B214)</f>
        <v>Arendal</v>
      </c>
      <c r="D214" s="55">
        <f>IF('PD_alle komm'!C214=0," ",'PD_alle komm'!C214)</f>
        <v>229356.7</v>
      </c>
    </row>
    <row r="215" spans="2:4" x14ac:dyDescent="0.2">
      <c r="B215" s="48">
        <f>IF('PD_alle komm'!C215=0," ",IF('PD_alle komm'!B215="Totalsum"," ",'PD_alle komm'!A215))</f>
        <v>210</v>
      </c>
      <c r="C215" s="21" t="str">
        <f>IF('PD_alle komm'!B215=0," ",'PD_alle komm'!B215)</f>
        <v>Sør-Aurdal</v>
      </c>
      <c r="D215" s="55">
        <f>IF('PD_alle komm'!C215=0," ",'PD_alle komm'!C215)</f>
        <v>229165.6</v>
      </c>
    </row>
    <row r="216" spans="2:4" x14ac:dyDescent="0.2">
      <c r="B216" s="48">
        <f>IF('PD_alle komm'!C216=0," ",IF('PD_alle komm'!B216="Totalsum"," ",'PD_alle komm'!A216))</f>
        <v>211</v>
      </c>
      <c r="C216" s="21" t="str">
        <f>IF('PD_alle komm'!B216=0," ",'PD_alle komm'!B216)</f>
        <v>Seljord</v>
      </c>
      <c r="D216" s="55">
        <f>IF('PD_alle komm'!C216=0," ",'PD_alle komm'!C216)</f>
        <v>227687.3</v>
      </c>
    </row>
    <row r="217" spans="2:4" x14ac:dyDescent="0.2">
      <c r="B217" s="48">
        <f>IF('PD_alle komm'!C217=0," ",IF('PD_alle komm'!B217="Totalsum"," ",'PD_alle komm'!A217))</f>
        <v>212</v>
      </c>
      <c r="C217" s="21" t="str">
        <f>IF('PD_alle komm'!B217=0," ",'PD_alle komm'!B217)</f>
        <v>Hol</v>
      </c>
      <c r="D217" s="55">
        <f>IF('PD_alle komm'!C217=0," ",'PD_alle komm'!C217)</f>
        <v>225586.3</v>
      </c>
    </row>
    <row r="218" spans="2:4" x14ac:dyDescent="0.2">
      <c r="B218" s="48">
        <f>IF('PD_alle komm'!C218=0," ",IF('PD_alle komm'!B218="Totalsum"," ",'PD_alle komm'!A218))</f>
        <v>213</v>
      </c>
      <c r="C218" s="21" t="str">
        <f>IF('PD_alle komm'!B218=0," ",'PD_alle komm'!B218)</f>
        <v>Eidskog</v>
      </c>
      <c r="D218" s="55">
        <f>IF('PD_alle komm'!C218=0," ",'PD_alle komm'!C218)</f>
        <v>224204.1</v>
      </c>
    </row>
    <row r="219" spans="2:4" x14ac:dyDescent="0.2">
      <c r="B219" s="48">
        <f>IF('PD_alle komm'!C219=0," ",IF('PD_alle komm'!B219="Totalsum"," ",'PD_alle komm'!A219))</f>
        <v>214</v>
      </c>
      <c r="C219" s="21" t="str">
        <f>IF('PD_alle komm'!B219=0," ",'PD_alle komm'!B219)</f>
        <v>Lærdal</v>
      </c>
      <c r="D219" s="55">
        <f>IF('PD_alle komm'!C219=0," ",'PD_alle komm'!C219)</f>
        <v>224101.4</v>
      </c>
    </row>
    <row r="220" spans="2:4" x14ac:dyDescent="0.2">
      <c r="B220" s="48">
        <f>IF('PD_alle komm'!C220=0," ",IF('PD_alle komm'!B220="Totalsum"," ",'PD_alle komm'!A220))</f>
        <v>215</v>
      </c>
      <c r="C220" s="21" t="str">
        <f>IF('PD_alle komm'!B220=0," ",'PD_alle komm'!B220)</f>
        <v>Narvik</v>
      </c>
      <c r="D220" s="55">
        <f>IF('PD_alle komm'!C220=0," ",'PD_alle komm'!C220)</f>
        <v>220943.9</v>
      </c>
    </row>
    <row r="221" spans="2:4" x14ac:dyDescent="0.2">
      <c r="B221" s="48">
        <f>IF('PD_alle komm'!C221=0," ",IF('PD_alle komm'!B221="Totalsum"," ",'PD_alle komm'!A221))</f>
        <v>216</v>
      </c>
      <c r="C221" s="21" t="str">
        <f>IF('PD_alle komm'!B221=0," ",'PD_alle komm'!B221)</f>
        <v>Lurøy</v>
      </c>
      <c r="D221" s="55">
        <f>IF('PD_alle komm'!C221=0," ",'PD_alle komm'!C221)</f>
        <v>216565.8</v>
      </c>
    </row>
    <row r="222" spans="2:4" x14ac:dyDescent="0.2">
      <c r="B222" s="48">
        <f>IF('PD_alle komm'!C222=0," ",IF('PD_alle komm'!B222="Totalsum"," ",'PD_alle komm'!A222))</f>
        <v>217</v>
      </c>
      <c r="C222" s="21" t="str">
        <f>IF('PD_alle komm'!B222=0," ",'PD_alle komm'!B222)</f>
        <v>Drammen</v>
      </c>
      <c r="D222" s="55">
        <f>IF('PD_alle komm'!C222=0," ",'PD_alle komm'!C222)</f>
        <v>216372.9</v>
      </c>
    </row>
    <row r="223" spans="2:4" x14ac:dyDescent="0.2">
      <c r="B223" s="48">
        <f>IF('PD_alle komm'!C223=0," ",IF('PD_alle komm'!B223="Totalsum"," ",'PD_alle komm'!A223))</f>
        <v>218</v>
      </c>
      <c r="C223" s="21" t="str">
        <f>IF('PD_alle komm'!B223=0," ",'PD_alle komm'!B223)</f>
        <v>Etnedal</v>
      </c>
      <c r="D223" s="55">
        <f>IF('PD_alle komm'!C223=0," ",'PD_alle komm'!C223)</f>
        <v>213030.7</v>
      </c>
    </row>
    <row r="224" spans="2:4" x14ac:dyDescent="0.2">
      <c r="B224" s="48">
        <f>IF('PD_alle komm'!C224=0," ",IF('PD_alle komm'!B224="Totalsum"," ",'PD_alle komm'!A224))</f>
        <v>219</v>
      </c>
      <c r="C224" s="21" t="str">
        <f>IF('PD_alle komm'!B224=0," ",'PD_alle komm'!B224)</f>
        <v>Lyngen</v>
      </c>
      <c r="D224" s="55">
        <f>IF('PD_alle komm'!C224=0," ",'PD_alle komm'!C224)</f>
        <v>212692.1</v>
      </c>
    </row>
    <row r="225" spans="2:4" x14ac:dyDescent="0.2">
      <c r="B225" s="48">
        <f>IF('PD_alle komm'!C225=0," ",IF('PD_alle komm'!B225="Totalsum"," ",'PD_alle komm'!A225))</f>
        <v>220</v>
      </c>
      <c r="C225" s="21" t="str">
        <f>IF('PD_alle komm'!B225=0," ",'PD_alle komm'!B225)</f>
        <v>Bjørnafjorden</v>
      </c>
      <c r="D225" s="55">
        <f>IF('PD_alle komm'!C225=0," ",'PD_alle komm'!C225)</f>
        <v>206096.9</v>
      </c>
    </row>
    <row r="226" spans="2:4" x14ac:dyDescent="0.2">
      <c r="B226" s="48">
        <f>IF('PD_alle komm'!C226=0," ",IF('PD_alle komm'!B226="Totalsum"," ",'PD_alle komm'!A226))</f>
        <v>221</v>
      </c>
      <c r="C226" s="21" t="str">
        <f>IF('PD_alle komm'!B226=0," ",'PD_alle komm'!B226)</f>
        <v>Bardu</v>
      </c>
      <c r="D226" s="55">
        <f>IF('PD_alle komm'!C226=0," ",'PD_alle komm'!C226)</f>
        <v>202856.1</v>
      </c>
    </row>
    <row r="227" spans="2:4" x14ac:dyDescent="0.2">
      <c r="B227" s="48">
        <f>IF('PD_alle komm'!C227=0," ",IF('PD_alle komm'!B227="Totalsum"," ",'PD_alle komm'!A227))</f>
        <v>222</v>
      </c>
      <c r="C227" s="21" t="str">
        <f>IF('PD_alle komm'!B227=0," ",'PD_alle komm'!B227)</f>
        <v>Bergen</v>
      </c>
      <c r="D227" s="55">
        <f>IF('PD_alle komm'!C227=0," ",'PD_alle komm'!C227)</f>
        <v>202634.1</v>
      </c>
    </row>
    <row r="228" spans="2:4" x14ac:dyDescent="0.2">
      <c r="B228" s="48">
        <f>IF('PD_alle komm'!C228=0," ",IF('PD_alle komm'!B228="Totalsum"," ",'PD_alle komm'!A228))</f>
        <v>223</v>
      </c>
      <c r="C228" s="21" t="str">
        <f>IF('PD_alle komm'!B228=0," ",'PD_alle komm'!B228)</f>
        <v>Tinn</v>
      </c>
      <c r="D228" s="55">
        <f>IF('PD_alle komm'!C228=0," ",'PD_alle komm'!C228)</f>
        <v>199414.1</v>
      </c>
    </row>
    <row r="229" spans="2:4" x14ac:dyDescent="0.2">
      <c r="B229" s="48">
        <f>IF('PD_alle komm'!C229=0," ",IF('PD_alle komm'!B229="Totalsum"," ",'PD_alle komm'!A229))</f>
        <v>224</v>
      </c>
      <c r="C229" s="21" t="str">
        <f>IF('PD_alle komm'!B229=0," ",'PD_alle komm'!B229)</f>
        <v>Saltdal</v>
      </c>
      <c r="D229" s="55">
        <f>IF('PD_alle komm'!C229=0," ",'PD_alle komm'!C229)</f>
        <v>198318.3</v>
      </c>
    </row>
    <row r="230" spans="2:4" x14ac:dyDescent="0.2">
      <c r="B230" s="48">
        <f>IF('PD_alle komm'!C230=0," ",IF('PD_alle komm'!B230="Totalsum"," ",'PD_alle komm'!A230))</f>
        <v>225</v>
      </c>
      <c r="C230" s="21" t="str">
        <f>IF('PD_alle komm'!B230=0," ",'PD_alle komm'!B230)</f>
        <v>Porsgrunn</v>
      </c>
      <c r="D230" s="55">
        <f>IF('PD_alle komm'!C230=0," ",'PD_alle komm'!C230)</f>
        <v>197769.5</v>
      </c>
    </row>
    <row r="231" spans="2:4" x14ac:dyDescent="0.2">
      <c r="B231" s="48">
        <f>IF('PD_alle komm'!C231=0," ",IF('PD_alle komm'!B231="Totalsum"," ",'PD_alle komm'!A231))</f>
        <v>226</v>
      </c>
      <c r="C231" s="21" t="str">
        <f>IF('PD_alle komm'!B231=0," ",'PD_alle komm'!B231)</f>
        <v>Tromsø</v>
      </c>
      <c r="D231" s="55">
        <f>IF('PD_alle komm'!C231=0," ",'PD_alle komm'!C231)</f>
        <v>187929.5</v>
      </c>
    </row>
    <row r="232" spans="2:4" x14ac:dyDescent="0.2">
      <c r="B232" s="48">
        <f>IF('PD_alle komm'!C232=0," ",IF('PD_alle komm'!B232="Totalsum"," ",'PD_alle komm'!A232))</f>
        <v>227</v>
      </c>
      <c r="C232" s="21" t="str">
        <f>IF('PD_alle komm'!B232=0," ",'PD_alle komm'!B232)</f>
        <v>Aure</v>
      </c>
      <c r="D232" s="55">
        <f>IF('PD_alle komm'!C232=0," ",'PD_alle komm'!C232)</f>
        <v>182070.9</v>
      </c>
    </row>
    <row r="233" spans="2:4" x14ac:dyDescent="0.2">
      <c r="B233" s="48">
        <f>IF('PD_alle komm'!C233=0," ",IF('PD_alle komm'!B233="Totalsum"," ",'PD_alle komm'!A233))</f>
        <v>228</v>
      </c>
      <c r="C233" s="21" t="str">
        <f>IF('PD_alle komm'!B233=0," ",'PD_alle komm'!B233)</f>
        <v>Vegårshei</v>
      </c>
      <c r="D233" s="55">
        <f>IF('PD_alle komm'!C233=0," ",'PD_alle komm'!C233)</f>
        <v>173398.5</v>
      </c>
    </row>
    <row r="234" spans="2:4" x14ac:dyDescent="0.2">
      <c r="B234" s="48">
        <f>IF('PD_alle komm'!C234=0," ",IF('PD_alle komm'!B234="Totalsum"," ",'PD_alle komm'!A234))</f>
        <v>229</v>
      </c>
      <c r="C234" s="21" t="str">
        <f>IF('PD_alle komm'!B234=0," ",'PD_alle komm'!B234)</f>
        <v>Leka</v>
      </c>
      <c r="D234" s="55">
        <f>IF('PD_alle komm'!C234=0," ",'PD_alle komm'!C234)</f>
        <v>171649.4</v>
      </c>
    </row>
    <row r="235" spans="2:4" x14ac:dyDescent="0.2">
      <c r="B235" s="48">
        <f>IF('PD_alle komm'!C235=0," ",IF('PD_alle komm'!B235="Totalsum"," ",'PD_alle komm'!A235))</f>
        <v>230</v>
      </c>
      <c r="C235" s="21" t="str">
        <f>IF('PD_alle komm'!B235=0," ",'PD_alle komm'!B235)</f>
        <v>Smøla</v>
      </c>
      <c r="D235" s="55">
        <f>IF('PD_alle komm'!C235=0," ",'PD_alle komm'!C235)</f>
        <v>171388.5</v>
      </c>
    </row>
    <row r="236" spans="2:4" x14ac:dyDescent="0.2">
      <c r="B236" s="48">
        <f>IF('PD_alle komm'!C236=0," ",IF('PD_alle komm'!B236="Totalsum"," ",'PD_alle komm'!A236))</f>
        <v>231</v>
      </c>
      <c r="C236" s="21" t="str">
        <f>IF('PD_alle komm'!B236=0," ",'PD_alle komm'!B236)</f>
        <v>Nord-Odal</v>
      </c>
      <c r="D236" s="55">
        <f>IF('PD_alle komm'!C236=0," ",'PD_alle komm'!C236)</f>
        <v>168321.8</v>
      </c>
    </row>
    <row r="237" spans="2:4" x14ac:dyDescent="0.2">
      <c r="B237" s="48">
        <f>IF('PD_alle komm'!C237=0," ",IF('PD_alle komm'!B237="Totalsum"," ",'PD_alle komm'!A237))</f>
        <v>232</v>
      </c>
      <c r="C237" s="21" t="str">
        <f>IF('PD_alle komm'!B237=0," ",'PD_alle komm'!B237)</f>
        <v>Lierne</v>
      </c>
      <c r="D237" s="55">
        <f>IF('PD_alle komm'!C237=0," ",'PD_alle komm'!C237)</f>
        <v>165800.1</v>
      </c>
    </row>
    <row r="238" spans="2:4" x14ac:dyDescent="0.2">
      <c r="B238" s="48">
        <f>IF('PD_alle komm'!C238=0," ",IF('PD_alle komm'!B238="Totalsum"," ",'PD_alle komm'!A238))</f>
        <v>233</v>
      </c>
      <c r="C238" s="21" t="str">
        <f>IF('PD_alle komm'!B238=0," ",'PD_alle komm'!B238)</f>
        <v>Sykkylven</v>
      </c>
      <c r="D238" s="55">
        <f>IF('PD_alle komm'!C238=0," ",'PD_alle komm'!C238)</f>
        <v>160895.4</v>
      </c>
    </row>
    <row r="239" spans="2:4" x14ac:dyDescent="0.2">
      <c r="B239" s="48">
        <f>IF('PD_alle komm'!C239=0," ",IF('PD_alle komm'!B239="Totalsum"," ",'PD_alle komm'!A239))</f>
        <v>234</v>
      </c>
      <c r="C239" s="21" t="str">
        <f>IF('PD_alle komm'!B239=0," ",'PD_alle komm'!B239)</f>
        <v>Vinje</v>
      </c>
      <c r="D239" s="55">
        <f>IF('PD_alle komm'!C239=0," ",'PD_alle komm'!C239)</f>
        <v>159599.29999999999</v>
      </c>
    </row>
    <row r="240" spans="2:4" x14ac:dyDescent="0.2">
      <c r="B240" s="48">
        <f>IF('PD_alle komm'!C240=0," ",IF('PD_alle komm'!B240="Totalsum"," ",'PD_alle komm'!A240))</f>
        <v>235</v>
      </c>
      <c r="C240" s="21" t="str">
        <f>IF('PD_alle komm'!B240=0," ",'PD_alle komm'!B240)</f>
        <v>Åseral</v>
      </c>
      <c r="D240" s="55">
        <f>IF('PD_alle komm'!C240=0," ",'PD_alle komm'!C240)</f>
        <v>155423</v>
      </c>
    </row>
    <row r="241" spans="2:4" x14ac:dyDescent="0.2">
      <c r="B241" s="48">
        <f>IF('PD_alle komm'!C241=0," ",IF('PD_alle komm'!B241="Totalsum"," ",'PD_alle komm'!A241))</f>
        <v>236</v>
      </c>
      <c r="C241" s="21" t="str">
        <f>IF('PD_alle komm'!B241=0," ",'PD_alle komm'!B241)</f>
        <v>Tokke</v>
      </c>
      <c r="D241" s="55">
        <f>IF('PD_alle komm'!C241=0," ",'PD_alle komm'!C241)</f>
        <v>153001.70000000001</v>
      </c>
    </row>
    <row r="242" spans="2:4" x14ac:dyDescent="0.2">
      <c r="B242" s="48">
        <f>IF('PD_alle komm'!C242=0," ",IF('PD_alle komm'!B242="Totalsum"," ",'PD_alle komm'!A242))</f>
        <v>237</v>
      </c>
      <c r="C242" s="21" t="str">
        <f>IF('PD_alle komm'!B242=0," ",'PD_alle komm'!B242)</f>
        <v>Meråker</v>
      </c>
      <c r="D242" s="55">
        <f>IF('PD_alle komm'!C242=0," ",'PD_alle komm'!C242)</f>
        <v>151895.9</v>
      </c>
    </row>
    <row r="243" spans="2:4" x14ac:dyDescent="0.2">
      <c r="B243" s="48">
        <f>IF('PD_alle komm'!C243=0," ",IF('PD_alle komm'!B243="Totalsum"," ",'PD_alle komm'!A243))</f>
        <v>238</v>
      </c>
      <c r="C243" s="21" t="str">
        <f>IF('PD_alle komm'!B243=0," ",'PD_alle komm'!B243)</f>
        <v>Hurdal</v>
      </c>
      <c r="D243" s="55">
        <f>IF('PD_alle komm'!C243=0," ",'PD_alle komm'!C243)</f>
        <v>150768.79999999999</v>
      </c>
    </row>
    <row r="244" spans="2:4" x14ac:dyDescent="0.2">
      <c r="B244" s="48">
        <f>IF('PD_alle komm'!C244=0," ",IF('PD_alle komm'!B244="Totalsum"," ",'PD_alle komm'!A244))</f>
        <v>239</v>
      </c>
      <c r="C244" s="21" t="str">
        <f>IF('PD_alle komm'!B244=0," ",'PD_alle komm'!B244)</f>
        <v>Senja</v>
      </c>
      <c r="D244" s="55">
        <f>IF('PD_alle komm'!C244=0," ",'PD_alle komm'!C244)</f>
        <v>149171.20000000001</v>
      </c>
    </row>
    <row r="245" spans="2:4" x14ac:dyDescent="0.2">
      <c r="B245" s="48">
        <f>IF('PD_alle komm'!C245=0," ",IF('PD_alle komm'!B245="Totalsum"," ",'PD_alle komm'!A245))</f>
        <v>240</v>
      </c>
      <c r="C245" s="21" t="str">
        <f>IF('PD_alle komm'!B245=0," ",'PD_alle komm'!B245)</f>
        <v>Notodden</v>
      </c>
      <c r="D245" s="55">
        <f>IF('PD_alle komm'!C245=0," ",'PD_alle komm'!C245)</f>
        <v>148429.4</v>
      </c>
    </row>
    <row r="246" spans="2:4" x14ac:dyDescent="0.2">
      <c r="B246" s="48">
        <f>IF('PD_alle komm'!C246=0," ",IF('PD_alle komm'!B246="Totalsum"," ",'PD_alle komm'!A246))</f>
        <v>241</v>
      </c>
      <c r="C246" s="21" t="str">
        <f>IF('PD_alle komm'!B246=0," ",'PD_alle komm'!B246)</f>
        <v>Hyllestad</v>
      </c>
      <c r="D246" s="55">
        <f>IF('PD_alle komm'!C246=0," ",'PD_alle komm'!C246)</f>
        <v>144613.29999999999</v>
      </c>
    </row>
    <row r="247" spans="2:4" x14ac:dyDescent="0.2">
      <c r="B247" s="48">
        <f>IF('PD_alle komm'!C247=0," ",IF('PD_alle komm'!B247="Totalsum"," ",'PD_alle komm'!A247))</f>
        <v>242</v>
      </c>
      <c r="C247" s="21" t="str">
        <f>IF('PD_alle komm'!B247=0," ",'PD_alle komm'!B247)</f>
        <v>Nordreisa</v>
      </c>
      <c r="D247" s="55">
        <f>IF('PD_alle komm'!C247=0," ",'PD_alle komm'!C247)</f>
        <v>139566</v>
      </c>
    </row>
    <row r="248" spans="2:4" x14ac:dyDescent="0.2">
      <c r="B248" s="48">
        <f>IF('PD_alle komm'!C248=0," ",IF('PD_alle komm'!B248="Totalsum"," ",'PD_alle komm'!A248))</f>
        <v>243</v>
      </c>
      <c r="C248" s="21" t="str">
        <f>IF('PD_alle komm'!B248=0," ",'PD_alle komm'!B248)</f>
        <v>Hitra</v>
      </c>
      <c r="D248" s="55">
        <f>IF('PD_alle komm'!C248=0," ",'PD_alle komm'!C248)</f>
        <v>138823.20000000001</v>
      </c>
    </row>
    <row r="249" spans="2:4" x14ac:dyDescent="0.2">
      <c r="B249" s="48">
        <f>IF('PD_alle komm'!C249=0," ",IF('PD_alle komm'!B249="Totalsum"," ",'PD_alle komm'!A249))</f>
        <v>244</v>
      </c>
      <c r="C249" s="21" t="str">
        <f>IF('PD_alle komm'!B249=0," ",'PD_alle komm'!B249)</f>
        <v>Osen</v>
      </c>
      <c r="D249" s="55">
        <f>IF('PD_alle komm'!C249=0," ",'PD_alle komm'!C249)</f>
        <v>138371.9</v>
      </c>
    </row>
    <row r="250" spans="2:4" x14ac:dyDescent="0.2">
      <c r="B250" s="48">
        <f>IF('PD_alle komm'!C250=0," ",IF('PD_alle komm'!B250="Totalsum"," ",'PD_alle komm'!A250))</f>
        <v>245</v>
      </c>
      <c r="C250" s="21" t="str">
        <f>IF('PD_alle komm'!B250=0," ",'PD_alle komm'!B250)</f>
        <v>Nome</v>
      </c>
      <c r="D250" s="55">
        <f>IF('PD_alle komm'!C250=0," ",'PD_alle komm'!C250)</f>
        <v>137865.5</v>
      </c>
    </row>
    <row r="251" spans="2:4" x14ac:dyDescent="0.2">
      <c r="B251" s="48">
        <f>IF('PD_alle komm'!C251=0," ",IF('PD_alle komm'!B251="Totalsum"," ",'PD_alle komm'!A251))</f>
        <v>246</v>
      </c>
      <c r="C251" s="21" t="str">
        <f>IF('PD_alle komm'!B251=0," ",'PD_alle komm'!B251)</f>
        <v>Hjartdal</v>
      </c>
      <c r="D251" s="55">
        <f>IF('PD_alle komm'!C251=0," ",'PD_alle komm'!C251)</f>
        <v>137185.60000000001</v>
      </c>
    </row>
    <row r="252" spans="2:4" x14ac:dyDescent="0.2">
      <c r="B252" s="48">
        <f>IF('PD_alle komm'!C252=0," ",IF('PD_alle komm'!B252="Totalsum"," ",'PD_alle komm'!A252))</f>
        <v>247</v>
      </c>
      <c r="C252" s="21" t="str">
        <f>IF('PD_alle komm'!B252=0," ",'PD_alle komm'!B252)</f>
        <v>Gildeskål</v>
      </c>
      <c r="D252" s="55">
        <f>IF('PD_alle komm'!C252=0," ",'PD_alle komm'!C252)</f>
        <v>127636.4</v>
      </c>
    </row>
    <row r="253" spans="2:4" x14ac:dyDescent="0.2">
      <c r="B253" s="48">
        <f>IF('PD_alle komm'!C253=0," ",IF('PD_alle komm'!B253="Totalsum"," ",'PD_alle komm'!A253))</f>
        <v>248</v>
      </c>
      <c r="C253" s="21" t="str">
        <f>IF('PD_alle komm'!B253=0," ",'PD_alle komm'!B253)</f>
        <v>Aremark</v>
      </c>
      <c r="D253" s="55">
        <f>IF('PD_alle komm'!C253=0," ",'PD_alle komm'!C253)</f>
        <v>126316</v>
      </c>
    </row>
    <row r="254" spans="2:4" x14ac:dyDescent="0.2">
      <c r="B254" s="48">
        <f>IF('PD_alle komm'!C254=0," ",IF('PD_alle komm'!B254="Totalsum"," ",'PD_alle komm'!A254))</f>
        <v>249</v>
      </c>
      <c r="C254" s="21" t="str">
        <f>IF('PD_alle komm'!B254=0," ",'PD_alle komm'!B254)</f>
        <v>Høyanger</v>
      </c>
      <c r="D254" s="55">
        <f>IF('PD_alle komm'!C254=0," ",'PD_alle komm'!C254)</f>
        <v>123045.8</v>
      </c>
    </row>
    <row r="255" spans="2:4" x14ac:dyDescent="0.2">
      <c r="B255" s="48">
        <f>IF('PD_alle komm'!C255=0," ",IF('PD_alle komm'!B255="Totalsum"," ",'PD_alle komm'!A255))</f>
        <v>250</v>
      </c>
      <c r="C255" s="21" t="str">
        <f>IF('PD_alle komm'!B255=0," ",'PD_alle komm'!B255)</f>
        <v>Herøy</v>
      </c>
      <c r="D255" s="55">
        <f>IF('PD_alle komm'!C255=0," ",'PD_alle komm'!C255)</f>
        <v>122529.9</v>
      </c>
    </row>
    <row r="256" spans="2:4" x14ac:dyDescent="0.2">
      <c r="B256" s="48">
        <f>IF('PD_alle komm'!C256=0," ",IF('PD_alle komm'!B256="Totalsum"," ",'PD_alle komm'!A256))</f>
        <v>251</v>
      </c>
      <c r="C256" s="21" t="str">
        <f>IF('PD_alle komm'!B256=0," ",'PD_alle komm'!B256)</f>
        <v>Kåfjord</v>
      </c>
      <c r="D256" s="55">
        <f>IF('PD_alle komm'!C256=0," ",'PD_alle komm'!C256)</f>
        <v>121697.2</v>
      </c>
    </row>
    <row r="257" spans="2:4" x14ac:dyDescent="0.2">
      <c r="B257" s="48">
        <f>IF('PD_alle komm'!C257=0," ",IF('PD_alle komm'!B257="Totalsum"," ",'PD_alle komm'!A257))</f>
        <v>252</v>
      </c>
      <c r="C257" s="21" t="str">
        <f>IF('PD_alle komm'!B257=0," ",'PD_alle komm'!B257)</f>
        <v>Kviteseid</v>
      </c>
      <c r="D257" s="55">
        <f>IF('PD_alle komm'!C257=0," ",'PD_alle komm'!C257)</f>
        <v>118058.7</v>
      </c>
    </row>
    <row r="258" spans="2:4" x14ac:dyDescent="0.2">
      <c r="B258" s="48">
        <f>IF('PD_alle komm'!C258=0," ",IF('PD_alle komm'!B258="Totalsum"," ",'PD_alle komm'!A258))</f>
        <v>253</v>
      </c>
      <c r="C258" s="21" t="str">
        <f>IF('PD_alle komm'!B258=0," ",'PD_alle komm'!B258)</f>
        <v>Åmli</v>
      </c>
      <c r="D258" s="55">
        <f>IF('PD_alle komm'!C258=0," ",'PD_alle komm'!C258)</f>
        <v>117957.3</v>
      </c>
    </row>
    <row r="259" spans="2:4" x14ac:dyDescent="0.2">
      <c r="B259" s="48">
        <f>IF('PD_alle komm'!C259=0," ",IF('PD_alle komm'!B259="Totalsum"," ",'PD_alle komm'!A259))</f>
        <v>254</v>
      </c>
      <c r="C259" s="21" t="str">
        <f>IF('PD_alle komm'!B259=0," ",'PD_alle komm'!B259)</f>
        <v>Rødøy</v>
      </c>
      <c r="D259" s="55">
        <f>IF('PD_alle komm'!C259=0," ",'PD_alle komm'!C259)</f>
        <v>117347.6</v>
      </c>
    </row>
    <row r="260" spans="2:4" x14ac:dyDescent="0.2">
      <c r="B260" s="48">
        <f>IF('PD_alle komm'!C260=0," ",IF('PD_alle komm'!B260="Totalsum"," ",'PD_alle komm'!A260))</f>
        <v>255</v>
      </c>
      <c r="C260" s="21" t="str">
        <f>IF('PD_alle komm'!B260=0," ",'PD_alle komm'!B260)</f>
        <v>Evje og Hornnes</v>
      </c>
      <c r="D260" s="55">
        <f>IF('PD_alle komm'!C260=0," ",'PD_alle komm'!C260)</f>
        <v>116756</v>
      </c>
    </row>
    <row r="261" spans="2:4" x14ac:dyDescent="0.2">
      <c r="B261" s="48">
        <f>IF('PD_alle komm'!C261=0," ",IF('PD_alle komm'!B261="Totalsum"," ",'PD_alle komm'!A261))</f>
        <v>256</v>
      </c>
      <c r="C261" s="21" t="str">
        <f>IF('PD_alle komm'!B261=0," ",'PD_alle komm'!B261)</f>
        <v>Flatanger</v>
      </c>
      <c r="D261" s="55">
        <f>IF('PD_alle komm'!C261=0," ",'PD_alle komm'!C261)</f>
        <v>114837.1</v>
      </c>
    </row>
    <row r="262" spans="2:4" x14ac:dyDescent="0.2">
      <c r="B262" s="48">
        <f>IF('PD_alle komm'!C262=0," ",IF('PD_alle komm'!B262="Totalsum"," ",'PD_alle komm'!A262))</f>
        <v>257</v>
      </c>
      <c r="C262" s="21" t="str">
        <f>IF('PD_alle komm'!B262=0," ",'PD_alle komm'!B262)</f>
        <v>Tysnes</v>
      </c>
      <c r="D262" s="55">
        <f>IF('PD_alle komm'!C262=0," ",'PD_alle komm'!C262)</f>
        <v>111373.2</v>
      </c>
    </row>
    <row r="263" spans="2:4" x14ac:dyDescent="0.2">
      <c r="B263" s="48">
        <f>IF('PD_alle komm'!C263=0," ",IF('PD_alle komm'!B263="Totalsum"," ",'PD_alle komm'!A263))</f>
        <v>258</v>
      </c>
      <c r="C263" s="21" t="str">
        <f>IF('PD_alle komm'!B263=0," ",'PD_alle komm'!B263)</f>
        <v>Åmot</v>
      </c>
      <c r="D263" s="55">
        <f>IF('PD_alle komm'!C263=0," ",'PD_alle komm'!C263)</f>
        <v>109634.1</v>
      </c>
    </row>
    <row r="264" spans="2:4" x14ac:dyDescent="0.2">
      <c r="B264" s="48">
        <f>IF('PD_alle komm'!C264=0," ",IF('PD_alle komm'!B264="Totalsum"," ",'PD_alle komm'!A264))</f>
        <v>259</v>
      </c>
      <c r="C264" s="21" t="str">
        <f>IF('PD_alle komm'!B264=0," ",'PD_alle komm'!B264)</f>
        <v>Beiarn</v>
      </c>
      <c r="D264" s="55">
        <f>IF('PD_alle komm'!C264=0," ",'PD_alle komm'!C264)</f>
        <v>107185.8</v>
      </c>
    </row>
    <row r="265" spans="2:4" x14ac:dyDescent="0.2">
      <c r="B265" s="48">
        <f>IF('PD_alle komm'!C265=0," ",IF('PD_alle komm'!B265="Totalsum"," ",'PD_alle komm'!A265))</f>
        <v>260</v>
      </c>
      <c r="C265" s="21" t="str">
        <f>IF('PD_alle komm'!B265=0," ",'PD_alle komm'!B265)</f>
        <v>Lillesand</v>
      </c>
      <c r="D265" s="55">
        <f>IF('PD_alle komm'!C265=0," ",'PD_alle komm'!C265)</f>
        <v>106030</v>
      </c>
    </row>
    <row r="266" spans="2:4" x14ac:dyDescent="0.2">
      <c r="B266" s="48">
        <f>IF('PD_alle komm'!C266=0," ",IF('PD_alle komm'!B266="Totalsum"," ",'PD_alle komm'!A266))</f>
        <v>261</v>
      </c>
      <c r="C266" s="21" t="str">
        <f>IF('PD_alle komm'!B266=0," ",'PD_alle komm'!B266)</f>
        <v>Rollag</v>
      </c>
      <c r="D266" s="55">
        <f>IF('PD_alle komm'!C266=0," ",'PD_alle komm'!C266)</f>
        <v>105294.9</v>
      </c>
    </row>
    <row r="267" spans="2:4" x14ac:dyDescent="0.2">
      <c r="B267" s="48">
        <f>IF('PD_alle komm'!C267=0," ",IF('PD_alle komm'!B267="Totalsum"," ",'PD_alle komm'!A267))</f>
        <v>262</v>
      </c>
      <c r="C267" s="21" t="str">
        <f>IF('PD_alle komm'!B267=0," ",'PD_alle komm'!B267)</f>
        <v>Engerdal</v>
      </c>
      <c r="D267" s="55">
        <f>IF('PD_alle komm'!C267=0," ",'PD_alle komm'!C267)</f>
        <v>104607.9</v>
      </c>
    </row>
    <row r="268" spans="2:4" x14ac:dyDescent="0.2">
      <c r="B268" s="48">
        <f>IF('PD_alle komm'!C268=0," ",IF('PD_alle komm'!B268="Totalsum"," ",'PD_alle komm'!A268))</f>
        <v>263</v>
      </c>
      <c r="C268" s="21" t="str">
        <f>IF('PD_alle komm'!B268=0," ",'PD_alle komm'!B268)</f>
        <v>Aurland</v>
      </c>
      <c r="D268" s="55">
        <f>IF('PD_alle komm'!C268=0," ",'PD_alle komm'!C268)</f>
        <v>104152.8</v>
      </c>
    </row>
    <row r="269" spans="2:4" x14ac:dyDescent="0.2">
      <c r="B269" s="48">
        <f>IF('PD_alle komm'!C269=0," ",IF('PD_alle komm'!B269="Totalsum"," ",'PD_alle komm'!A269))</f>
        <v>264</v>
      </c>
      <c r="C269" s="21" t="str">
        <f>IF('PD_alle komm'!B269=0," ",'PD_alle komm'!B269)</f>
        <v>Vaksdal</v>
      </c>
      <c r="D269" s="55">
        <f>IF('PD_alle komm'!C269=0," ",'PD_alle komm'!C269)</f>
        <v>103050</v>
      </c>
    </row>
    <row r="270" spans="2:4" x14ac:dyDescent="0.2">
      <c r="B270" s="48">
        <f>IF('PD_alle komm'!C270=0," ",IF('PD_alle komm'!B270="Totalsum"," ",'PD_alle komm'!A270))</f>
        <v>265</v>
      </c>
      <c r="C270" s="21" t="str">
        <f>IF('PD_alle komm'!B270=0," ",'PD_alle komm'!B270)</f>
        <v>Bø</v>
      </c>
      <c r="D270" s="55">
        <f>IF('PD_alle komm'!C270=0," ",'PD_alle komm'!C270)</f>
        <v>101935.2</v>
      </c>
    </row>
    <row r="271" spans="2:4" x14ac:dyDescent="0.2">
      <c r="B271" s="48">
        <f>IF('PD_alle komm'!C271=0," ",IF('PD_alle komm'!B271="Totalsum"," ",'PD_alle komm'!A271))</f>
        <v>266</v>
      </c>
      <c r="C271" s="21" t="str">
        <f>IF('PD_alle komm'!B271=0," ",'PD_alle komm'!B271)</f>
        <v>Namsskogan</v>
      </c>
      <c r="D271" s="55">
        <f>IF('PD_alle komm'!C271=0," ",'PD_alle komm'!C271)</f>
        <v>100994.6</v>
      </c>
    </row>
    <row r="272" spans="2:4" x14ac:dyDescent="0.2">
      <c r="B272" s="48">
        <f>IF('PD_alle komm'!C272=0," ",IF('PD_alle komm'!B272="Totalsum"," ",'PD_alle komm'!A272))</f>
        <v>267</v>
      </c>
      <c r="C272" s="21" t="str">
        <f>IF('PD_alle komm'!B272=0," ",'PD_alle komm'!B272)</f>
        <v>Tjeldsund</v>
      </c>
      <c r="D272" s="55">
        <f>IF('PD_alle komm'!C272=0," ",'PD_alle komm'!C272)</f>
        <v>100472.4</v>
      </c>
    </row>
    <row r="273" spans="2:4" x14ac:dyDescent="0.2">
      <c r="B273" s="48">
        <f>IF('PD_alle komm'!C273=0," ",IF('PD_alle komm'!B273="Totalsum"," ",'PD_alle komm'!A273))</f>
        <v>268</v>
      </c>
      <c r="C273" s="21" t="str">
        <f>IF('PD_alle komm'!B273=0," ",'PD_alle komm'!B273)</f>
        <v>Stord</v>
      </c>
      <c r="D273" s="55">
        <f>IF('PD_alle komm'!C273=0," ",'PD_alle komm'!C273)</f>
        <v>99401.2</v>
      </c>
    </row>
    <row r="274" spans="2:4" x14ac:dyDescent="0.2">
      <c r="B274" s="48">
        <f>IF('PD_alle komm'!C274=0," ",IF('PD_alle komm'!B274="Totalsum"," ",'PD_alle komm'!A274))</f>
        <v>269</v>
      </c>
      <c r="C274" s="21" t="str">
        <f>IF('PD_alle komm'!B274=0," ",'PD_alle komm'!B274)</f>
        <v>Masfjorden</v>
      </c>
      <c r="D274" s="55">
        <f>IF('PD_alle komm'!C274=0," ",'PD_alle komm'!C274)</f>
        <v>96836.1</v>
      </c>
    </row>
    <row r="275" spans="2:4" x14ac:dyDescent="0.2">
      <c r="B275" s="48">
        <f>IF('PD_alle komm'!C275=0," ",IF('PD_alle komm'!B275="Totalsum"," ",'PD_alle komm'!A275))</f>
        <v>270</v>
      </c>
      <c r="C275" s="21" t="str">
        <f>IF('PD_alle komm'!B275=0," ",'PD_alle komm'!B275)</f>
        <v>Porsanger</v>
      </c>
      <c r="D275" s="55">
        <f>IF('PD_alle komm'!C275=0," ",'PD_alle komm'!C275)</f>
        <v>93971.4</v>
      </c>
    </row>
    <row r="276" spans="2:4" x14ac:dyDescent="0.2">
      <c r="B276" s="48">
        <f>IF('PD_alle komm'!C276=0," ",IF('PD_alle komm'!B276="Totalsum"," ",'PD_alle komm'!A276))</f>
        <v>271</v>
      </c>
      <c r="C276" s="21" t="str">
        <f>IF('PD_alle komm'!B276=0," ",'PD_alle komm'!B276)</f>
        <v>Haugesund</v>
      </c>
      <c r="D276" s="55">
        <f>IF('PD_alle komm'!C276=0," ",'PD_alle komm'!C276)</f>
        <v>93751.9</v>
      </c>
    </row>
    <row r="277" spans="2:4" x14ac:dyDescent="0.2">
      <c r="B277" s="48">
        <f>IF('PD_alle komm'!C277=0," ",IF('PD_alle komm'!B277="Totalsum"," ",'PD_alle komm'!A277))</f>
        <v>272</v>
      </c>
      <c r="C277" s="21" t="str">
        <f>IF('PD_alle komm'!B277=0," ",'PD_alle komm'!B277)</f>
        <v>Salangen</v>
      </c>
      <c r="D277" s="55">
        <f>IF('PD_alle komm'!C277=0," ",'PD_alle komm'!C277)</f>
        <v>90662.8</v>
      </c>
    </row>
    <row r="278" spans="2:4" x14ac:dyDescent="0.2">
      <c r="B278" s="48">
        <f>IF('PD_alle komm'!C278=0," ",IF('PD_alle komm'!B278="Totalsum"," ",'PD_alle komm'!A278))</f>
        <v>273</v>
      </c>
      <c r="C278" s="21" t="str">
        <f>IF('PD_alle komm'!B278=0," ",'PD_alle komm'!B278)</f>
        <v>Hamarøy</v>
      </c>
      <c r="D278" s="55">
        <f>IF('PD_alle komm'!C278=0," ",'PD_alle komm'!C278)</f>
        <v>90614.7</v>
      </c>
    </row>
    <row r="279" spans="2:4" x14ac:dyDescent="0.2">
      <c r="B279" s="48">
        <f>IF('PD_alle komm'!C279=0," ",IF('PD_alle komm'!B279="Totalsum"," ",'PD_alle komm'!A279))</f>
        <v>274</v>
      </c>
      <c r="C279" s="21" t="str">
        <f>IF('PD_alle komm'!B279=0," ",'PD_alle komm'!B279)</f>
        <v>Ulvik</v>
      </c>
      <c r="D279" s="55">
        <f>IF('PD_alle komm'!C279=0," ",'PD_alle komm'!C279)</f>
        <v>88966.1</v>
      </c>
    </row>
    <row r="280" spans="2:4" x14ac:dyDescent="0.2">
      <c r="B280" s="48">
        <f>IF('PD_alle komm'!C280=0," ",IF('PD_alle komm'!B280="Totalsum"," ",'PD_alle komm'!A280))</f>
        <v>275</v>
      </c>
      <c r="C280" s="21" t="str">
        <f>IF('PD_alle komm'!B280=0," ",'PD_alle komm'!B280)</f>
        <v>Valle</v>
      </c>
      <c r="D280" s="55">
        <f>IF('PD_alle komm'!C280=0," ",'PD_alle komm'!C280)</f>
        <v>87602</v>
      </c>
    </row>
    <row r="281" spans="2:4" x14ac:dyDescent="0.2">
      <c r="B281" s="48">
        <f>IF('PD_alle komm'!C281=0," ",IF('PD_alle komm'!B281="Totalsum"," ",'PD_alle komm'!A281))</f>
        <v>276</v>
      </c>
      <c r="C281" s="21" t="str">
        <f>IF('PD_alle komm'!B281=0," ",'PD_alle komm'!B281)</f>
        <v>Øygarden</v>
      </c>
      <c r="D281" s="55">
        <f>IF('PD_alle komm'!C281=0," ",'PD_alle komm'!C281)</f>
        <v>87549.4</v>
      </c>
    </row>
    <row r="282" spans="2:4" x14ac:dyDescent="0.2">
      <c r="B282" s="48">
        <f>IF('PD_alle komm'!C282=0," ",IF('PD_alle komm'!B282="Totalsum"," ",'PD_alle komm'!A282))</f>
        <v>277</v>
      </c>
      <c r="C282" s="21" t="str">
        <f>IF('PD_alle komm'!B282=0," ",'PD_alle komm'!B282)</f>
        <v>Tydal</v>
      </c>
      <c r="D282" s="55">
        <f>IF('PD_alle komm'!C282=0," ",'PD_alle komm'!C282)</f>
        <v>87448.1</v>
      </c>
    </row>
    <row r="283" spans="2:4" x14ac:dyDescent="0.2">
      <c r="B283" s="48">
        <f>IF('PD_alle komm'!C283=0," ",IF('PD_alle komm'!B283="Totalsum"," ",'PD_alle komm'!A283))</f>
        <v>278</v>
      </c>
      <c r="C283" s="21" t="str">
        <f>IF('PD_alle komm'!B283=0," ",'PD_alle komm'!B283)</f>
        <v>Birkenes</v>
      </c>
      <c r="D283" s="55">
        <f>IF('PD_alle komm'!C283=0," ",'PD_alle komm'!C283)</f>
        <v>85435.8</v>
      </c>
    </row>
    <row r="284" spans="2:4" x14ac:dyDescent="0.2">
      <c r="B284" s="48">
        <f>IF('PD_alle komm'!C284=0," ",IF('PD_alle komm'!B284="Totalsum"," ",'PD_alle komm'!A284))</f>
        <v>279</v>
      </c>
      <c r="C284" s="21" t="str">
        <f>IF('PD_alle komm'!B284=0," ",'PD_alle komm'!B284)</f>
        <v>Nordre Follo</v>
      </c>
      <c r="D284" s="55">
        <f>IF('PD_alle komm'!C284=0," ",'PD_alle komm'!C284)</f>
        <v>83639.399999999994</v>
      </c>
    </row>
    <row r="285" spans="2:4" x14ac:dyDescent="0.2">
      <c r="B285" s="48">
        <f>IF('PD_alle komm'!C285=0," ",IF('PD_alle komm'!B285="Totalsum"," ",'PD_alle komm'!A285))</f>
        <v>280</v>
      </c>
      <c r="C285" s="21" t="str">
        <f>IF('PD_alle komm'!B285=0," ",'PD_alle komm'!B285)</f>
        <v>Bygland</v>
      </c>
      <c r="D285" s="55">
        <f>IF('PD_alle komm'!C285=0," ",'PD_alle komm'!C285)</f>
        <v>80719.7</v>
      </c>
    </row>
    <row r="286" spans="2:4" x14ac:dyDescent="0.2">
      <c r="B286" s="48">
        <f>IF('PD_alle komm'!C286=0," ",IF('PD_alle komm'!B286="Totalsum"," ",'PD_alle komm'!A286))</f>
        <v>281</v>
      </c>
      <c r="C286" s="21" t="str">
        <f>IF('PD_alle komm'!B286=0," ",'PD_alle komm'!B286)</f>
        <v>Vågan</v>
      </c>
      <c r="D286" s="55">
        <f>IF('PD_alle komm'!C286=0," ",'PD_alle komm'!C286)</f>
        <v>78900.5</v>
      </c>
    </row>
    <row r="287" spans="2:4" x14ac:dyDescent="0.2">
      <c r="B287" s="48">
        <f>IF('PD_alle komm'!C287=0," ",IF('PD_alle komm'!B287="Totalsum"," ",'PD_alle komm'!A287))</f>
        <v>282</v>
      </c>
      <c r="C287" s="21" t="str">
        <f>IF('PD_alle komm'!B287=0," ",'PD_alle komm'!B287)</f>
        <v>Ulstein</v>
      </c>
      <c r="D287" s="55">
        <f>IF('PD_alle komm'!C287=0," ",'PD_alle komm'!C287)</f>
        <v>77162.7</v>
      </c>
    </row>
    <row r="288" spans="2:4" x14ac:dyDescent="0.2">
      <c r="B288" s="48">
        <f>IF('PD_alle komm'!C288=0," ",IF('PD_alle komm'!B288="Totalsum"," ",'PD_alle komm'!A288))</f>
        <v>283</v>
      </c>
      <c r="C288" s="21" t="str">
        <f>IF('PD_alle komm'!B288=0," ",'PD_alle komm'!B288)</f>
        <v>Austrheim</v>
      </c>
      <c r="D288" s="55">
        <f>IF('PD_alle komm'!C288=0," ",'PD_alle komm'!C288)</f>
        <v>76681.100000000006</v>
      </c>
    </row>
    <row r="289" spans="2:4" x14ac:dyDescent="0.2">
      <c r="B289" s="48">
        <f>IF('PD_alle komm'!C289=0," ",IF('PD_alle komm'!B289="Totalsum"," ",'PD_alle komm'!A289))</f>
        <v>284</v>
      </c>
      <c r="C289" s="21" t="str">
        <f>IF('PD_alle komm'!B289=0," ",'PD_alle komm'!B289)</f>
        <v>Enebakk</v>
      </c>
      <c r="D289" s="55">
        <f>IF('PD_alle komm'!C289=0," ",'PD_alle komm'!C289)</f>
        <v>75892.800000000003</v>
      </c>
    </row>
    <row r="290" spans="2:4" x14ac:dyDescent="0.2">
      <c r="B290" s="48">
        <f>IF('PD_alle komm'!C290=0," ",IF('PD_alle komm'!B290="Totalsum"," ",'PD_alle komm'!A290))</f>
        <v>285</v>
      </c>
      <c r="C290" s="21" t="str">
        <f>IF('PD_alle komm'!B290=0," ",'PD_alle komm'!B290)</f>
        <v>Bamble</v>
      </c>
      <c r="D290" s="55">
        <f>IF('PD_alle komm'!C290=0," ",'PD_alle komm'!C290)</f>
        <v>72175.399999999994</v>
      </c>
    </row>
    <row r="291" spans="2:4" x14ac:dyDescent="0.2">
      <c r="B291" s="48">
        <f>IF('PD_alle komm'!C291=0," ",IF('PD_alle komm'!B291="Totalsum"," ",'PD_alle komm'!A291))</f>
        <v>286</v>
      </c>
      <c r="C291" s="21" t="str">
        <f>IF('PD_alle komm'!B291=0," ",'PD_alle komm'!B291)</f>
        <v>Sør-Varanger</v>
      </c>
      <c r="D291" s="55">
        <f>IF('PD_alle komm'!C291=0," ",'PD_alle komm'!C291)</f>
        <v>71517.8</v>
      </c>
    </row>
    <row r="292" spans="2:4" x14ac:dyDescent="0.2">
      <c r="B292" s="48">
        <f>IF('PD_alle komm'!C292=0," ",IF('PD_alle komm'!B292="Totalsum"," ",'PD_alle komm'!A292))</f>
        <v>287</v>
      </c>
      <c r="C292" s="21" t="str">
        <f>IF('PD_alle komm'!B292=0," ",'PD_alle komm'!B292)</f>
        <v>Fyresdal</v>
      </c>
      <c r="D292" s="55">
        <f>IF('PD_alle komm'!C292=0," ",'PD_alle komm'!C292)</f>
        <v>70040.899999999994</v>
      </c>
    </row>
    <row r="293" spans="2:4" x14ac:dyDescent="0.2">
      <c r="B293" s="48">
        <f>IF('PD_alle komm'!C293=0," ",IF('PD_alle komm'!B293="Totalsum"," ",'PD_alle komm'!A293))</f>
        <v>288</v>
      </c>
      <c r="C293" s="21" t="str">
        <f>IF('PD_alle komm'!B293=0," ",'PD_alle komm'!B293)</f>
        <v>Kvitsøy</v>
      </c>
      <c r="D293" s="55">
        <f>IF('PD_alle komm'!C293=0," ",'PD_alle komm'!C293)</f>
        <v>65740.100000000006</v>
      </c>
    </row>
    <row r="294" spans="2:4" x14ac:dyDescent="0.2">
      <c r="B294" s="48">
        <f>IF('PD_alle komm'!C294=0," ",IF('PD_alle komm'!B294="Totalsum"," ",'PD_alle komm'!A294))</f>
        <v>289</v>
      </c>
      <c r="C294" s="21" t="str">
        <f>IF('PD_alle komm'!B294=0," ",'PD_alle komm'!B294)</f>
        <v>Bremanger</v>
      </c>
      <c r="D294" s="55">
        <f>IF('PD_alle komm'!C294=0," ",'PD_alle komm'!C294)</f>
        <v>64754.6</v>
      </c>
    </row>
    <row r="295" spans="2:4" x14ac:dyDescent="0.2">
      <c r="B295" s="48">
        <f>IF('PD_alle komm'!C295=0," ",IF('PD_alle komm'!B295="Totalsum"," ",'PD_alle komm'!A295))</f>
        <v>290</v>
      </c>
      <c r="C295" s="21" t="str">
        <f>IF('PD_alle komm'!B295=0," ",'PD_alle komm'!B295)</f>
        <v>Frøya</v>
      </c>
      <c r="D295" s="55">
        <f>IF('PD_alle komm'!C295=0," ",'PD_alle komm'!C295)</f>
        <v>64533.9</v>
      </c>
    </row>
    <row r="296" spans="2:4" x14ac:dyDescent="0.2">
      <c r="B296" s="48">
        <f>IF('PD_alle komm'!C296=0," ",IF('PD_alle komm'!B296="Totalsum"," ",'PD_alle komm'!A296))</f>
        <v>291</v>
      </c>
      <c r="C296" s="21" t="str">
        <f>IF('PD_alle komm'!B296=0," ",'PD_alle komm'!B296)</f>
        <v>Oslo</v>
      </c>
      <c r="D296" s="55">
        <f>IF('PD_alle komm'!C296=0," ",'PD_alle komm'!C296)</f>
        <v>62205.2</v>
      </c>
    </row>
    <row r="297" spans="2:4" x14ac:dyDescent="0.2">
      <c r="B297" s="48">
        <f>IF('PD_alle komm'!C297=0," ",IF('PD_alle komm'!B297="Totalsum"," ",'PD_alle komm'!A297))</f>
        <v>292</v>
      </c>
      <c r="C297" s="21" t="str">
        <f>IF('PD_alle komm'!B297=0," ",'PD_alle komm'!B297)</f>
        <v>Sande</v>
      </c>
      <c r="D297" s="55">
        <f>IF('PD_alle komm'!C297=0," ",'PD_alle komm'!C297)</f>
        <v>61595.7</v>
      </c>
    </row>
    <row r="298" spans="2:4" x14ac:dyDescent="0.2">
      <c r="B298" s="48">
        <f>IF('PD_alle komm'!C298=0," ",IF('PD_alle komm'!B298="Totalsum"," ",'PD_alle komm'!A298))</f>
        <v>293</v>
      </c>
      <c r="C298" s="21" t="str">
        <f>IF('PD_alle komm'!B298=0," ",'PD_alle komm'!B298)</f>
        <v>Ibestad</v>
      </c>
      <c r="D298" s="55">
        <f>IF('PD_alle komm'!C298=0," ",'PD_alle komm'!C298)</f>
        <v>61007.4</v>
      </c>
    </row>
    <row r="299" spans="2:4" x14ac:dyDescent="0.2">
      <c r="B299" s="48">
        <f>IF('PD_alle komm'!C299=0," ",IF('PD_alle komm'!B299="Totalsum"," ",'PD_alle komm'!A299))</f>
        <v>294</v>
      </c>
      <c r="C299" s="21" t="str">
        <f>IF('PD_alle komm'!B299=0," ",'PD_alle komm'!B299)</f>
        <v>Evenes</v>
      </c>
      <c r="D299" s="55">
        <f>IF('PD_alle komm'!C299=0," ",'PD_alle komm'!C299)</f>
        <v>59070.6</v>
      </c>
    </row>
    <row r="300" spans="2:4" x14ac:dyDescent="0.2">
      <c r="B300" s="48">
        <f>IF('PD_alle komm'!C300=0," ",IF('PD_alle komm'!B300="Totalsum"," ",'PD_alle komm'!A300))</f>
        <v>295</v>
      </c>
      <c r="C300" s="21" t="str">
        <f>IF('PD_alle komm'!B300=0," ",'PD_alle komm'!B300)</f>
        <v>Karasjok</v>
      </c>
      <c r="D300" s="55">
        <f>IF('PD_alle komm'!C300=0," ",'PD_alle komm'!C300)</f>
        <v>57849.9</v>
      </c>
    </row>
    <row r="301" spans="2:4" x14ac:dyDescent="0.2">
      <c r="B301" s="48">
        <f>IF('PD_alle komm'!C301=0," ",IF('PD_alle komm'!B301="Totalsum"," ",'PD_alle komm'!A301))</f>
        <v>296</v>
      </c>
      <c r="C301" s="21" t="str">
        <f>IF('PD_alle komm'!B301=0," ",'PD_alle komm'!B301)</f>
        <v>Hareid</v>
      </c>
      <c r="D301" s="55">
        <f>IF('PD_alle komm'!C301=0," ",'PD_alle komm'!C301)</f>
        <v>54378.8</v>
      </c>
    </row>
    <row r="302" spans="2:4" x14ac:dyDescent="0.2">
      <c r="B302" s="48">
        <f>IF('PD_alle komm'!C302=0," ",IF('PD_alle komm'!B302="Totalsum"," ",'PD_alle komm'!A302))</f>
        <v>297</v>
      </c>
      <c r="C302" s="21" t="str">
        <f>IF('PD_alle komm'!B302=0," ",'PD_alle komm'!B302)</f>
        <v>Froland</v>
      </c>
      <c r="D302" s="55">
        <f>IF('PD_alle komm'!C302=0," ",'PD_alle komm'!C302)</f>
        <v>52859.5</v>
      </c>
    </row>
    <row r="303" spans="2:4" x14ac:dyDescent="0.2">
      <c r="B303" s="48">
        <f>IF('PD_alle komm'!C303=0," ",IF('PD_alle komm'!B303="Totalsum"," ",'PD_alle komm'!A303))</f>
        <v>298</v>
      </c>
      <c r="C303" s="21" t="str">
        <f>IF('PD_alle komm'!B303=0," ",'PD_alle komm'!B303)</f>
        <v>Vadsø</v>
      </c>
      <c r="D303" s="55">
        <f>IF('PD_alle komm'!C303=0," ",'PD_alle komm'!C303)</f>
        <v>52851.3</v>
      </c>
    </row>
    <row r="304" spans="2:4" x14ac:dyDescent="0.2">
      <c r="B304" s="48">
        <f>IF('PD_alle komm'!C304=0," ",IF('PD_alle komm'!B304="Totalsum"," ",'PD_alle komm'!A304))</f>
        <v>299</v>
      </c>
      <c r="C304" s="21" t="str">
        <f>IF('PD_alle komm'!B304=0," ",'PD_alle komm'!B304)</f>
        <v>Lødingen</v>
      </c>
      <c r="D304" s="55">
        <f>IF('PD_alle komm'!C304=0," ",'PD_alle komm'!C304)</f>
        <v>52036.7</v>
      </c>
    </row>
    <row r="305" spans="2:4" x14ac:dyDescent="0.2">
      <c r="B305" s="48">
        <f>IF('PD_alle komm'!C305=0," ",IF('PD_alle komm'!B305="Totalsum"," ",'PD_alle komm'!A305))</f>
        <v>300</v>
      </c>
      <c r="C305" s="21" t="str">
        <f>IF('PD_alle komm'!B305=0," ",'PD_alle komm'!B305)</f>
        <v>Flakstad</v>
      </c>
      <c r="D305" s="55">
        <f>IF('PD_alle komm'!C305=0," ",'PD_alle komm'!C305)</f>
        <v>51809</v>
      </c>
    </row>
    <row r="306" spans="2:4" x14ac:dyDescent="0.2">
      <c r="B306" s="48">
        <f>IF('PD_alle komm'!C306=0," ",IF('PD_alle komm'!B306="Totalsum"," ",'PD_alle komm'!A306))</f>
        <v>301</v>
      </c>
      <c r="C306" s="21" t="str">
        <f>IF('PD_alle komm'!B306=0," ",'PD_alle komm'!B306)</f>
        <v>Gratangen</v>
      </c>
      <c r="D306" s="55">
        <f>IF('PD_alle komm'!C306=0," ",'PD_alle komm'!C306)</f>
        <v>51377.7</v>
      </c>
    </row>
    <row r="307" spans="2:4" x14ac:dyDescent="0.2">
      <c r="B307" s="48">
        <f>IF('PD_alle komm'!C307=0," ",IF('PD_alle komm'!B307="Totalsum"," ",'PD_alle komm'!A307))</f>
        <v>302</v>
      </c>
      <c r="C307" s="21" t="str">
        <f>IF('PD_alle komm'!B307=0," ",'PD_alle komm'!B307)</f>
        <v>Dyrøy</v>
      </c>
      <c r="D307" s="55">
        <f>IF('PD_alle komm'!C307=0," ",'PD_alle komm'!C307)</f>
        <v>46821.4</v>
      </c>
    </row>
    <row r="308" spans="2:4" x14ac:dyDescent="0.2">
      <c r="B308" s="48">
        <f>IF('PD_alle komm'!C308=0," ",IF('PD_alle komm'!B308="Totalsum"," ",'PD_alle komm'!A308))</f>
        <v>303</v>
      </c>
      <c r="C308" s="21" t="str">
        <f>IF('PD_alle komm'!B308=0," ",'PD_alle komm'!B308)</f>
        <v>Nesseby</v>
      </c>
      <c r="D308" s="55">
        <f>IF('PD_alle komm'!C308=0," ",'PD_alle komm'!C308)</f>
        <v>44746.1</v>
      </c>
    </row>
    <row r="309" spans="2:4" x14ac:dyDescent="0.2">
      <c r="B309" s="48">
        <f>IF('PD_alle komm'!C309=0," ",IF('PD_alle komm'!B309="Totalsum"," ",'PD_alle komm'!A309))</f>
        <v>304</v>
      </c>
      <c r="C309" s="21" t="str">
        <f>IF('PD_alle komm'!B309=0," ",'PD_alle komm'!B309)</f>
        <v>Gjerstad</v>
      </c>
      <c r="D309" s="55">
        <f>IF('PD_alle komm'!C309=0," ",'PD_alle komm'!C309)</f>
        <v>44704.2</v>
      </c>
    </row>
    <row r="310" spans="2:4" x14ac:dyDescent="0.2">
      <c r="B310" s="48">
        <f>IF('PD_alle komm'!C310=0," ",IF('PD_alle komm'!B310="Totalsum"," ",'PD_alle komm'!A310))</f>
        <v>305</v>
      </c>
      <c r="C310" s="21" t="str">
        <f>IF('PD_alle komm'!B310=0," ",'PD_alle komm'!B310)</f>
        <v>Karlsøy</v>
      </c>
      <c r="D310" s="55">
        <f>IF('PD_alle komm'!C310=0," ",'PD_alle komm'!C310)</f>
        <v>41965.2</v>
      </c>
    </row>
    <row r="311" spans="2:4" x14ac:dyDescent="0.2">
      <c r="B311" s="48">
        <f>IF('PD_alle komm'!C311=0," ",IF('PD_alle komm'!B311="Totalsum"," ",'PD_alle komm'!A311))</f>
        <v>306</v>
      </c>
      <c r="C311" s="21" t="str">
        <f>IF('PD_alle komm'!B311=0," ",'PD_alle komm'!B311)</f>
        <v>Austevoll</v>
      </c>
      <c r="D311" s="55">
        <f>IF('PD_alle komm'!C311=0," ",'PD_alle komm'!C311)</f>
        <v>39906.1</v>
      </c>
    </row>
    <row r="312" spans="2:4" x14ac:dyDescent="0.2">
      <c r="B312" s="48">
        <f>IF('PD_alle komm'!C312=0," ",IF('PD_alle komm'!B312="Totalsum"," ",'PD_alle komm'!A312))</f>
        <v>307</v>
      </c>
      <c r="C312" s="21" t="str">
        <f>IF('PD_alle komm'!B312=0," ",'PD_alle komm'!B312)</f>
        <v>Lavangen</v>
      </c>
      <c r="D312" s="55">
        <f>IF('PD_alle komm'!C312=0," ",'PD_alle komm'!C312)</f>
        <v>39615.1</v>
      </c>
    </row>
    <row r="313" spans="2:4" x14ac:dyDescent="0.2">
      <c r="B313" s="48">
        <f>IF('PD_alle komm'!C313=0," ",IF('PD_alle komm'!B313="Totalsum"," ",'PD_alle komm'!A313))</f>
        <v>308</v>
      </c>
      <c r="C313" s="21" t="str">
        <f>IF('PD_alle komm'!B313=0," ",'PD_alle komm'!B313)</f>
        <v>Kristiansund</v>
      </c>
      <c r="D313" s="55">
        <f>IF('PD_alle komm'!C313=0," ",'PD_alle komm'!C313)</f>
        <v>39185.4</v>
      </c>
    </row>
    <row r="314" spans="2:4" x14ac:dyDescent="0.2">
      <c r="B314" s="48">
        <f>IF('PD_alle komm'!C314=0," ",IF('PD_alle komm'!B314="Totalsum"," ",'PD_alle komm'!A314))</f>
        <v>309</v>
      </c>
      <c r="C314" s="21" t="str">
        <f>IF('PD_alle komm'!B314=0," ",'PD_alle komm'!B314)</f>
        <v>Bærum</v>
      </c>
      <c r="D314" s="55">
        <f>IF('PD_alle komm'!C314=0," ",'PD_alle komm'!C314)</f>
        <v>38843.9</v>
      </c>
    </row>
    <row r="315" spans="2:4" x14ac:dyDescent="0.2">
      <c r="B315" s="48">
        <f>IF('PD_alle komm'!C315=0," ",IF('PD_alle komm'!B315="Totalsum"," ",'PD_alle komm'!A315))</f>
        <v>310</v>
      </c>
      <c r="C315" s="21" t="str">
        <f>IF('PD_alle komm'!B315=0," ",'PD_alle komm'!B315)</f>
        <v>Sørreisa</v>
      </c>
      <c r="D315" s="55">
        <f>IF('PD_alle komm'!C315=0," ",'PD_alle komm'!C315)</f>
        <v>38291.199999999997</v>
      </c>
    </row>
    <row r="316" spans="2:4" x14ac:dyDescent="0.2">
      <c r="B316" s="48">
        <f>IF('PD_alle komm'!C316=0," ",IF('PD_alle komm'!B316="Totalsum"," ",'PD_alle komm'!A316))</f>
        <v>311</v>
      </c>
      <c r="C316" s="21" t="str">
        <f>IF('PD_alle komm'!B316=0," ",'PD_alle komm'!B316)</f>
        <v>Krødsherad</v>
      </c>
      <c r="D316" s="55">
        <f>IF('PD_alle komm'!C316=0," ",'PD_alle komm'!C316)</f>
        <v>35581.300000000003</v>
      </c>
    </row>
    <row r="317" spans="2:4" x14ac:dyDescent="0.2">
      <c r="B317" s="48">
        <f>IF('PD_alle komm'!C317=0," ",IF('PD_alle komm'!B317="Totalsum"," ",'PD_alle komm'!A317))</f>
        <v>312</v>
      </c>
      <c r="C317" s="21" t="str">
        <f>IF('PD_alle komm'!B317=0," ",'PD_alle komm'!B317)</f>
        <v>Eidfjord</v>
      </c>
      <c r="D317" s="55">
        <f>IF('PD_alle komm'!C317=0," ",'PD_alle komm'!C317)</f>
        <v>33935.1</v>
      </c>
    </row>
    <row r="318" spans="2:4" x14ac:dyDescent="0.2">
      <c r="B318" s="48">
        <f>IF('PD_alle komm'!C318=0," ",IF('PD_alle komm'!B318="Totalsum"," ",'PD_alle komm'!A318))</f>
        <v>313</v>
      </c>
      <c r="C318" s="21" t="str">
        <f>IF('PD_alle komm'!B318=0," ",'PD_alle komm'!B318)</f>
        <v>Iveland</v>
      </c>
      <c r="D318" s="55">
        <f>IF('PD_alle komm'!C318=0," ",'PD_alle komm'!C318)</f>
        <v>33005.199999999997</v>
      </c>
    </row>
    <row r="319" spans="2:4" x14ac:dyDescent="0.2">
      <c r="B319" s="48">
        <f>IF('PD_alle komm'!C319=0," ",IF('PD_alle komm'!B319="Totalsum"," ",'PD_alle komm'!A319))</f>
        <v>314</v>
      </c>
      <c r="C319" s="21" t="str">
        <f>IF('PD_alle komm'!B319=0," ",'PD_alle komm'!B319)</f>
        <v>Færder</v>
      </c>
      <c r="D319" s="55">
        <f>IF('PD_alle komm'!C319=0," ",'PD_alle komm'!C319)</f>
        <v>32692.7</v>
      </c>
    </row>
    <row r="320" spans="2:4" x14ac:dyDescent="0.2">
      <c r="B320" s="48">
        <f>IF('PD_alle komm'!C320=0," ",IF('PD_alle komm'!B320="Totalsum"," ",'PD_alle komm'!A320))</f>
        <v>315</v>
      </c>
      <c r="C320" s="21" t="str">
        <f>IF('PD_alle komm'!B320=0," ",'PD_alle komm'!B320)</f>
        <v>Askøy</v>
      </c>
      <c r="D320" s="55">
        <f>IF('PD_alle komm'!C320=0," ",'PD_alle komm'!C320)</f>
        <v>32204.9</v>
      </c>
    </row>
    <row r="321" spans="2:4" x14ac:dyDescent="0.2">
      <c r="B321" s="48">
        <f>IF('PD_alle komm'!C321=0," ",IF('PD_alle komm'!B321="Totalsum"," ",'PD_alle komm'!A321))</f>
        <v>316</v>
      </c>
      <c r="C321" s="21" t="str">
        <f>IF('PD_alle komm'!B321=0," ",'PD_alle komm'!B321)</f>
        <v>Sørfold</v>
      </c>
      <c r="D321" s="55">
        <f>IF('PD_alle komm'!C321=0," ",'PD_alle komm'!C321)</f>
        <v>31699.7</v>
      </c>
    </row>
    <row r="322" spans="2:4" x14ac:dyDescent="0.2">
      <c r="B322" s="48">
        <f>IF('PD_alle komm'!C322=0," ",IF('PD_alle komm'!B322="Totalsum"," ",'PD_alle komm'!A322))</f>
        <v>317</v>
      </c>
      <c r="C322" s="21" t="str">
        <f>IF('PD_alle komm'!B322=0," ",'PD_alle komm'!B322)</f>
        <v>Hvaler</v>
      </c>
      <c r="D322" s="55">
        <f>IF('PD_alle komm'!C322=0," ",'PD_alle komm'!C322)</f>
        <v>31325.8</v>
      </c>
    </row>
    <row r="323" spans="2:4" x14ac:dyDescent="0.2">
      <c r="B323" s="48">
        <f>IF('PD_alle komm'!C323=0," ",IF('PD_alle komm'!B323="Totalsum"," ",'PD_alle komm'!A323))</f>
        <v>318</v>
      </c>
      <c r="C323" s="21" t="str">
        <f>IF('PD_alle komm'!B323=0," ",'PD_alle komm'!B323)</f>
        <v>Kragerø</v>
      </c>
      <c r="D323" s="55">
        <f>IF('PD_alle komm'!C323=0," ",'PD_alle komm'!C323)</f>
        <v>31140.1</v>
      </c>
    </row>
    <row r="324" spans="2:4" x14ac:dyDescent="0.2">
      <c r="B324" s="48">
        <f>IF('PD_alle komm'!C324=0," ",IF('PD_alle komm'!B324="Totalsum"," ",'PD_alle komm'!A324))</f>
        <v>319</v>
      </c>
      <c r="C324" s="21" t="str">
        <f>IF('PD_alle komm'!B324=0," ",'PD_alle komm'!B324)</f>
        <v>Øksnes</v>
      </c>
      <c r="D324" s="55">
        <f>IF('PD_alle komm'!C324=0," ",'PD_alle komm'!C324)</f>
        <v>31117.4</v>
      </c>
    </row>
    <row r="325" spans="2:4" x14ac:dyDescent="0.2">
      <c r="B325" s="48">
        <f>IF('PD_alle komm'!C325=0," ",IF('PD_alle komm'!B325="Totalsum"," ",'PD_alle komm'!A325))</f>
        <v>320</v>
      </c>
      <c r="C325" s="21" t="str">
        <f>IF('PD_alle komm'!B325=0," ",'PD_alle komm'!B325)</f>
        <v>Risør</v>
      </c>
      <c r="D325" s="55">
        <f>IF('PD_alle komm'!C325=0," ",'PD_alle komm'!C325)</f>
        <v>29912.5</v>
      </c>
    </row>
    <row r="326" spans="2:4" x14ac:dyDescent="0.2">
      <c r="B326" s="48">
        <f>IF('PD_alle komm'!C326=0," ",IF('PD_alle komm'!B326="Totalsum"," ",'PD_alle komm'!A326))</f>
        <v>321</v>
      </c>
      <c r="C326" s="21" t="str">
        <f>IF('PD_alle komm'!B326=0," ",'PD_alle komm'!B326)</f>
        <v>Hole</v>
      </c>
      <c r="D326" s="55">
        <f>IF('PD_alle komm'!C326=0," ",'PD_alle komm'!C326)</f>
        <v>28046.7</v>
      </c>
    </row>
    <row r="327" spans="2:4" x14ac:dyDescent="0.2">
      <c r="B327" s="48">
        <f>IF('PD_alle komm'!C327=0," ",IF('PD_alle komm'!B327="Totalsum"," ",'PD_alle komm'!A327))</f>
        <v>322</v>
      </c>
      <c r="C327" s="21" t="str">
        <f>IF('PD_alle komm'!B327=0," ",'PD_alle komm'!B327)</f>
        <v>Solund</v>
      </c>
      <c r="D327" s="55">
        <f>IF('PD_alle komm'!C327=0," ",'PD_alle komm'!C327)</f>
        <v>27822.1</v>
      </c>
    </row>
    <row r="328" spans="2:4" x14ac:dyDescent="0.2">
      <c r="B328" s="48">
        <f>IF('PD_alle komm'!C328=0," ",IF('PD_alle komm'!B328="Totalsum"," ",'PD_alle komm'!A328))</f>
        <v>323</v>
      </c>
      <c r="C328" s="21" t="str">
        <f>IF('PD_alle komm'!B328=0," ",'PD_alle komm'!B328)</f>
        <v>Rælingen</v>
      </c>
      <c r="D328" s="55">
        <f>IF('PD_alle komm'!C328=0," ",'PD_alle komm'!C328)</f>
        <v>26543.5</v>
      </c>
    </row>
    <row r="329" spans="2:4" x14ac:dyDescent="0.2">
      <c r="B329" s="48">
        <f>IF('PD_alle komm'!C329=0," ",IF('PD_alle komm'!B329="Totalsum"," ",'PD_alle komm'!A329))</f>
        <v>324</v>
      </c>
      <c r="C329" s="21" t="str">
        <f>IF('PD_alle komm'!B329=0," ",'PD_alle komm'!B329)</f>
        <v>Flesberg</v>
      </c>
      <c r="D329" s="55">
        <f>IF('PD_alle komm'!C329=0," ",'PD_alle komm'!C329)</f>
        <v>25781.3</v>
      </c>
    </row>
    <row r="330" spans="2:4" x14ac:dyDescent="0.2">
      <c r="B330" s="48">
        <f>IF('PD_alle komm'!C330=0," ",IF('PD_alle komm'!B330="Totalsum"," ",'PD_alle komm'!A330))</f>
        <v>325</v>
      </c>
      <c r="C330" s="21" t="str">
        <f>IF('PD_alle komm'!B330=0," ",'PD_alle komm'!B330)</f>
        <v>Samnanger</v>
      </c>
      <c r="D330" s="55">
        <f>IF('PD_alle komm'!C330=0," ",'PD_alle komm'!C330)</f>
        <v>24646.7</v>
      </c>
    </row>
    <row r="331" spans="2:4" x14ac:dyDescent="0.2">
      <c r="B331" s="48">
        <f>IF('PD_alle komm'!C331=0," ",IF('PD_alle komm'!B331="Totalsum"," ",'PD_alle komm'!A331))</f>
        <v>326</v>
      </c>
      <c r="C331" s="21" t="str">
        <f>IF('PD_alle komm'!B331=0," ",'PD_alle komm'!B331)</f>
        <v>Nissedal</v>
      </c>
      <c r="D331" s="55">
        <f>IF('PD_alle komm'!C331=0," ",'PD_alle komm'!C331)</f>
        <v>23753</v>
      </c>
    </row>
    <row r="332" spans="2:4" x14ac:dyDescent="0.2">
      <c r="B332" s="48">
        <f>IF('PD_alle komm'!C332=0," ",IF('PD_alle komm'!B332="Totalsum"," ",'PD_alle komm'!A332))</f>
        <v>327</v>
      </c>
      <c r="C332" s="21" t="str">
        <f>IF('PD_alle komm'!B332=0," ",'PD_alle komm'!B332)</f>
        <v>Vestby</v>
      </c>
      <c r="D332" s="55">
        <f>IF('PD_alle komm'!C332=0," ",'PD_alle komm'!C332)</f>
        <v>20051.7</v>
      </c>
    </row>
    <row r="333" spans="2:4" x14ac:dyDescent="0.2">
      <c r="B333" s="48">
        <f>IF('PD_alle komm'!C333=0," ",IF('PD_alle komm'!B333="Totalsum"," ",'PD_alle komm'!A333))</f>
        <v>328</v>
      </c>
      <c r="C333" s="21" t="str">
        <f>IF('PD_alle komm'!B333=0," ",'PD_alle komm'!B333)</f>
        <v>Bykle</v>
      </c>
      <c r="D333" s="55">
        <f>IF('PD_alle komm'!C333=0," ",'PD_alle komm'!C333)</f>
        <v>19860.8</v>
      </c>
    </row>
    <row r="334" spans="2:4" x14ac:dyDescent="0.2">
      <c r="B334" s="48">
        <f>IF('PD_alle komm'!C334=0," ",IF('PD_alle komm'!B334="Totalsum"," ",'PD_alle komm'!A334))</f>
        <v>329</v>
      </c>
      <c r="C334" s="21" t="str">
        <f>IF('PD_alle komm'!B334=0," ",'PD_alle komm'!B334)</f>
        <v>Årdal</v>
      </c>
      <c r="D334" s="55">
        <f>IF('PD_alle komm'!C334=0," ",'PD_alle komm'!C334)</f>
        <v>19430.7</v>
      </c>
    </row>
    <row r="335" spans="2:4" x14ac:dyDescent="0.2">
      <c r="B335" s="48">
        <f>IF('PD_alle komm'!C335=0," ",IF('PD_alle komm'!B335="Totalsum"," ",'PD_alle komm'!A335))</f>
        <v>330</v>
      </c>
      <c r="C335" s="21" t="str">
        <f>IF('PD_alle komm'!B335=0," ",'PD_alle komm'!B335)</f>
        <v>Storfjord</v>
      </c>
      <c r="D335" s="55">
        <f>IF('PD_alle komm'!C335=0," ",'PD_alle komm'!C335)</f>
        <v>19193.599999999999</v>
      </c>
    </row>
    <row r="336" spans="2:4" x14ac:dyDescent="0.2">
      <c r="B336" s="48">
        <f>IF('PD_alle komm'!C336=0," ",IF('PD_alle komm'!B336="Totalsum"," ",'PD_alle komm'!A336))</f>
        <v>331</v>
      </c>
      <c r="C336" s="21" t="str">
        <f>IF('PD_alle komm'!B336=0," ",'PD_alle komm'!B336)</f>
        <v>Vardø</v>
      </c>
      <c r="D336" s="55">
        <f>IF('PD_alle komm'!C336=0," ",'PD_alle komm'!C336)</f>
        <v>18474.400000000001</v>
      </c>
    </row>
    <row r="337" spans="2:4" x14ac:dyDescent="0.2">
      <c r="B337" s="48">
        <f>IF('PD_alle komm'!C337=0," ",IF('PD_alle komm'!B337="Totalsum"," ",'PD_alle komm'!A337))</f>
        <v>332</v>
      </c>
      <c r="C337" s="21" t="str">
        <f>IF('PD_alle komm'!B337=0," ",'PD_alle komm'!B337)</f>
        <v>Røyrvik</v>
      </c>
      <c r="D337" s="55">
        <f>IF('PD_alle komm'!C337=0," ",'PD_alle komm'!C337)</f>
        <v>17462.400000000001</v>
      </c>
    </row>
    <row r="338" spans="2:4" x14ac:dyDescent="0.2">
      <c r="B338" s="48">
        <f>IF('PD_alle komm'!C338=0," ",IF('PD_alle komm'!B338="Totalsum"," ",'PD_alle komm'!A338))</f>
        <v>333</v>
      </c>
      <c r="C338" s="21" t="str">
        <f>IF('PD_alle komm'!B338=0," ",'PD_alle komm'!B338)</f>
        <v>Skjervøy</v>
      </c>
      <c r="D338" s="55">
        <f>IF('PD_alle komm'!C338=0," ",'PD_alle komm'!C338)</f>
        <v>17254.5</v>
      </c>
    </row>
    <row r="339" spans="2:4" x14ac:dyDescent="0.2">
      <c r="B339" s="48">
        <f>IF('PD_alle komm'!C339=0," ",IF('PD_alle komm'!B339="Totalsum"," ",'PD_alle komm'!A339))</f>
        <v>334</v>
      </c>
      <c r="C339" s="21" t="str">
        <f>IF('PD_alle komm'!B339=0," ",'PD_alle komm'!B339)</f>
        <v>Lebesby</v>
      </c>
      <c r="D339" s="55">
        <f>IF('PD_alle komm'!C339=0," ",'PD_alle komm'!C339)</f>
        <v>17130.7</v>
      </c>
    </row>
    <row r="340" spans="2:4" x14ac:dyDescent="0.2">
      <c r="B340" s="48">
        <f>IF('PD_alle komm'!C340=0," ",IF('PD_alle komm'!B340="Totalsum"," ",'PD_alle komm'!A340))</f>
        <v>335</v>
      </c>
      <c r="C340" s="21" t="str">
        <f>IF('PD_alle komm'!B340=0," ",'PD_alle komm'!B340)</f>
        <v>Kvænangen</v>
      </c>
      <c r="D340" s="55">
        <f>IF('PD_alle komm'!C340=0," ",'PD_alle komm'!C340)</f>
        <v>16867.900000000001</v>
      </c>
    </row>
    <row r="341" spans="2:4" x14ac:dyDescent="0.2">
      <c r="B341" s="48">
        <f>IF('PD_alle komm'!C341=0," ",IF('PD_alle komm'!B341="Totalsum"," ",'PD_alle komm'!A341))</f>
        <v>336</v>
      </c>
      <c r="C341" s="21" t="str">
        <f>IF('PD_alle komm'!B341=0," ",'PD_alle komm'!B341)</f>
        <v>Flå</v>
      </c>
      <c r="D341" s="55">
        <f>IF('PD_alle komm'!C341=0," ",'PD_alle komm'!C341)</f>
        <v>15768.5</v>
      </c>
    </row>
    <row r="342" spans="2:4" x14ac:dyDescent="0.2">
      <c r="B342" s="48">
        <f>IF('PD_alle komm'!C342=0," ",IF('PD_alle komm'!B342="Totalsum"," ",'PD_alle komm'!A342))</f>
        <v>337</v>
      </c>
      <c r="C342" s="21" t="str">
        <f>IF('PD_alle komm'!B342=0," ",'PD_alle komm'!B342)</f>
        <v>Hammerfest</v>
      </c>
      <c r="D342" s="55">
        <f>IF('PD_alle komm'!C342=0," ",'PD_alle komm'!C342)</f>
        <v>13323.1</v>
      </c>
    </row>
    <row r="343" spans="2:4" x14ac:dyDescent="0.2">
      <c r="B343" s="48">
        <f>IF('PD_alle komm'!C343=0," ",IF('PD_alle komm'!B343="Totalsum"," ",'PD_alle komm'!A343))</f>
        <v>338</v>
      </c>
      <c r="C343" s="21" t="str">
        <f>IF('PD_alle komm'!B343=0," ",'PD_alle komm'!B343)</f>
        <v>Utsira</v>
      </c>
      <c r="D343" s="55">
        <f>IF('PD_alle komm'!C343=0," ",'PD_alle komm'!C343)</f>
        <v>10596.6</v>
      </c>
    </row>
    <row r="344" spans="2:4" x14ac:dyDescent="0.2">
      <c r="B344" s="48">
        <f>IF('PD_alle komm'!C344=0," ",IF('PD_alle komm'!B344="Totalsum"," ",'PD_alle komm'!A344))</f>
        <v>339</v>
      </c>
      <c r="C344" s="21" t="str">
        <f>IF('PD_alle komm'!B344=0," ",'PD_alle komm'!B344)</f>
        <v>Kautokeino</v>
      </c>
      <c r="D344" s="55">
        <f>IF('PD_alle komm'!C344=0," ",'PD_alle komm'!C344)</f>
        <v>10242.5</v>
      </c>
    </row>
    <row r="345" spans="2:4" x14ac:dyDescent="0.2">
      <c r="B345" s="48">
        <f>IF('PD_alle komm'!C345=0," ",IF('PD_alle komm'!B345="Totalsum"," ",'PD_alle komm'!A345))</f>
        <v>340</v>
      </c>
      <c r="C345" s="21" t="str">
        <f>IF('PD_alle komm'!B345=0," ",'PD_alle komm'!B345)</f>
        <v>Nesodden</v>
      </c>
      <c r="D345" s="55">
        <f>IF('PD_alle komm'!C345=0," ",'PD_alle komm'!C345)</f>
        <v>9993.1</v>
      </c>
    </row>
    <row r="346" spans="2:4" x14ac:dyDescent="0.2">
      <c r="B346" s="48">
        <f>IF('PD_alle komm'!C346=0," ",IF('PD_alle komm'!B346="Totalsum"," ",'PD_alle komm'!A346))</f>
        <v>341</v>
      </c>
      <c r="C346" s="21" t="str">
        <f>IF('PD_alle komm'!B346=0," ",'PD_alle komm'!B346)</f>
        <v>Modalen</v>
      </c>
      <c r="D346" s="55">
        <f>IF('PD_alle komm'!C346=0," ",'PD_alle komm'!C346)</f>
        <v>7922.5</v>
      </c>
    </row>
    <row r="347" spans="2:4" x14ac:dyDescent="0.2">
      <c r="B347" s="48">
        <f>IF('PD_alle komm'!C347=0," ",IF('PD_alle komm'!B347="Totalsum"," ",'PD_alle komm'!A347))</f>
        <v>342</v>
      </c>
      <c r="C347" s="21" t="str">
        <f>IF('PD_alle komm'!B347=0," ",'PD_alle komm'!B347)</f>
        <v>Sula</v>
      </c>
      <c r="D347" s="55">
        <f>IF('PD_alle komm'!C347=0," ",'PD_alle komm'!C347)</f>
        <v>6260.1</v>
      </c>
    </row>
    <row r="348" spans="2:4" x14ac:dyDescent="0.2">
      <c r="B348" s="48">
        <f>IF('PD_alle komm'!C348=0," ",IF('PD_alle komm'!B348="Totalsum"," ",'PD_alle komm'!A348))</f>
        <v>343</v>
      </c>
      <c r="C348" s="21" t="str">
        <f>IF('PD_alle komm'!B348=0," ",'PD_alle komm'!B348)</f>
        <v>Fedje</v>
      </c>
      <c r="D348" s="55">
        <f>IF('PD_alle komm'!C348=0," ",'PD_alle komm'!C348)</f>
        <v>2522.6999999999998</v>
      </c>
    </row>
    <row r="349" spans="2:4" x14ac:dyDescent="0.2">
      <c r="B349" s="48">
        <f>IF('PD_alle komm'!C349=0," ",IF('PD_alle komm'!B349="Totalsum"," ",'PD_alle komm'!A349))</f>
        <v>344</v>
      </c>
      <c r="C349" s="21" t="str">
        <f>IF('PD_alle komm'!B349=0," ",'PD_alle komm'!B349)</f>
        <v>Røst</v>
      </c>
      <c r="D349" s="55">
        <f>IF('PD_alle komm'!C349=0," ",'PD_alle komm'!C349)</f>
        <v>2515.3000000000002</v>
      </c>
    </row>
    <row r="350" spans="2:4" x14ac:dyDescent="0.2">
      <c r="B350" s="48">
        <f>IF('PD_alle komm'!C350=0," ",IF('PD_alle komm'!B350="Totalsum"," ",'PD_alle komm'!A350))</f>
        <v>345</v>
      </c>
      <c r="C350" s="21" t="str">
        <f>IF('PD_alle komm'!B350=0," ",'PD_alle komm'!B350)</f>
        <v>Gamvik</v>
      </c>
      <c r="D350" s="55">
        <f>IF('PD_alle komm'!C350=0," ",'PD_alle komm'!C350)</f>
        <v>1442.9</v>
      </c>
    </row>
    <row r="351" spans="2:4" x14ac:dyDescent="0.2">
      <c r="B351" s="48">
        <f>IF('PD_alle komm'!C351=0," ",IF('PD_alle komm'!B351="Totalsum"," ",'PD_alle komm'!A351))</f>
        <v>346</v>
      </c>
      <c r="C351" s="21" t="str">
        <f>IF('PD_alle komm'!B351=0," ",'PD_alle komm'!B351)</f>
        <v>Måsøy</v>
      </c>
      <c r="D351" s="55">
        <f>IF('PD_alle komm'!C351=0," ",'PD_alle komm'!C351)</f>
        <v>1193.0999999999999</v>
      </c>
    </row>
    <row r="352" spans="2:4" x14ac:dyDescent="0.2">
      <c r="B352" s="48">
        <f>IF('PD_alle komm'!C352=0," ",IF('PD_alle komm'!B352="Totalsum"," ",'PD_alle komm'!A352))</f>
        <v>347</v>
      </c>
      <c r="C352" s="21" t="str">
        <f>IF('PD_alle komm'!B352=0," ",'PD_alle komm'!B352)</f>
        <v>Berlevåg</v>
      </c>
      <c r="D352" s="55">
        <f>IF('PD_alle komm'!C352=0," ",'PD_alle komm'!C352)</f>
        <v>962.3</v>
      </c>
    </row>
    <row r="353" spans="2:4" x14ac:dyDescent="0.2">
      <c r="B353" s="48">
        <f>IF('PD_alle komm'!C353=0," ",IF('PD_alle komm'!B353="Totalsum"," ",'PD_alle komm'!A353))</f>
        <v>348</v>
      </c>
      <c r="C353" s="21" t="str">
        <f>IF('PD_alle komm'!B353=0," ",'PD_alle komm'!B353)</f>
        <v>Træna</v>
      </c>
      <c r="D353" s="55">
        <f>IF('PD_alle komm'!C353=0," ",'PD_alle komm'!C353)</f>
        <v>647.6</v>
      </c>
    </row>
    <row r="354" spans="2:4" x14ac:dyDescent="0.2">
      <c r="B354" s="48" t="str">
        <f>IF('PD_alle komm'!C354=0," ",IF('PD_alle komm'!B354="Totalsum"," ",'PD_alle komm'!A354))</f>
        <v xml:space="preserve"> </v>
      </c>
      <c r="C354" s="21" t="str">
        <f>IF('PD_alle komm'!B354=0," ",'PD_alle komm'!B354)</f>
        <v>Moskenes</v>
      </c>
      <c r="D354" s="55" t="str">
        <f>IF('PD_alle komm'!C354=0," ",'PD_alle komm'!C354)</f>
        <v xml:space="preserve"> </v>
      </c>
    </row>
    <row r="355" spans="2:4" x14ac:dyDescent="0.2">
      <c r="B355" s="48" t="str">
        <f>IF('PD_alle komm'!C355=0," ",IF('PD_alle komm'!B355="Totalsum"," ",'PD_alle komm'!A355))</f>
        <v xml:space="preserve"> </v>
      </c>
      <c r="C355" s="21" t="str">
        <f>IF('PD_alle komm'!B355=0," ",'PD_alle komm'!B355)</f>
        <v>Hasvik</v>
      </c>
      <c r="D355" s="55" t="str">
        <f>IF('PD_alle komm'!C355=0," ",'PD_alle komm'!C355)</f>
        <v xml:space="preserve"> </v>
      </c>
    </row>
    <row r="356" spans="2:4" x14ac:dyDescent="0.2">
      <c r="B356" s="48" t="str">
        <f>IF('PD_alle komm'!C356=0," ",IF('PD_alle komm'!B356="Totalsum"," ",'PD_alle komm'!A356))</f>
        <v xml:space="preserve"> </v>
      </c>
      <c r="C356" s="21" t="str">
        <f>IF('PD_alle komm'!B356=0," ",'PD_alle komm'!B356)</f>
        <v>Loppa</v>
      </c>
      <c r="D356" s="55" t="str">
        <f>IF('PD_alle komm'!C356=0," ",'PD_alle komm'!C356)</f>
        <v xml:space="preserve"> </v>
      </c>
    </row>
    <row r="357" spans="2:4" x14ac:dyDescent="0.2">
      <c r="B357" s="48" t="str">
        <f>IF('PD_alle komm'!C357=0," ",IF('PD_alle komm'!B357="Totalsum"," ",'PD_alle komm'!A357))</f>
        <v xml:space="preserve"> </v>
      </c>
      <c r="C357" s="21" t="str">
        <f>IF('PD_alle komm'!B357=0," ",'PD_alle komm'!B357)</f>
        <v>Frogn</v>
      </c>
      <c r="D357" s="55" t="str">
        <f>IF('PD_alle komm'!C357=0," ",'PD_alle komm'!C357)</f>
        <v xml:space="preserve"> </v>
      </c>
    </row>
    <row r="358" spans="2:4" x14ac:dyDescent="0.2">
      <c r="B358" s="48" t="str">
        <f>IF('PD_alle komm'!C358=0," ",IF('PD_alle komm'!B358="Totalsum"," ",'PD_alle komm'!A358))</f>
        <v xml:space="preserve"> </v>
      </c>
      <c r="C358" s="21" t="str">
        <f>IF('PD_alle komm'!B358=0," ",'PD_alle komm'!B358)</f>
        <v>Totalsum</v>
      </c>
      <c r="D358" s="55">
        <f>IF('PD_alle komm'!C358=0," ",'PD_alle komm'!C358)</f>
        <v>361739359</v>
      </c>
    </row>
  </sheetData>
  <mergeCells count="2">
    <mergeCell ref="B2:D2"/>
    <mergeCell ref="F54:Y57"/>
  </mergeCells>
  <conditionalFormatting sqref="B5:D358">
    <cfRule type="containsBlanks" dxfId="17" priority="2">
      <formula>LEN(TRIM(B5))=0</formula>
    </cfRule>
  </conditionalFormatting>
  <conditionalFormatting sqref="F54">
    <cfRule type="containsBlanks" dxfId="16" priority="1">
      <formula>LEN(TRIM(F54))=0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12E20-7F06-4BF6-9457-5F7EF3D5B615}">
  <sheetPr>
    <tabColor theme="9" tint="0.59999389629810485"/>
  </sheetPr>
  <dimension ref="B1:P112"/>
  <sheetViews>
    <sheetView topLeftCell="A49" workbookViewId="0">
      <selection activeCell="H105" sqref="H105"/>
    </sheetView>
  </sheetViews>
  <sheetFormatPr baseColWidth="10" defaultRowHeight="12.75" x14ac:dyDescent="0.2"/>
  <cols>
    <col min="2" max="2" width="13.28515625" bestFit="1" customWidth="1"/>
    <col min="3" max="14" width="12" customWidth="1"/>
    <col min="15" max="26" width="14" customWidth="1"/>
    <col min="27" max="27" width="9.7109375" bestFit="1" customWidth="1"/>
    <col min="28" max="28" width="4.7109375" bestFit="1" customWidth="1"/>
    <col min="29" max="29" width="5.7109375" bestFit="1" customWidth="1"/>
    <col min="30" max="30" width="5.5703125" bestFit="1" customWidth="1"/>
    <col min="31" max="31" width="7.140625" bestFit="1" customWidth="1"/>
    <col min="32" max="32" width="4.7109375" bestFit="1" customWidth="1"/>
    <col min="33" max="33" width="5.7109375" bestFit="1" customWidth="1"/>
    <col min="34" max="34" width="5.5703125" bestFit="1" customWidth="1"/>
    <col min="35" max="35" width="8.28515625" bestFit="1" customWidth="1"/>
  </cols>
  <sheetData>
    <row r="1" spans="2:16" x14ac:dyDescent="0.2">
      <c r="B1" s="1" t="s">
        <v>29</v>
      </c>
      <c r="C1" t="s" vm="1">
        <v>523</v>
      </c>
    </row>
    <row r="3" spans="2:16" x14ac:dyDescent="0.2">
      <c r="B3" s="1" t="s">
        <v>527</v>
      </c>
      <c r="C3" s="1" t="s">
        <v>0</v>
      </c>
      <c r="O3" t="s">
        <v>530</v>
      </c>
    </row>
    <row r="4" spans="2:16" x14ac:dyDescent="0.2">
      <c r="B4" s="1" t="s">
        <v>549</v>
      </c>
      <c r="C4" t="s">
        <v>216</v>
      </c>
      <c r="D4" t="s">
        <v>110</v>
      </c>
      <c r="E4" t="s">
        <v>339</v>
      </c>
      <c r="F4" t="s">
        <v>435</v>
      </c>
      <c r="G4" t="s">
        <v>248</v>
      </c>
      <c r="H4" t="s">
        <v>478</v>
      </c>
      <c r="I4" t="s">
        <v>376</v>
      </c>
      <c r="J4" t="s">
        <v>184</v>
      </c>
      <c r="K4" t="s">
        <v>276</v>
      </c>
      <c r="L4" t="s">
        <v>63</v>
      </c>
      <c r="M4" t="s">
        <v>1</v>
      </c>
      <c r="O4" t="s">
        <v>523</v>
      </c>
    </row>
    <row r="5" spans="2:16" x14ac:dyDescent="0.2">
      <c r="B5" s="2">
        <v>2005</v>
      </c>
      <c r="C5" s="6">
        <v>5539386.5</v>
      </c>
      <c r="D5" s="6">
        <v>52818216.100000001</v>
      </c>
      <c r="E5" s="6">
        <v>11273007</v>
      </c>
      <c r="F5" s="6">
        <v>12340811</v>
      </c>
      <c r="G5" s="6">
        <v>55783072</v>
      </c>
      <c r="H5" s="6">
        <v>4725382</v>
      </c>
      <c r="I5" s="6">
        <v>52774331.700000003</v>
      </c>
      <c r="J5" s="6">
        <v>16499650.9</v>
      </c>
      <c r="K5" s="6">
        <v>17818509</v>
      </c>
      <c r="L5" s="6">
        <v>36871535.100000001</v>
      </c>
      <c r="M5" s="6">
        <v>266443901.30000001</v>
      </c>
    </row>
    <row r="6" spans="2:16" x14ac:dyDescent="0.2">
      <c r="B6" s="2">
        <v>2006</v>
      </c>
      <c r="C6" s="6">
        <v>5689372.0999999996</v>
      </c>
      <c r="D6" s="6">
        <v>55944952.200000003</v>
      </c>
      <c r="E6" s="6">
        <v>11361851.199999999</v>
      </c>
      <c r="F6" s="6">
        <v>12780910.199999999</v>
      </c>
      <c r="G6" s="6">
        <v>56857039</v>
      </c>
      <c r="H6" s="6">
        <v>5023429.2</v>
      </c>
      <c r="I6" s="6">
        <v>56810502</v>
      </c>
      <c r="J6" s="6">
        <v>17816988.199999999</v>
      </c>
      <c r="K6" s="6">
        <v>18001302</v>
      </c>
      <c r="L6" s="6">
        <v>39652575.399999999</v>
      </c>
      <c r="M6" s="6">
        <v>279938921.5</v>
      </c>
      <c r="O6" t="s">
        <v>537</v>
      </c>
      <c r="P6" t="str">
        <f>IF(C1=O3,O6,IF(C1=O4,O7,C1))</f>
        <v>alle dyreslag</v>
      </c>
    </row>
    <row r="7" spans="2:16" x14ac:dyDescent="0.2">
      <c r="B7" s="2">
        <v>2007</v>
      </c>
      <c r="C7" s="6">
        <v>5307344</v>
      </c>
      <c r="D7" s="6">
        <v>55926503.899999999</v>
      </c>
      <c r="E7" s="6">
        <v>11223324</v>
      </c>
      <c r="F7" s="6">
        <v>13111847.699999999</v>
      </c>
      <c r="G7" s="6">
        <v>60603560.899999999</v>
      </c>
      <c r="H7" s="6">
        <v>4774073.2</v>
      </c>
      <c r="I7" s="6">
        <v>59252506.700000003</v>
      </c>
      <c r="J7" s="6">
        <v>17592523.699999999</v>
      </c>
      <c r="K7" s="6">
        <v>17304884</v>
      </c>
      <c r="L7" s="6">
        <v>40593974.700000003</v>
      </c>
      <c r="M7" s="6">
        <v>285690542.80000001</v>
      </c>
      <c r="O7" t="s">
        <v>538</v>
      </c>
    </row>
    <row r="8" spans="2:16" x14ac:dyDescent="0.2">
      <c r="B8" s="2">
        <v>2008</v>
      </c>
      <c r="C8" s="6">
        <v>5314793.7</v>
      </c>
      <c r="D8" s="6">
        <v>59698443.799999997</v>
      </c>
      <c r="E8" s="6">
        <v>11182787.800000001</v>
      </c>
      <c r="F8" s="6">
        <v>13973827.300000001</v>
      </c>
      <c r="G8" s="6">
        <v>65289118.200000003</v>
      </c>
      <c r="H8" s="6">
        <v>4942330.4000000004</v>
      </c>
      <c r="I8" s="6">
        <v>66934681.899999999</v>
      </c>
      <c r="J8" s="6">
        <v>18372403.399999999</v>
      </c>
      <c r="K8" s="6">
        <v>17654771.100000001</v>
      </c>
      <c r="L8" s="6">
        <v>42718972.5</v>
      </c>
      <c r="M8" s="6">
        <v>306082130.10000002</v>
      </c>
    </row>
    <row r="9" spans="2:16" x14ac:dyDescent="0.2">
      <c r="B9" s="2">
        <v>2009</v>
      </c>
      <c r="C9" s="6">
        <v>5640518.0999999996</v>
      </c>
      <c r="D9" s="6">
        <v>57503265.299999997</v>
      </c>
      <c r="E9" s="6">
        <v>10700430</v>
      </c>
      <c r="F9" s="6">
        <v>13653985.800000001</v>
      </c>
      <c r="G9" s="6">
        <v>65711171.899999999</v>
      </c>
      <c r="H9" s="6">
        <v>4993582.5</v>
      </c>
      <c r="I9" s="6">
        <v>67746761.299999997</v>
      </c>
      <c r="J9" s="6">
        <v>18256776.699999999</v>
      </c>
      <c r="K9" s="6">
        <v>16713144.6</v>
      </c>
      <c r="L9" s="6">
        <v>41079320.899999999</v>
      </c>
      <c r="M9" s="6">
        <v>301998957.10000002</v>
      </c>
      <c r="O9" t="str">
        <f>_xlfn.CONCAT("Fylkesvise slakteleveranser av ",P6," perioden 2005 - 2021 i kg")</f>
        <v>Fylkesvise slakteleveranser av alle dyreslag perioden 2005 - 2021 i kg</v>
      </c>
    </row>
    <row r="10" spans="2:16" x14ac:dyDescent="0.2">
      <c r="B10" s="2">
        <v>2010</v>
      </c>
      <c r="C10" s="6">
        <v>6087315.9000000004</v>
      </c>
      <c r="D10" s="6">
        <v>57844087.399999999</v>
      </c>
      <c r="E10" s="6">
        <v>10940233.1</v>
      </c>
      <c r="F10" s="6">
        <v>14247575.699999999</v>
      </c>
      <c r="G10" s="6">
        <v>69152706.400000006</v>
      </c>
      <c r="H10" s="6">
        <v>4845116.0999999996</v>
      </c>
      <c r="I10" s="6">
        <v>69688558.099999994</v>
      </c>
      <c r="J10" s="6">
        <v>19719075.800000001</v>
      </c>
      <c r="K10" s="6">
        <v>17142159.699999999</v>
      </c>
      <c r="L10" s="6">
        <v>41961499</v>
      </c>
      <c r="M10" s="6">
        <v>311628327.19999999</v>
      </c>
      <c r="O10" t="str">
        <f>_xlfn.CONCAT("Fylkesvis andel av slaktelveransene av ",P6," perioden 2005 - 2021 i prosent")</f>
        <v>Fylkesvis andel av slaktelveransene av alle dyreslag perioden 2005 - 2021 i prosent</v>
      </c>
    </row>
    <row r="11" spans="2:16" x14ac:dyDescent="0.2">
      <c r="B11" s="2">
        <v>2011</v>
      </c>
      <c r="C11" s="6">
        <v>6060631.9000000004</v>
      </c>
      <c r="D11" s="6">
        <v>58430617.200000003</v>
      </c>
      <c r="E11" s="6">
        <v>10660475.300000001</v>
      </c>
      <c r="F11" s="6">
        <v>13876610</v>
      </c>
      <c r="G11" s="6">
        <v>69058465.5</v>
      </c>
      <c r="H11" s="6">
        <v>4123487.9</v>
      </c>
      <c r="I11" s="6">
        <v>69731515.400000006</v>
      </c>
      <c r="J11" s="6">
        <v>19820689.899999999</v>
      </c>
      <c r="K11" s="6">
        <v>16957870.899999999</v>
      </c>
      <c r="L11" s="6">
        <v>41750399.200000003</v>
      </c>
      <c r="M11" s="6">
        <v>310470763.19999999</v>
      </c>
      <c r="O11" t="str">
        <f>_xlfn.CONCAT("Fylkesvis endring av slakteleveransene av ",P6," perioden 2005 - 2021 i prosent (År 2005 = 0%)")</f>
        <v>Fylkesvis endring av slakteleveransene av alle dyreslag perioden 2005 - 2021 i prosent (År 2005 = 0%)</v>
      </c>
    </row>
    <row r="12" spans="2:16" x14ac:dyDescent="0.2">
      <c r="B12" s="2">
        <v>2012</v>
      </c>
      <c r="C12" s="6">
        <v>5851492.2999999998</v>
      </c>
      <c r="D12" s="6">
        <v>61190474.299999997</v>
      </c>
      <c r="E12" s="6">
        <v>10412648.6</v>
      </c>
      <c r="F12" s="6">
        <v>14644819.800000001</v>
      </c>
      <c r="G12" s="6">
        <v>72686454</v>
      </c>
      <c r="H12" s="6">
        <v>4233930.2</v>
      </c>
      <c r="I12" s="6">
        <v>70116640.099999994</v>
      </c>
      <c r="J12" s="6">
        <v>19612683.5</v>
      </c>
      <c r="K12" s="6">
        <v>16210094.5</v>
      </c>
      <c r="L12" s="6">
        <v>43759924.700000003</v>
      </c>
      <c r="M12" s="6">
        <v>318719162</v>
      </c>
      <c r="O12" t="str">
        <f>_xlfn.CONCAT("Fylkesvis endring av slakteleveransene av ",P6," fra 2005 til 2021 i kg (Utgangspunkt: År 2005)")</f>
        <v>Fylkesvis endring av slakteleveransene av alle dyreslag fra 2005 til 2021 i kg (Utgangspunkt: År 2005)</v>
      </c>
    </row>
    <row r="13" spans="2:16" x14ac:dyDescent="0.2">
      <c r="B13" s="2">
        <v>2013</v>
      </c>
      <c r="C13" s="6">
        <v>6541155.2999999998</v>
      </c>
      <c r="D13" s="6">
        <v>66733969.600000001</v>
      </c>
      <c r="E13" s="6">
        <v>10748538.9</v>
      </c>
      <c r="F13" s="6">
        <v>15128793.4</v>
      </c>
      <c r="G13" s="6">
        <v>77296808.599999994</v>
      </c>
      <c r="H13" s="6">
        <v>4362771.5</v>
      </c>
      <c r="I13" s="6">
        <v>71929094.599999994</v>
      </c>
      <c r="J13" s="6">
        <v>20457444.100000001</v>
      </c>
      <c r="K13" s="6">
        <v>17124573.5</v>
      </c>
      <c r="L13" s="6">
        <v>47212737.700000003</v>
      </c>
      <c r="M13" s="6">
        <v>337535887.19999999</v>
      </c>
    </row>
    <row r="14" spans="2:16" x14ac:dyDescent="0.2">
      <c r="B14" s="2">
        <v>2014</v>
      </c>
      <c r="C14" s="6">
        <v>6779723.7999999998</v>
      </c>
      <c r="D14" s="6">
        <v>68192361.099999994</v>
      </c>
      <c r="E14" s="6">
        <v>10123978.800000001</v>
      </c>
      <c r="F14" s="6">
        <v>15330462.6</v>
      </c>
      <c r="G14" s="6">
        <v>75923470</v>
      </c>
      <c r="H14" s="6">
        <v>4378169.3</v>
      </c>
      <c r="I14" s="6">
        <v>71789500.599999994</v>
      </c>
      <c r="J14" s="6">
        <v>20229444.399999999</v>
      </c>
      <c r="K14" s="6">
        <v>16540289.800000001</v>
      </c>
      <c r="L14" s="6">
        <v>47162914.899999999</v>
      </c>
      <c r="M14" s="6">
        <v>336450315.30000001</v>
      </c>
    </row>
    <row r="15" spans="2:16" x14ac:dyDescent="0.2">
      <c r="B15" s="2">
        <v>2015</v>
      </c>
      <c r="C15" s="6">
        <v>6934754.4000000004</v>
      </c>
      <c r="D15" s="6">
        <v>66684703.5</v>
      </c>
      <c r="E15" s="6">
        <v>10474290.4</v>
      </c>
      <c r="F15" s="6">
        <v>15518737.4</v>
      </c>
      <c r="G15" s="6">
        <v>76742480.200000003</v>
      </c>
      <c r="H15" s="6">
        <v>4513169.5</v>
      </c>
      <c r="I15" s="6">
        <v>66688496.899999999</v>
      </c>
      <c r="J15" s="6">
        <v>20993474.899999999</v>
      </c>
      <c r="K15" s="6">
        <v>17182803.300000001</v>
      </c>
      <c r="L15" s="6">
        <v>45303522.100000001</v>
      </c>
      <c r="M15" s="6">
        <v>331036432.60000002</v>
      </c>
    </row>
    <row r="16" spans="2:16" x14ac:dyDescent="0.2">
      <c r="B16" s="2">
        <v>2016</v>
      </c>
      <c r="C16" s="6">
        <v>6739659.4000000004</v>
      </c>
      <c r="D16" s="6">
        <v>67038242</v>
      </c>
      <c r="E16" s="6">
        <v>10712218.6</v>
      </c>
      <c r="F16" s="6">
        <v>15660533</v>
      </c>
      <c r="G16" s="6">
        <v>83546418.400000006</v>
      </c>
      <c r="H16" s="6">
        <v>4577581.5</v>
      </c>
      <c r="I16" s="6">
        <v>69994883.400000006</v>
      </c>
      <c r="J16" s="6">
        <v>20168055.800000001</v>
      </c>
      <c r="K16" s="6">
        <v>17182572.100000001</v>
      </c>
      <c r="L16" s="6">
        <v>45712523.200000003</v>
      </c>
      <c r="M16" s="6">
        <v>341332687.39999998</v>
      </c>
    </row>
    <row r="17" spans="2:13" x14ac:dyDescent="0.2">
      <c r="B17" s="2">
        <v>2017</v>
      </c>
      <c r="C17" s="6">
        <v>7135097.5999999996</v>
      </c>
      <c r="D17" s="6">
        <v>69004417.400000006</v>
      </c>
      <c r="E17" s="6">
        <v>10819057.199999999</v>
      </c>
      <c r="F17" s="6">
        <v>15831167</v>
      </c>
      <c r="G17" s="6">
        <v>88147171.099999994</v>
      </c>
      <c r="H17" s="6">
        <v>4465849.4000000004</v>
      </c>
      <c r="I17" s="6">
        <v>70602383.799999997</v>
      </c>
      <c r="J17" s="6">
        <v>19559746.199999999</v>
      </c>
      <c r="K17" s="6">
        <v>17178560.699999999</v>
      </c>
      <c r="L17" s="6">
        <v>46738572.799999997</v>
      </c>
      <c r="M17" s="6">
        <v>349482023.19999999</v>
      </c>
    </row>
    <row r="18" spans="2:13" x14ac:dyDescent="0.2">
      <c r="B18" s="2">
        <v>2018</v>
      </c>
      <c r="C18" s="6">
        <v>7632100.7000000002</v>
      </c>
      <c r="D18" s="6">
        <v>69434742.099999994</v>
      </c>
      <c r="E18" s="6">
        <v>10958777.300000001</v>
      </c>
      <c r="F18" s="6">
        <v>15635841.800000001</v>
      </c>
      <c r="G18" s="6">
        <v>87007547.400000006</v>
      </c>
      <c r="H18" s="6">
        <v>4539046.7</v>
      </c>
      <c r="I18" s="6">
        <v>71528694.400000006</v>
      </c>
      <c r="J18" s="6">
        <v>19669059.5</v>
      </c>
      <c r="K18" s="6">
        <v>16876104.699999999</v>
      </c>
      <c r="L18" s="6">
        <v>47361932.600000001</v>
      </c>
      <c r="M18" s="6">
        <v>350643847.19999999</v>
      </c>
    </row>
    <row r="19" spans="2:13" x14ac:dyDescent="0.2">
      <c r="B19" s="2">
        <v>2019</v>
      </c>
      <c r="C19" s="6">
        <v>7390205.9000000004</v>
      </c>
      <c r="D19" s="6">
        <v>68781708.299999997</v>
      </c>
      <c r="E19" s="6">
        <v>10692054.9</v>
      </c>
      <c r="F19" s="6">
        <v>14821108.5</v>
      </c>
      <c r="G19" s="6">
        <v>88813119.299999997</v>
      </c>
      <c r="H19" s="6">
        <v>4215095.7</v>
      </c>
      <c r="I19" s="6">
        <v>72312522.099999994</v>
      </c>
      <c r="J19" s="6">
        <v>18551926</v>
      </c>
      <c r="K19" s="6">
        <v>16303297.1</v>
      </c>
      <c r="L19" s="6">
        <v>47421667.299999997</v>
      </c>
      <c r="M19" s="6">
        <v>349302705.10000002</v>
      </c>
    </row>
    <row r="20" spans="2:13" x14ac:dyDescent="0.2">
      <c r="B20" s="2">
        <v>2020</v>
      </c>
      <c r="C20" s="6">
        <v>7202611</v>
      </c>
      <c r="D20" s="6">
        <v>67394719.099999994</v>
      </c>
      <c r="E20" s="6">
        <v>10402777.4</v>
      </c>
      <c r="F20" s="6">
        <v>14590010.699999999</v>
      </c>
      <c r="G20" s="6">
        <v>89668362.299999997</v>
      </c>
      <c r="H20" s="6">
        <v>4428251</v>
      </c>
      <c r="I20" s="6">
        <v>72316541.799999997</v>
      </c>
      <c r="J20" s="6">
        <v>18912194.600000001</v>
      </c>
      <c r="K20" s="6">
        <v>16259766.699999999</v>
      </c>
      <c r="L20" s="6">
        <v>46462505.200000003</v>
      </c>
      <c r="M20" s="6">
        <v>347637739.80000001</v>
      </c>
    </row>
    <row r="21" spans="2:13" x14ac:dyDescent="0.2">
      <c r="B21" s="2">
        <v>2021</v>
      </c>
      <c r="C21" s="6">
        <v>7448886</v>
      </c>
      <c r="D21" s="6">
        <v>71542518.400000006</v>
      </c>
      <c r="E21" s="6">
        <v>10223320.6</v>
      </c>
      <c r="F21" s="6">
        <v>14378847.4</v>
      </c>
      <c r="G21" s="6">
        <v>93671084.200000003</v>
      </c>
      <c r="H21" s="6">
        <v>4286088.0999999996</v>
      </c>
      <c r="I21" s="6">
        <v>74933225.200000003</v>
      </c>
      <c r="J21" s="6">
        <v>19398502.100000001</v>
      </c>
      <c r="K21" s="6">
        <v>16481303.5</v>
      </c>
      <c r="L21" s="6">
        <v>49375583.5</v>
      </c>
      <c r="M21" s="6">
        <v>361739359</v>
      </c>
    </row>
    <row r="25" spans="2:13" x14ac:dyDescent="0.2">
      <c r="B25" s="1" t="s">
        <v>29</v>
      </c>
      <c r="C25" t="s" vm="1">
        <v>523</v>
      </c>
    </row>
    <row r="27" spans="2:13" x14ac:dyDescent="0.2">
      <c r="B27" s="1" t="s">
        <v>527</v>
      </c>
      <c r="C27" s="1" t="s">
        <v>0</v>
      </c>
    </row>
    <row r="28" spans="2:13" x14ac:dyDescent="0.2">
      <c r="B28" s="1" t="s">
        <v>549</v>
      </c>
      <c r="C28" t="s">
        <v>216</v>
      </c>
      <c r="D28" t="s">
        <v>110</v>
      </c>
      <c r="E28" t="s">
        <v>339</v>
      </c>
      <c r="F28" t="s">
        <v>435</v>
      </c>
      <c r="G28" t="s">
        <v>248</v>
      </c>
      <c r="H28" t="s">
        <v>478</v>
      </c>
      <c r="I28" t="s">
        <v>376</v>
      </c>
      <c r="J28" t="s">
        <v>184</v>
      </c>
      <c r="K28" t="s">
        <v>276</v>
      </c>
      <c r="L28" t="s">
        <v>63</v>
      </c>
      <c r="M28" t="s">
        <v>1</v>
      </c>
    </row>
    <row r="29" spans="2:13" x14ac:dyDescent="0.2">
      <c r="B29" s="2">
        <v>2005</v>
      </c>
      <c r="C29" s="7">
        <v>2.0790066775681158E-2</v>
      </c>
      <c r="D29" s="7">
        <v>0.19823390906039101</v>
      </c>
      <c r="E29" s="7">
        <v>4.2309120024883823E-2</v>
      </c>
      <c r="F29" s="7">
        <v>4.6316732864922959E-2</v>
      </c>
      <c r="G29" s="7">
        <v>0.20936141427080956</v>
      </c>
      <c r="H29" s="7">
        <v>1.7734997787318466E-2</v>
      </c>
      <c r="I29" s="7">
        <v>0.1980692049715157</v>
      </c>
      <c r="J29" s="7">
        <v>6.1925421522117607E-2</v>
      </c>
      <c r="K29" s="7">
        <v>6.6875274356298434E-2</v>
      </c>
      <c r="L29" s="7">
        <v>0.13838385836606124</v>
      </c>
      <c r="M29" s="7">
        <v>1</v>
      </c>
    </row>
    <row r="30" spans="2:13" x14ac:dyDescent="0.2">
      <c r="B30" s="2">
        <v>2006</v>
      </c>
      <c r="C30" s="7">
        <v>2.03236194149587E-2</v>
      </c>
      <c r="D30" s="7">
        <v>0.19984699483812224</v>
      </c>
      <c r="E30" s="7">
        <v>4.0586893523485976E-2</v>
      </c>
      <c r="F30" s="7">
        <v>4.5656067157492423E-2</v>
      </c>
      <c r="G30" s="7">
        <v>0.20310515842292406</v>
      </c>
      <c r="H30" s="7">
        <v>1.7944732990621312E-2</v>
      </c>
      <c r="I30" s="7">
        <v>0.20293891858835356</v>
      </c>
      <c r="J30" s="7">
        <v>6.364598429018381E-2</v>
      </c>
      <c r="K30" s="7">
        <v>6.4304391484911821E-2</v>
      </c>
      <c r="L30" s="7">
        <v>0.1416472392889461</v>
      </c>
      <c r="M30" s="7">
        <v>1</v>
      </c>
    </row>
    <row r="31" spans="2:13" x14ac:dyDescent="0.2">
      <c r="B31" s="2">
        <v>2007</v>
      </c>
      <c r="C31" s="7">
        <v>1.8577247773005387E-2</v>
      </c>
      <c r="D31" s="7">
        <v>0.19575903126464989</v>
      </c>
      <c r="E31" s="7">
        <v>3.9284898582929217E-2</v>
      </c>
      <c r="F31" s="7">
        <v>4.5895280857018272E-2</v>
      </c>
      <c r="G31" s="7">
        <v>0.21213009120300497</v>
      </c>
      <c r="H31" s="7">
        <v>1.6710644857929825E-2</v>
      </c>
      <c r="I31" s="7">
        <v>0.20740100851528781</v>
      </c>
      <c r="J31" s="7">
        <v>6.1578950173075166E-2</v>
      </c>
      <c r="K31" s="7">
        <v>6.0572127555914318E-2</v>
      </c>
      <c r="L31" s="7">
        <v>0.14209071921718511</v>
      </c>
      <c r="M31" s="7">
        <v>1</v>
      </c>
    </row>
    <row r="32" spans="2:13" x14ac:dyDescent="0.2">
      <c r="B32" s="2">
        <v>2008</v>
      </c>
      <c r="C32" s="7">
        <v>1.7363946396555738E-2</v>
      </c>
      <c r="D32" s="7">
        <v>0.19504060488763567</v>
      </c>
      <c r="E32" s="7">
        <v>3.6535252144078045E-2</v>
      </c>
      <c r="F32" s="7">
        <v>4.5653848839311902E-2</v>
      </c>
      <c r="G32" s="7">
        <v>0.21330588028340436</v>
      </c>
      <c r="H32" s="7">
        <v>1.6147072677471543E-2</v>
      </c>
      <c r="I32" s="7">
        <v>0.21868209646257944</v>
      </c>
      <c r="J32" s="7">
        <v>6.0024423490510716E-2</v>
      </c>
      <c r="K32" s="7">
        <v>5.7679849177186576E-2</v>
      </c>
      <c r="L32" s="7">
        <v>0.13956702564126594</v>
      </c>
      <c r="M32" s="7">
        <v>1</v>
      </c>
    </row>
    <row r="33" spans="2:13" x14ac:dyDescent="0.2">
      <c r="B33" s="2">
        <v>2009</v>
      </c>
      <c r="C33" s="7">
        <v>1.8677276750105703E-2</v>
      </c>
      <c r="D33" s="7">
        <v>0.19040882078595758</v>
      </c>
      <c r="E33" s="7">
        <v>3.5432009774976798E-2</v>
      </c>
      <c r="F33" s="7">
        <v>4.5212029641144742E-2</v>
      </c>
      <c r="G33" s="7">
        <v>0.21758741331759385</v>
      </c>
      <c r="H33" s="7">
        <v>1.6535098491570255E-2</v>
      </c>
      <c r="I33" s="7">
        <v>0.22432779884589871</v>
      </c>
      <c r="J33" s="7">
        <v>6.0453111743543828E-2</v>
      </c>
      <c r="K33" s="7">
        <v>5.5341729522813632E-2</v>
      </c>
      <c r="L33" s="7">
        <v>0.1360247111263948</v>
      </c>
      <c r="M33" s="7">
        <v>1</v>
      </c>
    </row>
    <row r="34" spans="2:13" x14ac:dyDescent="0.2">
      <c r="B34" s="2">
        <v>2010</v>
      </c>
      <c r="C34" s="7">
        <v>1.9533897815692543E-2</v>
      </c>
      <c r="D34" s="7">
        <v>0.18561883612999094</v>
      </c>
      <c r="E34" s="7">
        <v>3.5106670816156794E-2</v>
      </c>
      <c r="F34" s="7">
        <v>4.5719770818061882E-2</v>
      </c>
      <c r="G34" s="7">
        <v>0.22190763921027784</v>
      </c>
      <c r="H34" s="7">
        <v>1.5547739653624146E-2</v>
      </c>
      <c r="I34" s="7">
        <v>0.22362716100348146</v>
      </c>
      <c r="J34" s="7">
        <v>6.3277545970153393E-2</v>
      </c>
      <c r="K34" s="7">
        <v>5.5008348740383704E-2</v>
      </c>
      <c r="L34" s="7">
        <v>0.13465238984217737</v>
      </c>
      <c r="M34" s="7">
        <v>1</v>
      </c>
    </row>
    <row r="35" spans="2:13" x14ac:dyDescent="0.2">
      <c r="B35" s="2">
        <v>2011</v>
      </c>
      <c r="C35" s="7">
        <v>1.9520781401551311E-2</v>
      </c>
      <c r="D35" s="7">
        <v>0.18820006301965378</v>
      </c>
      <c r="E35" s="7">
        <v>3.4336486921097635E-2</v>
      </c>
      <c r="F35" s="7">
        <v>4.4695384057985919E-2</v>
      </c>
      <c r="G35" s="7">
        <v>0.22243146114055742</v>
      </c>
      <c r="H35" s="7">
        <v>1.3281404849524331E-2</v>
      </c>
      <c r="I35" s="7">
        <v>0.2245992977930748</v>
      </c>
      <c r="J35" s="7">
        <v>6.3840761351276892E-2</v>
      </c>
      <c r="K35" s="7">
        <v>5.4619864122522954E-2</v>
      </c>
      <c r="L35" s="7">
        <v>0.13447449534275505</v>
      </c>
      <c r="M35" s="7">
        <v>1</v>
      </c>
    </row>
    <row r="36" spans="2:13" x14ac:dyDescent="0.2">
      <c r="B36" s="2">
        <v>2012</v>
      </c>
      <c r="C36" s="7">
        <v>1.8359399112626934E-2</v>
      </c>
      <c r="D36" s="7">
        <v>0.19198868971674818</v>
      </c>
      <c r="E36" s="7">
        <v>3.2670293604750378E-2</v>
      </c>
      <c r="F36" s="7">
        <v>4.5948978116351853E-2</v>
      </c>
      <c r="G36" s="7">
        <v>0.2280579979687572</v>
      </c>
      <c r="H36" s="7">
        <v>1.3284203476915517E-2</v>
      </c>
      <c r="I36" s="7">
        <v>0.21999505665115923</v>
      </c>
      <c r="J36" s="7">
        <v>6.1535940848137648E-2</v>
      </c>
      <c r="K36" s="7">
        <v>5.0860118978349973E-2</v>
      </c>
      <c r="L36" s="7">
        <v>0.13729932152620306</v>
      </c>
      <c r="M36" s="7">
        <v>1</v>
      </c>
    </row>
    <row r="37" spans="2:13" x14ac:dyDescent="0.2">
      <c r="B37" s="2">
        <v>2013</v>
      </c>
      <c r="C37" s="7">
        <v>1.9379140257534073E-2</v>
      </c>
      <c r="D37" s="7">
        <v>0.19770925738766898</v>
      </c>
      <c r="E37" s="7">
        <v>3.1844136601780579E-2</v>
      </c>
      <c r="F37" s="7">
        <v>4.4821288561342647E-2</v>
      </c>
      <c r="G37" s="7">
        <v>0.2290032305637455</v>
      </c>
      <c r="H37" s="7">
        <v>1.29253559856731E-2</v>
      </c>
      <c r="I37" s="7">
        <v>0.21310058375327623</v>
      </c>
      <c r="J37" s="7">
        <v>6.0608204566640234E-2</v>
      </c>
      <c r="K37" s="7">
        <v>5.0734082358043261E-2</v>
      </c>
      <c r="L37" s="7">
        <v>0.1398747199642954</v>
      </c>
      <c r="M37" s="7">
        <v>1</v>
      </c>
    </row>
    <row r="38" spans="2:13" x14ac:dyDescent="0.2">
      <c r="B38" s="2">
        <v>2014</v>
      </c>
      <c r="C38" s="7">
        <v>2.0150742893359386E-2</v>
      </c>
      <c r="D38" s="7">
        <v>0.20268181659807763</v>
      </c>
      <c r="E38" s="7">
        <v>3.0090561190209711E-2</v>
      </c>
      <c r="F38" s="7">
        <v>4.5565309060062571E-2</v>
      </c>
      <c r="G38" s="7">
        <v>0.22566027299544039</v>
      </c>
      <c r="H38" s="7">
        <v>1.301282567114301E-2</v>
      </c>
      <c r="I38" s="7">
        <v>0.2133732599893331</v>
      </c>
      <c r="J38" s="7">
        <v>6.0126097316812344E-2</v>
      </c>
      <c r="K38" s="7">
        <v>4.9161165996386869E-2</v>
      </c>
      <c r="L38" s="7">
        <v>0.14017794828917493</v>
      </c>
      <c r="M38" s="7">
        <v>1</v>
      </c>
    </row>
    <row r="39" spans="2:13" x14ac:dyDescent="0.2">
      <c r="B39" s="2">
        <v>2015</v>
      </c>
      <c r="C39" s="7">
        <v>2.0948613859609361E-2</v>
      </c>
      <c r="D39" s="7">
        <v>0.20144218863238195</v>
      </c>
      <c r="E39" s="7">
        <v>3.1640899213822668E-2</v>
      </c>
      <c r="F39" s="7">
        <v>4.6879243103588229E-2</v>
      </c>
      <c r="G39" s="7">
        <v>0.23182487678850125</v>
      </c>
      <c r="H39" s="7">
        <v>1.3633452561559532E-2</v>
      </c>
      <c r="I39" s="7">
        <v>0.20145364779405248</v>
      </c>
      <c r="J39" s="7">
        <v>6.341741522259263E-2</v>
      </c>
      <c r="K39" s="7">
        <v>5.1906079234373674E-2</v>
      </c>
      <c r="L39" s="7">
        <v>0.13685358358951819</v>
      </c>
      <c r="M39" s="7">
        <v>1</v>
      </c>
    </row>
    <row r="40" spans="2:13" x14ac:dyDescent="0.2">
      <c r="B40" s="2">
        <v>2016</v>
      </c>
      <c r="C40" s="7">
        <v>1.9745133263788323E-2</v>
      </c>
      <c r="D40" s="7">
        <v>0.1964014712761436</v>
      </c>
      <c r="E40" s="7">
        <v>3.1383512319306812E-2</v>
      </c>
      <c r="F40" s="7">
        <v>4.5880554597010452E-2</v>
      </c>
      <c r="G40" s="7">
        <v>0.244765360846012</v>
      </c>
      <c r="H40" s="7">
        <v>1.3410908679354336E-2</v>
      </c>
      <c r="I40" s="7">
        <v>0.20506352301962397</v>
      </c>
      <c r="J40" s="7">
        <v>5.9086212790296043E-2</v>
      </c>
      <c r="K40" s="7">
        <v>5.0339661961129843E-2</v>
      </c>
      <c r="L40" s="7">
        <v>0.13392366124733476</v>
      </c>
      <c r="M40" s="7">
        <v>1</v>
      </c>
    </row>
    <row r="41" spans="2:13" x14ac:dyDescent="0.2">
      <c r="B41" s="2">
        <v>2017</v>
      </c>
      <c r="C41" s="7">
        <v>2.0416207777064283E-2</v>
      </c>
      <c r="D41" s="7">
        <v>0.19744768777566127</v>
      </c>
      <c r="E41" s="7">
        <v>3.0957406910193254E-2</v>
      </c>
      <c r="F41" s="7">
        <v>4.5298945150435421E-2</v>
      </c>
      <c r="G41" s="7">
        <v>0.25222233261925331</v>
      </c>
      <c r="H41" s="7">
        <v>1.2778481019163335E-2</v>
      </c>
      <c r="I41" s="7">
        <v>0.20202007288825835</v>
      </c>
      <c r="J41" s="7">
        <v>5.5967817803339308E-2</v>
      </c>
      <c r="K41" s="7">
        <v>4.9154347175588857E-2</v>
      </c>
      <c r="L41" s="7">
        <v>0.13373670088104261</v>
      </c>
      <c r="M41" s="7">
        <v>1</v>
      </c>
    </row>
    <row r="42" spans="2:13" x14ac:dyDescent="0.2">
      <c r="B42" s="2">
        <v>2018</v>
      </c>
      <c r="C42" s="7">
        <v>2.1765962132074167E-2</v>
      </c>
      <c r="D42" s="7">
        <v>0.19802070578011841</v>
      </c>
      <c r="E42" s="7">
        <v>3.1253299858272833E-2</v>
      </c>
      <c r="F42" s="7">
        <v>4.4591804261951418E-2</v>
      </c>
      <c r="G42" s="7">
        <v>0.24813652968612537</v>
      </c>
      <c r="H42" s="7">
        <v>1.2944891907403189E-2</v>
      </c>
      <c r="I42" s="7">
        <v>0.20399244125108382</v>
      </c>
      <c r="J42" s="7">
        <v>5.6094124157784454E-2</v>
      </c>
      <c r="K42" s="7">
        <v>4.8128905824987196E-2</v>
      </c>
      <c r="L42" s="7">
        <v>0.1350713351401992</v>
      </c>
      <c r="M42" s="7">
        <v>1</v>
      </c>
    </row>
    <row r="43" spans="2:13" x14ac:dyDescent="0.2">
      <c r="B43" s="2">
        <v>2019</v>
      </c>
      <c r="C43" s="7">
        <v>2.1157024529438722E-2</v>
      </c>
      <c r="D43" s="7">
        <v>0.1969114676060377</v>
      </c>
      <c r="E43" s="7">
        <v>3.0609711129889555E-2</v>
      </c>
      <c r="F43" s="7">
        <v>4.2430557460919012E-2</v>
      </c>
      <c r="G43" s="7">
        <v>0.25425832094421991</v>
      </c>
      <c r="H43" s="7">
        <v>1.2067171649281339E-2</v>
      </c>
      <c r="I43" s="7">
        <v>0.20701964526526648</v>
      </c>
      <c r="J43" s="7">
        <v>5.311131499737131E-2</v>
      </c>
      <c r="K43" s="7">
        <v>4.6673835793320337E-2</v>
      </c>
      <c r="L43" s="7">
        <v>0.13576095062425553</v>
      </c>
      <c r="M43" s="7">
        <v>1</v>
      </c>
    </row>
    <row r="44" spans="2:13" x14ac:dyDescent="0.2">
      <c r="B44" s="2">
        <v>2020</v>
      </c>
      <c r="C44" s="7">
        <v>2.0718725775123681E-2</v>
      </c>
      <c r="D44" s="7">
        <v>0.19386479482570837</v>
      </c>
      <c r="E44" s="7">
        <v>2.9924188915693786E-2</v>
      </c>
      <c r="F44" s="7">
        <v>4.1969006898945435E-2</v>
      </c>
      <c r="G44" s="7">
        <v>0.25793621357562396</v>
      </c>
      <c r="H44" s="7">
        <v>1.2738119292075779E-2</v>
      </c>
      <c r="I44" s="7">
        <v>0.20802270156745506</v>
      </c>
      <c r="J44" s="7">
        <v>5.4402018063057264E-2</v>
      </c>
      <c r="K44" s="7">
        <v>4.6772156295097393E-2</v>
      </c>
      <c r="L44" s="7">
        <v>0.13365207479121921</v>
      </c>
      <c r="M44" s="7">
        <v>1</v>
      </c>
    </row>
    <row r="45" spans="2:13" x14ac:dyDescent="0.2">
      <c r="B45" s="2">
        <v>2021</v>
      </c>
      <c r="C45" s="7">
        <v>2.0591859344783105E-2</v>
      </c>
      <c r="D45" s="7">
        <v>0.19777366388267417</v>
      </c>
      <c r="E45" s="7">
        <v>2.8261565532325721E-2</v>
      </c>
      <c r="F45" s="7">
        <v>3.9749192456549912E-2</v>
      </c>
      <c r="G45" s="7">
        <v>0.25894634318738868</v>
      </c>
      <c r="H45" s="7">
        <v>1.1848553366845547E-2</v>
      </c>
      <c r="I45" s="7">
        <v>0.20714700608511888</v>
      </c>
      <c r="J45" s="7">
        <v>5.3625632979573012E-2</v>
      </c>
      <c r="K45" s="7">
        <v>4.5561266945242748E-2</v>
      </c>
      <c r="L45" s="7">
        <v>0.13649491621949825</v>
      </c>
      <c r="M45" s="7">
        <v>1</v>
      </c>
    </row>
    <row r="48" spans="2:13" x14ac:dyDescent="0.2">
      <c r="B48" s="1" t="s">
        <v>29</v>
      </c>
      <c r="C48" t="s" vm="1">
        <v>523</v>
      </c>
    </row>
    <row r="50" spans="2:13" x14ac:dyDescent="0.2">
      <c r="B50" s="1" t="s">
        <v>527</v>
      </c>
      <c r="C50" s="1" t="s">
        <v>0</v>
      </c>
    </row>
    <row r="51" spans="2:13" x14ac:dyDescent="0.2">
      <c r="B51" s="1" t="s">
        <v>549</v>
      </c>
      <c r="C51" t="s">
        <v>216</v>
      </c>
      <c r="D51" t="s">
        <v>110</v>
      </c>
      <c r="E51" t="s">
        <v>339</v>
      </c>
      <c r="F51" t="s">
        <v>435</v>
      </c>
      <c r="G51" t="s">
        <v>248</v>
      </c>
      <c r="H51" t="s">
        <v>478</v>
      </c>
      <c r="I51" t="s">
        <v>376</v>
      </c>
      <c r="J51" t="s">
        <v>184</v>
      </c>
      <c r="K51" t="s">
        <v>276</v>
      </c>
      <c r="L51" t="s">
        <v>63</v>
      </c>
      <c r="M51" t="s">
        <v>1</v>
      </c>
    </row>
    <row r="52" spans="2:13" x14ac:dyDescent="0.2">
      <c r="B52" s="2">
        <v>2005</v>
      </c>
      <c r="C52" s="7"/>
      <c r="D52" s="7"/>
      <c r="E52" s="7"/>
      <c r="F52" s="7"/>
      <c r="G52" s="7"/>
      <c r="H52" s="7"/>
      <c r="I52" s="7"/>
      <c r="J52" s="7"/>
      <c r="K52" s="7"/>
      <c r="L52" s="7"/>
      <c r="M52" s="7"/>
    </row>
    <row r="53" spans="2:13" x14ac:dyDescent="0.2">
      <c r="B53" s="2">
        <v>2006</v>
      </c>
      <c r="C53" s="7">
        <v>2.7076211417997216E-2</v>
      </c>
      <c r="D53" s="7">
        <v>5.9198063298468752E-2</v>
      </c>
      <c r="E53" s="7">
        <v>7.8811447557869205E-3</v>
      </c>
      <c r="F53" s="7">
        <v>3.5662097085839763E-2</v>
      </c>
      <c r="G53" s="7">
        <v>1.9252561063686131E-2</v>
      </c>
      <c r="H53" s="7">
        <v>6.3073673197214575E-2</v>
      </c>
      <c r="I53" s="7">
        <v>7.6479799364280662E-2</v>
      </c>
      <c r="J53" s="7">
        <v>7.9840313469904917E-2</v>
      </c>
      <c r="K53" s="7">
        <v>1.0258602445356119E-2</v>
      </c>
      <c r="L53" s="7">
        <v>7.5425129234719515E-2</v>
      </c>
      <c r="M53" s="7">
        <v>5.0648636107476136E-2</v>
      </c>
    </row>
    <row r="54" spans="2:13" x14ac:dyDescent="0.2">
      <c r="B54" s="2">
        <v>2007</v>
      </c>
      <c r="C54" s="7">
        <v>-4.1889566651469437E-2</v>
      </c>
      <c r="D54" s="7">
        <v>5.88487841792142E-2</v>
      </c>
      <c r="E54" s="7">
        <v>-4.4072535393617695E-3</v>
      </c>
      <c r="F54" s="7">
        <v>6.2478608577669591E-2</v>
      </c>
      <c r="G54" s="7">
        <v>8.6414905582826246E-2</v>
      </c>
      <c r="H54" s="7">
        <v>1.0304182815272964E-2</v>
      </c>
      <c r="I54" s="7">
        <v>0.12275238342809748</v>
      </c>
      <c r="J54" s="7">
        <v>6.6236116547168822E-2</v>
      </c>
      <c r="K54" s="7">
        <v>-2.8825363558757918E-2</v>
      </c>
      <c r="L54" s="7">
        <v>0.10095700083829712</v>
      </c>
      <c r="M54" s="7">
        <v>7.2235248793814294E-2</v>
      </c>
    </row>
    <row r="55" spans="2:13" x14ac:dyDescent="0.2">
      <c r="B55" s="2">
        <v>2008</v>
      </c>
      <c r="C55" s="7">
        <v>-4.0544706530226737E-2</v>
      </c>
      <c r="D55" s="7">
        <v>0.1302624020276216</v>
      </c>
      <c r="E55" s="7">
        <v>-8.0031175355430237E-3</v>
      </c>
      <c r="F55" s="7">
        <v>0.13232649782903252</v>
      </c>
      <c r="G55" s="7">
        <v>0.17041094832496861</v>
      </c>
      <c r="H55" s="7">
        <v>4.5911293520820191E-2</v>
      </c>
      <c r="I55" s="7">
        <v>0.26831889185249491</v>
      </c>
      <c r="J55" s="7">
        <v>0.11350255295401421</v>
      </c>
      <c r="K55" s="7">
        <v>-9.1892032043757715E-3</v>
      </c>
      <c r="L55" s="7">
        <v>0.15858947516399985</v>
      </c>
      <c r="M55" s="7">
        <v>0.14876763403704152</v>
      </c>
    </row>
    <row r="56" spans="2:13" x14ac:dyDescent="0.2">
      <c r="B56" s="2">
        <v>2009</v>
      </c>
      <c r="C56" s="7">
        <v>1.8256823205963266E-2</v>
      </c>
      <c r="D56" s="7">
        <v>8.8701390276601857E-2</v>
      </c>
      <c r="E56" s="7">
        <v>-5.0791860592298045E-2</v>
      </c>
      <c r="F56" s="7">
        <v>0.10640911687246493</v>
      </c>
      <c r="G56" s="7">
        <v>0.17797692999051754</v>
      </c>
      <c r="H56" s="7">
        <v>5.6757421939644247E-2</v>
      </c>
      <c r="I56" s="7">
        <v>0.28370666416226725</v>
      </c>
      <c r="J56" s="7">
        <v>0.10649472589750361</v>
      </c>
      <c r="K56" s="7">
        <v>-6.2034618048008416E-2</v>
      </c>
      <c r="L56" s="7">
        <v>0.11412016854161293</v>
      </c>
      <c r="M56" s="7">
        <v>0.13344293349002997</v>
      </c>
    </row>
    <row r="57" spans="2:13" x14ac:dyDescent="0.2">
      <c r="B57" s="2">
        <v>2010</v>
      </c>
      <c r="C57" s="7">
        <v>9.8915177700635321E-2</v>
      </c>
      <c r="D57" s="7">
        <v>9.515412808498841E-2</v>
      </c>
      <c r="E57" s="7">
        <v>-2.9519532809657651E-2</v>
      </c>
      <c r="F57" s="7">
        <v>0.154508864936024</v>
      </c>
      <c r="G57" s="7">
        <v>0.23967189185995361</v>
      </c>
      <c r="H57" s="7">
        <v>2.5338501733828001E-2</v>
      </c>
      <c r="I57" s="7">
        <v>0.32050100598431625</v>
      </c>
      <c r="J57" s="7">
        <v>0.19512078888893342</v>
      </c>
      <c r="K57" s="7">
        <v>-3.7957682093378339E-2</v>
      </c>
      <c r="L57" s="7">
        <v>0.13804589058186509</v>
      </c>
      <c r="M57" s="7">
        <v>0.16958326191570433</v>
      </c>
    </row>
    <row r="58" spans="2:13" x14ac:dyDescent="0.2">
      <c r="B58" s="2">
        <v>2011</v>
      </c>
      <c r="C58" s="7">
        <v>9.4098037752014668E-2</v>
      </c>
      <c r="D58" s="7">
        <v>0.10625881588605945</v>
      </c>
      <c r="E58" s="7">
        <v>-5.4336141191076992E-2</v>
      </c>
      <c r="F58" s="7">
        <v>0.12444879027804574</v>
      </c>
      <c r="G58" s="7">
        <v>0.23798247432482744</v>
      </c>
      <c r="H58" s="7">
        <v>-0.12737469690281125</v>
      </c>
      <c r="I58" s="7">
        <v>0.32131498692194715</v>
      </c>
      <c r="J58" s="7">
        <v>0.2012793494921761</v>
      </c>
      <c r="K58" s="7">
        <v>-4.830023095647349E-2</v>
      </c>
      <c r="L58" s="7">
        <v>0.13232061227632483</v>
      </c>
      <c r="M58" s="7">
        <v>0.16523876765499071</v>
      </c>
    </row>
    <row r="59" spans="2:13" x14ac:dyDescent="0.2">
      <c r="B59" s="2">
        <v>2012</v>
      </c>
      <c r="C59" s="7">
        <v>5.6343026434425514E-2</v>
      </c>
      <c r="D59" s="7">
        <v>0.15851080968257078</v>
      </c>
      <c r="E59" s="7">
        <v>-7.6320222279645564E-2</v>
      </c>
      <c r="F59" s="7">
        <v>0.18669832963165878</v>
      </c>
      <c r="G59" s="7">
        <v>0.30301991973478981</v>
      </c>
      <c r="H59" s="7">
        <v>-0.10400255471409503</v>
      </c>
      <c r="I59" s="7">
        <v>0.32861256298959424</v>
      </c>
      <c r="J59" s="7">
        <v>0.18867263427979555</v>
      </c>
      <c r="K59" s="7">
        <v>-9.0266503218647529E-2</v>
      </c>
      <c r="L59" s="7">
        <v>0.1868213401291231</v>
      </c>
      <c r="M59" s="7">
        <v>0.19619612400563505</v>
      </c>
    </row>
    <row r="60" spans="2:13" x14ac:dyDescent="0.2">
      <c r="B60" s="2">
        <v>2013</v>
      </c>
      <c r="C60" s="7">
        <v>0.18084471989813308</v>
      </c>
      <c r="D60" s="7">
        <v>0.26346504156167438</v>
      </c>
      <c r="E60" s="7">
        <v>-4.6524241491201025E-2</v>
      </c>
      <c r="F60" s="7">
        <v>0.22591565497599797</v>
      </c>
      <c r="G60" s="7">
        <v>0.38566783485857492</v>
      </c>
      <c r="H60" s="7">
        <v>-7.673675905990246E-2</v>
      </c>
      <c r="I60" s="7">
        <v>0.36295604857465186</v>
      </c>
      <c r="J60" s="7">
        <v>0.23987132964128358</v>
      </c>
      <c r="K60" s="7">
        <v>-3.8944644582776258E-2</v>
      </c>
      <c r="L60" s="7">
        <v>0.28046574605460356</v>
      </c>
      <c r="M60" s="7">
        <v>0.2668178387763307</v>
      </c>
    </row>
    <row r="61" spans="2:13" x14ac:dyDescent="0.2">
      <c r="B61" s="2">
        <v>2014</v>
      </c>
      <c r="C61" s="7">
        <v>0.22391239535280663</v>
      </c>
      <c r="D61" s="7">
        <v>0.29107656666958109</v>
      </c>
      <c r="E61" s="7">
        <v>-0.10192739168883681</v>
      </c>
      <c r="F61" s="7">
        <v>0.24225730383521793</v>
      </c>
      <c r="G61" s="7">
        <v>0.361048563263063</v>
      </c>
      <c r="H61" s="7">
        <v>-7.3478228850069729E-2</v>
      </c>
      <c r="I61" s="7">
        <v>0.36031093691708443</v>
      </c>
      <c r="J61" s="7">
        <v>0.22605287363989005</v>
      </c>
      <c r="K61" s="7">
        <v>-7.1735474612381944E-2</v>
      </c>
      <c r="L61" s="7">
        <v>0.27911449230655971</v>
      </c>
      <c r="M61" s="7">
        <v>0.26274354060435762</v>
      </c>
    </row>
    <row r="62" spans="2:13" x14ac:dyDescent="0.2">
      <c r="B62" s="2">
        <v>2015</v>
      </c>
      <c r="C62" s="7">
        <v>0.25189935744689423</v>
      </c>
      <c r="D62" s="7">
        <v>0.26253229328583855</v>
      </c>
      <c r="E62" s="7">
        <v>-7.085213377406753E-2</v>
      </c>
      <c r="F62" s="7">
        <v>0.25751357832155441</v>
      </c>
      <c r="G62" s="7">
        <v>0.3757306194968969</v>
      </c>
      <c r="H62" s="7">
        <v>-4.4909067669026546E-2</v>
      </c>
      <c r="I62" s="7">
        <v>0.26365402936973609</v>
      </c>
      <c r="J62" s="7">
        <v>0.27235873214747824</v>
      </c>
      <c r="K62" s="7">
        <v>-3.5676705609880115E-2</v>
      </c>
      <c r="L62" s="7">
        <v>0.22868554230604843</v>
      </c>
      <c r="M62" s="7">
        <v>0.24242450656535258</v>
      </c>
    </row>
    <row r="63" spans="2:13" x14ac:dyDescent="0.2">
      <c r="B63" s="2">
        <v>2016</v>
      </c>
      <c r="C63" s="7">
        <v>0.21667975325426386</v>
      </c>
      <c r="D63" s="7">
        <v>0.2692257889414027</v>
      </c>
      <c r="E63" s="7">
        <v>-4.9746123638528775E-2</v>
      </c>
      <c r="F63" s="7">
        <v>0.26900355252179131</v>
      </c>
      <c r="G63" s="7">
        <v>0.49770199819758953</v>
      </c>
      <c r="H63" s="7">
        <v>-3.1278000381768076E-2</v>
      </c>
      <c r="I63" s="7">
        <v>0.32630544329564676</v>
      </c>
      <c r="J63" s="7">
        <v>0.22233227370889405</v>
      </c>
      <c r="K63" s="7">
        <v>-3.5689680881829028E-2</v>
      </c>
      <c r="L63" s="7">
        <v>0.23977813985835381</v>
      </c>
      <c r="M63" s="7">
        <v>0.28106774347099667</v>
      </c>
    </row>
    <row r="64" spans="2:13" x14ac:dyDescent="0.2">
      <c r="B64" s="2">
        <v>2017</v>
      </c>
      <c r="C64" s="7">
        <v>0.28806639507822746</v>
      </c>
      <c r="D64" s="7">
        <v>0.30645111658740787</v>
      </c>
      <c r="E64" s="7">
        <v>-4.0268741073255856E-2</v>
      </c>
      <c r="F64" s="7">
        <v>0.28283035855585181</v>
      </c>
      <c r="G64" s="7">
        <v>0.58017778404172493</v>
      </c>
      <c r="H64" s="7">
        <v>-5.4923094048269457E-2</v>
      </c>
      <c r="I64" s="7">
        <v>0.33781672880947144</v>
      </c>
      <c r="J64" s="7">
        <v>0.18546424518593899</v>
      </c>
      <c r="K64" s="7">
        <v>-3.5914806339857094E-2</v>
      </c>
      <c r="L64" s="7">
        <v>0.26760582854061843</v>
      </c>
      <c r="M64" s="7">
        <v>0.31165330298367006</v>
      </c>
    </row>
    <row r="65" spans="2:13" x14ac:dyDescent="0.2">
      <c r="B65" s="2">
        <v>2018</v>
      </c>
      <c r="C65" s="7">
        <v>0.37778808176681661</v>
      </c>
      <c r="D65" s="7">
        <v>0.31459839477615359</v>
      </c>
      <c r="E65" s="7">
        <v>-2.7874523629764378E-2</v>
      </c>
      <c r="F65" s="7">
        <v>0.26700277639775866</v>
      </c>
      <c r="G65" s="7">
        <v>0.55974822254321177</v>
      </c>
      <c r="H65" s="7">
        <v>-3.9432854317386364E-2</v>
      </c>
      <c r="I65" s="7">
        <v>0.35536902308134777</v>
      </c>
      <c r="J65" s="7">
        <v>0.19208943384371846</v>
      </c>
      <c r="K65" s="7">
        <v>-5.288906608291416E-2</v>
      </c>
      <c r="L65" s="7">
        <v>0.28451208965259489</v>
      </c>
      <c r="M65" s="7">
        <v>0.3160137856005788</v>
      </c>
    </row>
    <row r="66" spans="2:13" x14ac:dyDescent="0.2">
      <c r="B66" s="2">
        <v>2019</v>
      </c>
      <c r="C66" s="7">
        <v>0.33411992465230589</v>
      </c>
      <c r="D66" s="7">
        <v>0.30223459591623725</v>
      </c>
      <c r="E66" s="7">
        <v>-5.1534794576105526E-2</v>
      </c>
      <c r="F66" s="7">
        <v>0.20098334704258902</v>
      </c>
      <c r="G66" s="7">
        <v>0.59211596127226551</v>
      </c>
      <c r="H66" s="7">
        <v>-0.10798837004077126</v>
      </c>
      <c r="I66" s="7">
        <v>0.37022146506878439</v>
      </c>
      <c r="J66" s="7">
        <v>0.12438294073240057</v>
      </c>
      <c r="K66" s="7">
        <v>-8.5035841102081011E-2</v>
      </c>
      <c r="L66" s="7">
        <v>0.28613216594825192</v>
      </c>
      <c r="M66" s="7">
        <v>0.31098029790032955</v>
      </c>
    </row>
    <row r="67" spans="2:13" x14ac:dyDescent="0.2">
      <c r="B67" s="2">
        <v>2020</v>
      </c>
      <c r="C67" s="7">
        <v>0.30025427906140867</v>
      </c>
      <c r="D67" s="7">
        <v>0.27597492070543428</v>
      </c>
      <c r="E67" s="7">
        <v>-7.7195871518575265E-2</v>
      </c>
      <c r="F67" s="7">
        <v>0.18225704129169462</v>
      </c>
      <c r="G67" s="7">
        <v>0.60744754788692878</v>
      </c>
      <c r="H67" s="7">
        <v>-6.2879784110575612E-2</v>
      </c>
      <c r="I67" s="7">
        <v>0.37029763277892902</v>
      </c>
      <c r="J67" s="7">
        <v>0.1462178633124899</v>
      </c>
      <c r="K67" s="7">
        <v>-8.7478828896402086E-2</v>
      </c>
      <c r="L67" s="7">
        <v>0.2601185460271222</v>
      </c>
      <c r="M67" s="7">
        <v>0.30473145793110334</v>
      </c>
    </row>
    <row r="68" spans="2:13" x14ac:dyDescent="0.2">
      <c r="B68" s="2">
        <v>2021</v>
      </c>
      <c r="C68" s="7">
        <v>0.34471317356172926</v>
      </c>
      <c r="D68" s="7">
        <v>0.35450463273029781</v>
      </c>
      <c r="E68" s="7">
        <v>-9.3115031331037088E-2</v>
      </c>
      <c r="F68" s="7">
        <v>0.16514606698052506</v>
      </c>
      <c r="G68" s="7">
        <v>0.67920268356679969</v>
      </c>
      <c r="H68" s="7">
        <v>-9.2964738088899559E-2</v>
      </c>
      <c r="I68" s="7">
        <v>0.41988013464507784</v>
      </c>
      <c r="J68" s="7">
        <v>0.1756916687249426</v>
      </c>
      <c r="K68" s="7">
        <v>-7.5045869438346388E-2</v>
      </c>
      <c r="L68" s="7">
        <v>0.33912470327279642</v>
      </c>
      <c r="M68" s="7">
        <v>0.35765674213238213</v>
      </c>
    </row>
    <row r="71" spans="2:13" x14ac:dyDescent="0.2">
      <c r="B71" t="str">
        <f>IFERROR(B51," ")</f>
        <v>år</v>
      </c>
      <c r="C71" t="str">
        <f t="shared" ref="C71:M71" si="0">IFERROR(C51," ")</f>
        <v>Agder</v>
      </c>
      <c r="D71" t="str">
        <f t="shared" si="0"/>
        <v>Innlandet</v>
      </c>
      <c r="E71" t="str">
        <f t="shared" si="0"/>
        <v>Møre og Romsdal</v>
      </c>
      <c r="F71" t="str">
        <f t="shared" si="0"/>
        <v>Nordland</v>
      </c>
      <c r="G71" t="str">
        <f t="shared" si="0"/>
        <v>Rogaland</v>
      </c>
      <c r="H71" t="str">
        <f t="shared" si="0"/>
        <v>Troms og Finnmark</v>
      </c>
      <c r="I71" t="str">
        <f t="shared" si="0"/>
        <v>Trøndelag</v>
      </c>
      <c r="J71" t="str">
        <f t="shared" si="0"/>
        <v>Vestfold og Telemark</v>
      </c>
      <c r="K71" t="str">
        <f t="shared" si="0"/>
        <v>Vestland</v>
      </c>
      <c r="L71" t="str">
        <f t="shared" si="0"/>
        <v>Viken</v>
      </c>
      <c r="M71" t="str">
        <f t="shared" si="0"/>
        <v>Totalsum</v>
      </c>
    </row>
    <row r="72" spans="2:13" x14ac:dyDescent="0.2">
      <c r="B72">
        <f t="shared" ref="B72:M87" si="1">IFERROR(B52," ")</f>
        <v>2005</v>
      </c>
      <c r="C72" s="10">
        <f t="shared" si="1"/>
        <v>0</v>
      </c>
      <c r="D72" s="10">
        <f t="shared" si="1"/>
        <v>0</v>
      </c>
      <c r="E72" s="10">
        <f t="shared" si="1"/>
        <v>0</v>
      </c>
      <c r="F72" s="10">
        <f t="shared" si="1"/>
        <v>0</v>
      </c>
      <c r="G72" s="10">
        <f t="shared" si="1"/>
        <v>0</v>
      </c>
      <c r="H72" s="10">
        <f t="shared" si="1"/>
        <v>0</v>
      </c>
      <c r="I72" s="10">
        <f t="shared" si="1"/>
        <v>0</v>
      </c>
      <c r="J72" s="10">
        <f t="shared" si="1"/>
        <v>0</v>
      </c>
      <c r="K72" s="10">
        <f t="shared" si="1"/>
        <v>0</v>
      </c>
      <c r="L72" s="10">
        <f t="shared" si="1"/>
        <v>0</v>
      </c>
      <c r="M72" s="10">
        <f t="shared" si="1"/>
        <v>0</v>
      </c>
    </row>
    <row r="73" spans="2:13" x14ac:dyDescent="0.2">
      <c r="B73">
        <f t="shared" si="1"/>
        <v>2006</v>
      </c>
      <c r="C73" s="10">
        <f t="shared" si="1"/>
        <v>2.7076211417997216E-2</v>
      </c>
      <c r="D73" s="10">
        <f t="shared" si="1"/>
        <v>5.9198063298468752E-2</v>
      </c>
      <c r="E73" s="10">
        <f t="shared" si="1"/>
        <v>7.8811447557869205E-3</v>
      </c>
      <c r="F73" s="10">
        <f t="shared" si="1"/>
        <v>3.5662097085839763E-2</v>
      </c>
      <c r="G73" s="10">
        <f t="shared" si="1"/>
        <v>1.9252561063686131E-2</v>
      </c>
      <c r="H73" s="10">
        <f t="shared" si="1"/>
        <v>6.3073673197214575E-2</v>
      </c>
      <c r="I73" s="10">
        <f t="shared" si="1"/>
        <v>7.6479799364280662E-2</v>
      </c>
      <c r="J73" s="10">
        <f t="shared" si="1"/>
        <v>7.9840313469904917E-2</v>
      </c>
      <c r="K73" s="10">
        <f t="shared" si="1"/>
        <v>1.0258602445356119E-2</v>
      </c>
      <c r="L73" s="10">
        <f t="shared" si="1"/>
        <v>7.5425129234719515E-2</v>
      </c>
      <c r="M73" s="10">
        <f t="shared" si="1"/>
        <v>5.0648636107476136E-2</v>
      </c>
    </row>
    <row r="74" spans="2:13" x14ac:dyDescent="0.2">
      <c r="B74">
        <f t="shared" si="1"/>
        <v>2007</v>
      </c>
      <c r="C74" s="10">
        <f t="shared" si="1"/>
        <v>-4.1889566651469437E-2</v>
      </c>
      <c r="D74" s="10">
        <f t="shared" si="1"/>
        <v>5.88487841792142E-2</v>
      </c>
      <c r="E74" s="10">
        <f t="shared" si="1"/>
        <v>-4.4072535393617695E-3</v>
      </c>
      <c r="F74" s="10">
        <f t="shared" si="1"/>
        <v>6.2478608577669591E-2</v>
      </c>
      <c r="G74" s="10">
        <f t="shared" si="1"/>
        <v>8.6414905582826246E-2</v>
      </c>
      <c r="H74" s="10">
        <f t="shared" si="1"/>
        <v>1.0304182815272964E-2</v>
      </c>
      <c r="I74" s="10">
        <f t="shared" si="1"/>
        <v>0.12275238342809748</v>
      </c>
      <c r="J74" s="10">
        <f t="shared" si="1"/>
        <v>6.6236116547168822E-2</v>
      </c>
      <c r="K74" s="10">
        <f t="shared" si="1"/>
        <v>-2.8825363558757918E-2</v>
      </c>
      <c r="L74" s="10">
        <f t="shared" si="1"/>
        <v>0.10095700083829712</v>
      </c>
      <c r="M74" s="10">
        <f t="shared" si="1"/>
        <v>7.2235248793814294E-2</v>
      </c>
    </row>
    <row r="75" spans="2:13" x14ac:dyDescent="0.2">
      <c r="B75">
        <f t="shared" si="1"/>
        <v>2008</v>
      </c>
      <c r="C75" s="10">
        <f t="shared" si="1"/>
        <v>-4.0544706530226737E-2</v>
      </c>
      <c r="D75" s="10">
        <f t="shared" si="1"/>
        <v>0.1302624020276216</v>
      </c>
      <c r="E75" s="10">
        <f t="shared" si="1"/>
        <v>-8.0031175355430237E-3</v>
      </c>
      <c r="F75" s="10">
        <f t="shared" si="1"/>
        <v>0.13232649782903252</v>
      </c>
      <c r="G75" s="10">
        <f t="shared" si="1"/>
        <v>0.17041094832496861</v>
      </c>
      <c r="H75" s="10">
        <f t="shared" si="1"/>
        <v>4.5911293520820191E-2</v>
      </c>
      <c r="I75" s="10">
        <f t="shared" si="1"/>
        <v>0.26831889185249491</v>
      </c>
      <c r="J75" s="10">
        <f t="shared" si="1"/>
        <v>0.11350255295401421</v>
      </c>
      <c r="K75" s="10">
        <f t="shared" si="1"/>
        <v>-9.1892032043757715E-3</v>
      </c>
      <c r="L75" s="10">
        <f t="shared" si="1"/>
        <v>0.15858947516399985</v>
      </c>
      <c r="M75" s="10">
        <f t="shared" si="1"/>
        <v>0.14876763403704152</v>
      </c>
    </row>
    <row r="76" spans="2:13" x14ac:dyDescent="0.2">
      <c r="B76">
        <f t="shared" si="1"/>
        <v>2009</v>
      </c>
      <c r="C76" s="10">
        <f t="shared" si="1"/>
        <v>1.8256823205963266E-2</v>
      </c>
      <c r="D76" s="10">
        <f t="shared" si="1"/>
        <v>8.8701390276601857E-2</v>
      </c>
      <c r="E76" s="10">
        <f t="shared" si="1"/>
        <v>-5.0791860592298045E-2</v>
      </c>
      <c r="F76" s="10">
        <f t="shared" si="1"/>
        <v>0.10640911687246493</v>
      </c>
      <c r="G76" s="10">
        <f t="shared" si="1"/>
        <v>0.17797692999051754</v>
      </c>
      <c r="H76" s="10">
        <f t="shared" si="1"/>
        <v>5.6757421939644247E-2</v>
      </c>
      <c r="I76" s="10">
        <f t="shared" si="1"/>
        <v>0.28370666416226725</v>
      </c>
      <c r="J76" s="10">
        <f t="shared" si="1"/>
        <v>0.10649472589750361</v>
      </c>
      <c r="K76" s="10">
        <f t="shared" si="1"/>
        <v>-6.2034618048008416E-2</v>
      </c>
      <c r="L76" s="10">
        <f t="shared" si="1"/>
        <v>0.11412016854161293</v>
      </c>
      <c r="M76" s="10">
        <f t="shared" si="1"/>
        <v>0.13344293349002997</v>
      </c>
    </row>
    <row r="77" spans="2:13" x14ac:dyDescent="0.2">
      <c r="B77">
        <f t="shared" si="1"/>
        <v>2010</v>
      </c>
      <c r="C77" s="10">
        <f t="shared" si="1"/>
        <v>9.8915177700635321E-2</v>
      </c>
      <c r="D77" s="10">
        <f t="shared" si="1"/>
        <v>9.515412808498841E-2</v>
      </c>
      <c r="E77" s="10">
        <f t="shared" si="1"/>
        <v>-2.9519532809657651E-2</v>
      </c>
      <c r="F77" s="10">
        <f t="shared" si="1"/>
        <v>0.154508864936024</v>
      </c>
      <c r="G77" s="10">
        <f t="shared" si="1"/>
        <v>0.23967189185995361</v>
      </c>
      <c r="H77" s="10">
        <f t="shared" si="1"/>
        <v>2.5338501733828001E-2</v>
      </c>
      <c r="I77" s="10">
        <f t="shared" si="1"/>
        <v>0.32050100598431625</v>
      </c>
      <c r="J77" s="10">
        <f t="shared" si="1"/>
        <v>0.19512078888893342</v>
      </c>
      <c r="K77" s="10">
        <f t="shared" si="1"/>
        <v>-3.7957682093378339E-2</v>
      </c>
      <c r="L77" s="10">
        <f t="shared" si="1"/>
        <v>0.13804589058186509</v>
      </c>
      <c r="M77" s="10">
        <f t="shared" si="1"/>
        <v>0.16958326191570433</v>
      </c>
    </row>
    <row r="78" spans="2:13" x14ac:dyDescent="0.2">
      <c r="B78">
        <f t="shared" si="1"/>
        <v>2011</v>
      </c>
      <c r="C78" s="10">
        <f t="shared" si="1"/>
        <v>9.4098037752014668E-2</v>
      </c>
      <c r="D78" s="10">
        <f t="shared" si="1"/>
        <v>0.10625881588605945</v>
      </c>
      <c r="E78" s="10">
        <f t="shared" si="1"/>
        <v>-5.4336141191076992E-2</v>
      </c>
      <c r="F78" s="10">
        <f t="shared" si="1"/>
        <v>0.12444879027804574</v>
      </c>
      <c r="G78" s="10">
        <f t="shared" si="1"/>
        <v>0.23798247432482744</v>
      </c>
      <c r="H78" s="10">
        <f t="shared" si="1"/>
        <v>-0.12737469690281125</v>
      </c>
      <c r="I78" s="10">
        <f t="shared" si="1"/>
        <v>0.32131498692194715</v>
      </c>
      <c r="J78" s="10">
        <f t="shared" si="1"/>
        <v>0.2012793494921761</v>
      </c>
      <c r="K78" s="10">
        <f t="shared" si="1"/>
        <v>-4.830023095647349E-2</v>
      </c>
      <c r="L78" s="10">
        <f t="shared" si="1"/>
        <v>0.13232061227632483</v>
      </c>
      <c r="M78" s="10">
        <f t="shared" si="1"/>
        <v>0.16523876765499071</v>
      </c>
    </row>
    <row r="79" spans="2:13" x14ac:dyDescent="0.2">
      <c r="B79">
        <f t="shared" si="1"/>
        <v>2012</v>
      </c>
      <c r="C79" s="10">
        <f t="shared" si="1"/>
        <v>5.6343026434425514E-2</v>
      </c>
      <c r="D79" s="10">
        <f t="shared" si="1"/>
        <v>0.15851080968257078</v>
      </c>
      <c r="E79" s="10">
        <f t="shared" si="1"/>
        <v>-7.6320222279645564E-2</v>
      </c>
      <c r="F79" s="10">
        <f t="shared" si="1"/>
        <v>0.18669832963165878</v>
      </c>
      <c r="G79" s="10">
        <f t="shared" si="1"/>
        <v>0.30301991973478981</v>
      </c>
      <c r="H79" s="10">
        <f t="shared" si="1"/>
        <v>-0.10400255471409503</v>
      </c>
      <c r="I79" s="10">
        <f t="shared" si="1"/>
        <v>0.32861256298959424</v>
      </c>
      <c r="J79" s="10">
        <f t="shared" si="1"/>
        <v>0.18867263427979555</v>
      </c>
      <c r="K79" s="10">
        <f t="shared" si="1"/>
        <v>-9.0266503218647529E-2</v>
      </c>
      <c r="L79" s="10">
        <f t="shared" si="1"/>
        <v>0.1868213401291231</v>
      </c>
      <c r="M79" s="10">
        <f t="shared" si="1"/>
        <v>0.19619612400563505</v>
      </c>
    </row>
    <row r="80" spans="2:13" x14ac:dyDescent="0.2">
      <c r="B80">
        <f t="shared" si="1"/>
        <v>2013</v>
      </c>
      <c r="C80" s="10">
        <f t="shared" si="1"/>
        <v>0.18084471989813308</v>
      </c>
      <c r="D80" s="10">
        <f t="shared" si="1"/>
        <v>0.26346504156167438</v>
      </c>
      <c r="E80" s="10">
        <f t="shared" si="1"/>
        <v>-4.6524241491201025E-2</v>
      </c>
      <c r="F80" s="10">
        <f t="shared" si="1"/>
        <v>0.22591565497599797</v>
      </c>
      <c r="G80" s="10">
        <f t="shared" si="1"/>
        <v>0.38566783485857492</v>
      </c>
      <c r="H80" s="10">
        <f t="shared" si="1"/>
        <v>-7.673675905990246E-2</v>
      </c>
      <c r="I80" s="10">
        <f t="shared" si="1"/>
        <v>0.36295604857465186</v>
      </c>
      <c r="J80" s="10">
        <f t="shared" si="1"/>
        <v>0.23987132964128358</v>
      </c>
      <c r="K80" s="10">
        <f t="shared" si="1"/>
        <v>-3.8944644582776258E-2</v>
      </c>
      <c r="L80" s="10">
        <f t="shared" si="1"/>
        <v>0.28046574605460356</v>
      </c>
      <c r="M80" s="10">
        <f t="shared" si="1"/>
        <v>0.2668178387763307</v>
      </c>
    </row>
    <row r="81" spans="2:13" x14ac:dyDescent="0.2">
      <c r="B81">
        <f t="shared" si="1"/>
        <v>2014</v>
      </c>
      <c r="C81" s="10">
        <f t="shared" si="1"/>
        <v>0.22391239535280663</v>
      </c>
      <c r="D81" s="10">
        <f t="shared" si="1"/>
        <v>0.29107656666958109</v>
      </c>
      <c r="E81" s="10">
        <f t="shared" si="1"/>
        <v>-0.10192739168883681</v>
      </c>
      <c r="F81" s="10">
        <f t="shared" si="1"/>
        <v>0.24225730383521793</v>
      </c>
      <c r="G81" s="10">
        <f t="shared" si="1"/>
        <v>0.361048563263063</v>
      </c>
      <c r="H81" s="10">
        <f t="shared" si="1"/>
        <v>-7.3478228850069729E-2</v>
      </c>
      <c r="I81" s="10">
        <f t="shared" si="1"/>
        <v>0.36031093691708443</v>
      </c>
      <c r="J81" s="10">
        <f t="shared" si="1"/>
        <v>0.22605287363989005</v>
      </c>
      <c r="K81" s="10">
        <f t="shared" si="1"/>
        <v>-7.1735474612381944E-2</v>
      </c>
      <c r="L81" s="10">
        <f t="shared" si="1"/>
        <v>0.27911449230655971</v>
      </c>
      <c r="M81" s="10">
        <f t="shared" si="1"/>
        <v>0.26274354060435762</v>
      </c>
    </row>
    <row r="82" spans="2:13" x14ac:dyDescent="0.2">
      <c r="B82">
        <f t="shared" si="1"/>
        <v>2015</v>
      </c>
      <c r="C82" s="10">
        <f t="shared" si="1"/>
        <v>0.25189935744689423</v>
      </c>
      <c r="D82" s="10">
        <f t="shared" si="1"/>
        <v>0.26253229328583855</v>
      </c>
      <c r="E82" s="10">
        <f t="shared" si="1"/>
        <v>-7.085213377406753E-2</v>
      </c>
      <c r="F82" s="10">
        <f t="shared" si="1"/>
        <v>0.25751357832155441</v>
      </c>
      <c r="G82" s="10">
        <f t="shared" si="1"/>
        <v>0.3757306194968969</v>
      </c>
      <c r="H82" s="10">
        <f t="shared" si="1"/>
        <v>-4.4909067669026546E-2</v>
      </c>
      <c r="I82" s="10">
        <f t="shared" si="1"/>
        <v>0.26365402936973609</v>
      </c>
      <c r="J82" s="10">
        <f t="shared" si="1"/>
        <v>0.27235873214747824</v>
      </c>
      <c r="K82" s="10">
        <f t="shared" si="1"/>
        <v>-3.5676705609880115E-2</v>
      </c>
      <c r="L82" s="10">
        <f t="shared" si="1"/>
        <v>0.22868554230604843</v>
      </c>
      <c r="M82" s="10">
        <f t="shared" si="1"/>
        <v>0.24242450656535258</v>
      </c>
    </row>
    <row r="83" spans="2:13" x14ac:dyDescent="0.2">
      <c r="B83">
        <f t="shared" si="1"/>
        <v>2016</v>
      </c>
      <c r="C83" s="10">
        <f t="shared" si="1"/>
        <v>0.21667975325426386</v>
      </c>
      <c r="D83" s="10">
        <f t="shared" si="1"/>
        <v>0.2692257889414027</v>
      </c>
      <c r="E83" s="10">
        <f t="shared" si="1"/>
        <v>-4.9746123638528775E-2</v>
      </c>
      <c r="F83" s="10">
        <f t="shared" si="1"/>
        <v>0.26900355252179131</v>
      </c>
      <c r="G83" s="10">
        <f t="shared" si="1"/>
        <v>0.49770199819758953</v>
      </c>
      <c r="H83" s="10">
        <f t="shared" si="1"/>
        <v>-3.1278000381768076E-2</v>
      </c>
      <c r="I83" s="10">
        <f t="shared" si="1"/>
        <v>0.32630544329564676</v>
      </c>
      <c r="J83" s="10">
        <f t="shared" si="1"/>
        <v>0.22233227370889405</v>
      </c>
      <c r="K83" s="10">
        <f t="shared" si="1"/>
        <v>-3.5689680881829028E-2</v>
      </c>
      <c r="L83" s="10">
        <f t="shared" si="1"/>
        <v>0.23977813985835381</v>
      </c>
      <c r="M83" s="10">
        <f t="shared" si="1"/>
        <v>0.28106774347099667</v>
      </c>
    </row>
    <row r="84" spans="2:13" x14ac:dyDescent="0.2">
      <c r="B84">
        <f t="shared" si="1"/>
        <v>2017</v>
      </c>
      <c r="C84" s="10">
        <f t="shared" si="1"/>
        <v>0.28806639507822746</v>
      </c>
      <c r="D84" s="10">
        <f t="shared" si="1"/>
        <v>0.30645111658740787</v>
      </c>
      <c r="E84" s="10">
        <f t="shared" si="1"/>
        <v>-4.0268741073255856E-2</v>
      </c>
      <c r="F84" s="10">
        <f t="shared" si="1"/>
        <v>0.28283035855585181</v>
      </c>
      <c r="G84" s="10">
        <f t="shared" si="1"/>
        <v>0.58017778404172493</v>
      </c>
      <c r="H84" s="10">
        <f t="shared" si="1"/>
        <v>-5.4923094048269457E-2</v>
      </c>
      <c r="I84" s="10">
        <f t="shared" si="1"/>
        <v>0.33781672880947144</v>
      </c>
      <c r="J84" s="10">
        <f t="shared" si="1"/>
        <v>0.18546424518593899</v>
      </c>
      <c r="K84" s="10">
        <f t="shared" si="1"/>
        <v>-3.5914806339857094E-2</v>
      </c>
      <c r="L84" s="10">
        <f t="shared" si="1"/>
        <v>0.26760582854061843</v>
      </c>
      <c r="M84" s="10">
        <f t="shared" si="1"/>
        <v>0.31165330298367006</v>
      </c>
    </row>
    <row r="85" spans="2:13" x14ac:dyDescent="0.2">
      <c r="B85">
        <f t="shared" si="1"/>
        <v>2018</v>
      </c>
      <c r="C85" s="10">
        <f t="shared" si="1"/>
        <v>0.37778808176681661</v>
      </c>
      <c r="D85" s="10">
        <f t="shared" si="1"/>
        <v>0.31459839477615359</v>
      </c>
      <c r="E85" s="10">
        <f t="shared" si="1"/>
        <v>-2.7874523629764378E-2</v>
      </c>
      <c r="F85" s="10">
        <f t="shared" si="1"/>
        <v>0.26700277639775866</v>
      </c>
      <c r="G85" s="10">
        <f t="shared" si="1"/>
        <v>0.55974822254321177</v>
      </c>
      <c r="H85" s="10">
        <f t="shared" si="1"/>
        <v>-3.9432854317386364E-2</v>
      </c>
      <c r="I85" s="10">
        <f t="shared" si="1"/>
        <v>0.35536902308134777</v>
      </c>
      <c r="J85" s="10">
        <f t="shared" si="1"/>
        <v>0.19208943384371846</v>
      </c>
      <c r="K85" s="10">
        <f t="shared" si="1"/>
        <v>-5.288906608291416E-2</v>
      </c>
      <c r="L85" s="10">
        <f t="shared" si="1"/>
        <v>0.28451208965259489</v>
      </c>
      <c r="M85" s="10">
        <f t="shared" si="1"/>
        <v>0.3160137856005788</v>
      </c>
    </row>
    <row r="86" spans="2:13" x14ac:dyDescent="0.2">
      <c r="B86">
        <f t="shared" si="1"/>
        <v>2019</v>
      </c>
      <c r="C86" s="10">
        <f t="shared" si="1"/>
        <v>0.33411992465230589</v>
      </c>
      <c r="D86" s="10">
        <f t="shared" si="1"/>
        <v>0.30223459591623725</v>
      </c>
      <c r="E86" s="10">
        <f t="shared" si="1"/>
        <v>-5.1534794576105526E-2</v>
      </c>
      <c r="F86" s="10">
        <f t="shared" si="1"/>
        <v>0.20098334704258902</v>
      </c>
      <c r="G86" s="10">
        <f t="shared" si="1"/>
        <v>0.59211596127226551</v>
      </c>
      <c r="H86" s="10">
        <f t="shared" si="1"/>
        <v>-0.10798837004077126</v>
      </c>
      <c r="I86" s="10">
        <f t="shared" si="1"/>
        <v>0.37022146506878439</v>
      </c>
      <c r="J86" s="10">
        <f t="shared" si="1"/>
        <v>0.12438294073240057</v>
      </c>
      <c r="K86" s="10">
        <f t="shared" si="1"/>
        <v>-8.5035841102081011E-2</v>
      </c>
      <c r="L86" s="10">
        <f t="shared" si="1"/>
        <v>0.28613216594825192</v>
      </c>
      <c r="M86" s="10">
        <f t="shared" si="1"/>
        <v>0.31098029790032955</v>
      </c>
    </row>
    <row r="87" spans="2:13" x14ac:dyDescent="0.2">
      <c r="B87">
        <f t="shared" si="1"/>
        <v>2020</v>
      </c>
      <c r="C87" s="10">
        <f t="shared" si="1"/>
        <v>0.30025427906140867</v>
      </c>
      <c r="D87" s="10">
        <f t="shared" si="1"/>
        <v>0.27597492070543428</v>
      </c>
      <c r="E87" s="10">
        <f t="shared" si="1"/>
        <v>-7.7195871518575265E-2</v>
      </c>
      <c r="F87" s="10">
        <f t="shared" si="1"/>
        <v>0.18225704129169462</v>
      </c>
      <c r="G87" s="10">
        <f t="shared" si="1"/>
        <v>0.60744754788692878</v>
      </c>
      <c r="H87" s="10">
        <f t="shared" si="1"/>
        <v>-6.2879784110575612E-2</v>
      </c>
      <c r="I87" s="10">
        <f t="shared" si="1"/>
        <v>0.37029763277892902</v>
      </c>
      <c r="J87" s="10">
        <f t="shared" si="1"/>
        <v>0.1462178633124899</v>
      </c>
      <c r="K87" s="10">
        <f t="shared" si="1"/>
        <v>-8.7478828896402086E-2</v>
      </c>
      <c r="L87" s="10">
        <f t="shared" si="1"/>
        <v>0.2601185460271222</v>
      </c>
      <c r="M87" s="10">
        <f t="shared" si="1"/>
        <v>0.30473145793110334</v>
      </c>
    </row>
    <row r="88" spans="2:13" x14ac:dyDescent="0.2">
      <c r="B88">
        <f>IFERROR(B68," ")</f>
        <v>2021</v>
      </c>
      <c r="C88" s="10">
        <f t="shared" ref="C88:M88" si="2">IFERROR(C68," ")</f>
        <v>0.34471317356172926</v>
      </c>
      <c r="D88" s="10">
        <f t="shared" si="2"/>
        <v>0.35450463273029781</v>
      </c>
      <c r="E88" s="10">
        <f t="shared" si="2"/>
        <v>-9.3115031331037088E-2</v>
      </c>
      <c r="F88" s="10">
        <f t="shared" si="2"/>
        <v>0.16514606698052506</v>
      </c>
      <c r="G88" s="10">
        <f t="shared" si="2"/>
        <v>0.67920268356679969</v>
      </c>
      <c r="H88" s="10">
        <f t="shared" si="2"/>
        <v>-9.2964738088899559E-2</v>
      </c>
      <c r="I88" s="10">
        <f t="shared" si="2"/>
        <v>0.41988013464507784</v>
      </c>
      <c r="J88" s="10">
        <f t="shared" si="2"/>
        <v>0.1756916687249426</v>
      </c>
      <c r="K88" s="10">
        <f t="shared" si="2"/>
        <v>-7.5045869438346388E-2</v>
      </c>
      <c r="L88" s="10">
        <f t="shared" si="2"/>
        <v>0.33912470327279642</v>
      </c>
      <c r="M88" s="10">
        <f t="shared" si="2"/>
        <v>0.35765674213238213</v>
      </c>
    </row>
    <row r="91" spans="2:13" x14ac:dyDescent="0.2">
      <c r="B91" s="1" t="s">
        <v>29</v>
      </c>
      <c r="C91" t="s" vm="1">
        <v>523</v>
      </c>
    </row>
    <row r="93" spans="2:13" x14ac:dyDescent="0.2">
      <c r="B93" s="1" t="s">
        <v>527</v>
      </c>
      <c r="C93" s="1" t="s">
        <v>0</v>
      </c>
    </row>
    <row r="94" spans="2:13" x14ac:dyDescent="0.2">
      <c r="B94" s="1" t="s">
        <v>549</v>
      </c>
      <c r="C94" t="s">
        <v>216</v>
      </c>
      <c r="D94" t="s">
        <v>110</v>
      </c>
      <c r="E94" t="s">
        <v>339</v>
      </c>
      <c r="F94" t="s">
        <v>435</v>
      </c>
      <c r="G94" t="s">
        <v>248</v>
      </c>
      <c r="H94" t="s">
        <v>478</v>
      </c>
      <c r="I94" t="s">
        <v>376</v>
      </c>
      <c r="J94" t="s">
        <v>184</v>
      </c>
      <c r="K94" t="s">
        <v>276</v>
      </c>
      <c r="L94" t="s">
        <v>63</v>
      </c>
      <c r="M94" t="s">
        <v>1</v>
      </c>
    </row>
    <row r="95" spans="2:13" x14ac:dyDescent="0.2">
      <c r="B95" s="2">
        <v>2005</v>
      </c>
      <c r="C95" s="9"/>
      <c r="D95" s="9"/>
      <c r="E95" s="9"/>
      <c r="F95" s="9"/>
      <c r="G95" s="9"/>
      <c r="H95" s="9"/>
      <c r="I95" s="9"/>
      <c r="J95" s="9"/>
      <c r="K95" s="9"/>
      <c r="L95" s="9"/>
      <c r="M95" s="9"/>
    </row>
    <row r="96" spans="2:13" x14ac:dyDescent="0.2">
      <c r="B96" s="2">
        <v>2006</v>
      </c>
      <c r="C96" s="9">
        <v>149985.59999999963</v>
      </c>
      <c r="D96" s="9">
        <v>3126736.1000000015</v>
      </c>
      <c r="E96" s="9">
        <v>88844.199999999255</v>
      </c>
      <c r="F96" s="9">
        <v>440099.19999999925</v>
      </c>
      <c r="G96" s="9">
        <v>1073967</v>
      </c>
      <c r="H96" s="9">
        <v>298047.20000000019</v>
      </c>
      <c r="I96" s="9">
        <v>4036170.299999997</v>
      </c>
      <c r="J96" s="9">
        <v>1317337.2999999989</v>
      </c>
      <c r="K96" s="9">
        <v>182793</v>
      </c>
      <c r="L96" s="9">
        <v>2781040.299999997</v>
      </c>
      <c r="M96" s="9">
        <v>13495020.199999988</v>
      </c>
    </row>
    <row r="97" spans="2:13" x14ac:dyDescent="0.2">
      <c r="B97" s="2">
        <v>2007</v>
      </c>
      <c r="C97" s="9">
        <v>-232042.5</v>
      </c>
      <c r="D97" s="9">
        <v>3108287.799999997</v>
      </c>
      <c r="E97" s="9">
        <v>-49683</v>
      </c>
      <c r="F97" s="9">
        <v>771036.69999999925</v>
      </c>
      <c r="G97" s="9">
        <v>4820488.8999999985</v>
      </c>
      <c r="H97" s="9">
        <v>48691.200000000186</v>
      </c>
      <c r="I97" s="9">
        <v>6478175</v>
      </c>
      <c r="J97" s="9">
        <v>1092872.7999999989</v>
      </c>
      <c r="K97" s="9">
        <v>-513625</v>
      </c>
      <c r="L97" s="9">
        <v>3722439.6000000015</v>
      </c>
      <c r="M97" s="9">
        <v>19246641.5</v>
      </c>
    </row>
    <row r="98" spans="2:13" x14ac:dyDescent="0.2">
      <c r="B98" s="2">
        <v>2008</v>
      </c>
      <c r="C98" s="9">
        <v>-224592.79999999981</v>
      </c>
      <c r="D98" s="9">
        <v>6880227.6999999955</v>
      </c>
      <c r="E98" s="9">
        <v>-90219.199999999255</v>
      </c>
      <c r="F98" s="9">
        <v>1633016.3000000007</v>
      </c>
      <c r="G98" s="9">
        <v>9506046.200000003</v>
      </c>
      <c r="H98" s="9">
        <v>216948.40000000037</v>
      </c>
      <c r="I98" s="9">
        <v>14160350.199999996</v>
      </c>
      <c r="J98" s="9">
        <v>1872752.4999999981</v>
      </c>
      <c r="K98" s="9">
        <v>-163737.89999999851</v>
      </c>
      <c r="L98" s="9">
        <v>5847437.3999999985</v>
      </c>
      <c r="M98" s="9">
        <v>39638228.800000012</v>
      </c>
    </row>
    <row r="99" spans="2:13" x14ac:dyDescent="0.2">
      <c r="B99" s="2">
        <v>2009</v>
      </c>
      <c r="C99" s="9">
        <v>101131.59999999963</v>
      </c>
      <c r="D99" s="9">
        <v>4685049.1999999955</v>
      </c>
      <c r="E99" s="9">
        <v>-572577</v>
      </c>
      <c r="F99" s="9">
        <v>1313174.8000000007</v>
      </c>
      <c r="G99" s="9">
        <v>9928099.8999999985</v>
      </c>
      <c r="H99" s="9">
        <v>268200.5</v>
      </c>
      <c r="I99" s="9">
        <v>14972429.599999994</v>
      </c>
      <c r="J99" s="9">
        <v>1757125.7999999989</v>
      </c>
      <c r="K99" s="9">
        <v>-1105364.4000000004</v>
      </c>
      <c r="L99" s="9">
        <v>4207785.799999997</v>
      </c>
      <c r="M99" s="9">
        <v>35555055.800000012</v>
      </c>
    </row>
    <row r="100" spans="2:13" x14ac:dyDescent="0.2">
      <c r="B100" s="2">
        <v>2010</v>
      </c>
      <c r="C100" s="9">
        <v>547929.40000000037</v>
      </c>
      <c r="D100" s="9">
        <v>5025871.299999997</v>
      </c>
      <c r="E100" s="9">
        <v>-332773.90000000037</v>
      </c>
      <c r="F100" s="9">
        <v>1906764.6999999993</v>
      </c>
      <c r="G100" s="9">
        <v>13369634.400000006</v>
      </c>
      <c r="H100" s="9">
        <v>119734.09999999963</v>
      </c>
      <c r="I100" s="9">
        <v>16914226.399999991</v>
      </c>
      <c r="J100" s="9">
        <v>3219424.9000000004</v>
      </c>
      <c r="K100" s="9">
        <v>-676349.30000000075</v>
      </c>
      <c r="L100" s="9">
        <v>5089963.8999999985</v>
      </c>
      <c r="M100" s="9">
        <v>45184425.899999976</v>
      </c>
    </row>
    <row r="101" spans="2:13" x14ac:dyDescent="0.2">
      <c r="B101" s="2">
        <v>2011</v>
      </c>
      <c r="C101" s="9">
        <v>521245.40000000037</v>
      </c>
      <c r="D101" s="9">
        <v>5612401.1000000015</v>
      </c>
      <c r="E101" s="9">
        <v>-612531.69999999925</v>
      </c>
      <c r="F101" s="9">
        <v>1535799</v>
      </c>
      <c r="G101" s="9">
        <v>13275393.5</v>
      </c>
      <c r="H101" s="9">
        <v>-601894.10000000009</v>
      </c>
      <c r="I101" s="9">
        <v>16957183.700000003</v>
      </c>
      <c r="J101" s="9">
        <v>3321038.9999999981</v>
      </c>
      <c r="K101" s="9">
        <v>-860638.10000000149</v>
      </c>
      <c r="L101" s="9">
        <v>4878864.1000000015</v>
      </c>
      <c r="M101" s="9">
        <v>44026861.899999976</v>
      </c>
    </row>
    <row r="102" spans="2:13" x14ac:dyDescent="0.2">
      <c r="B102" s="2">
        <v>2012</v>
      </c>
      <c r="C102" s="9">
        <v>312105.79999999981</v>
      </c>
      <c r="D102" s="9">
        <v>8372258.1999999955</v>
      </c>
      <c r="E102" s="9">
        <v>-860358.40000000037</v>
      </c>
      <c r="F102" s="9">
        <v>2304008.8000000007</v>
      </c>
      <c r="G102" s="9">
        <v>16903382</v>
      </c>
      <c r="H102" s="9">
        <v>-491451.79999999981</v>
      </c>
      <c r="I102" s="9">
        <v>17342308.399999991</v>
      </c>
      <c r="J102" s="9">
        <v>3113032.5999999996</v>
      </c>
      <c r="K102" s="9">
        <v>-1608414.5</v>
      </c>
      <c r="L102" s="9">
        <v>6888389.6000000015</v>
      </c>
      <c r="M102" s="9">
        <v>52275260.699999988</v>
      </c>
    </row>
    <row r="103" spans="2:13" x14ac:dyDescent="0.2">
      <c r="B103" s="2">
        <v>2013</v>
      </c>
      <c r="C103" s="9">
        <v>1001768.7999999998</v>
      </c>
      <c r="D103" s="9">
        <v>13915753.5</v>
      </c>
      <c r="E103" s="9">
        <v>-524468.09999999963</v>
      </c>
      <c r="F103" s="9">
        <v>2787982.4000000004</v>
      </c>
      <c r="G103" s="9">
        <v>21513736.599999994</v>
      </c>
      <c r="H103" s="9">
        <v>-362610.5</v>
      </c>
      <c r="I103" s="9">
        <v>19154762.899999991</v>
      </c>
      <c r="J103" s="9">
        <v>3957793.2000000011</v>
      </c>
      <c r="K103" s="9">
        <v>-693935.5</v>
      </c>
      <c r="L103" s="9">
        <v>10341202.600000001</v>
      </c>
      <c r="M103" s="9">
        <v>71091985.899999976</v>
      </c>
    </row>
    <row r="104" spans="2:13" x14ac:dyDescent="0.2">
      <c r="B104" s="2">
        <v>2014</v>
      </c>
      <c r="C104" s="9">
        <v>1240337.2999999998</v>
      </c>
      <c r="D104" s="9">
        <v>15374144.999999993</v>
      </c>
      <c r="E104" s="9">
        <v>-1149028.1999999993</v>
      </c>
      <c r="F104" s="9">
        <v>2989651.5999999996</v>
      </c>
      <c r="G104" s="9">
        <v>20140398</v>
      </c>
      <c r="H104" s="9">
        <v>-347212.70000000019</v>
      </c>
      <c r="I104" s="9">
        <v>19015168.899999991</v>
      </c>
      <c r="J104" s="9">
        <v>3729793.4999999981</v>
      </c>
      <c r="K104" s="9">
        <v>-1278219.1999999993</v>
      </c>
      <c r="L104" s="9">
        <v>10291379.799999997</v>
      </c>
      <c r="M104" s="9">
        <v>70006414</v>
      </c>
    </row>
    <row r="105" spans="2:13" x14ac:dyDescent="0.2">
      <c r="B105" s="2">
        <v>2015</v>
      </c>
      <c r="C105" s="9">
        <v>1395367.9000000004</v>
      </c>
      <c r="D105" s="9">
        <v>13866487.399999999</v>
      </c>
      <c r="E105" s="9">
        <v>-798716.59999999963</v>
      </c>
      <c r="F105" s="9">
        <v>3177926.4000000004</v>
      </c>
      <c r="G105" s="9">
        <v>20959408.200000003</v>
      </c>
      <c r="H105" s="9">
        <v>-212212.5</v>
      </c>
      <c r="I105" s="9">
        <v>13914165.199999996</v>
      </c>
      <c r="J105" s="9">
        <v>4493823.9999999981</v>
      </c>
      <c r="K105" s="9">
        <v>-635705.69999999925</v>
      </c>
      <c r="L105" s="9">
        <v>8431987</v>
      </c>
      <c r="M105" s="9">
        <v>64592531.300000012</v>
      </c>
    </row>
    <row r="106" spans="2:13" x14ac:dyDescent="0.2">
      <c r="B106" s="2">
        <v>2016</v>
      </c>
      <c r="C106" s="9">
        <v>1200272.9000000004</v>
      </c>
      <c r="D106" s="9">
        <v>14220025.899999999</v>
      </c>
      <c r="E106" s="9">
        <v>-560788.40000000037</v>
      </c>
      <c r="F106" s="9">
        <v>3319722</v>
      </c>
      <c r="G106" s="9">
        <v>27763346.400000006</v>
      </c>
      <c r="H106" s="9">
        <v>-147800.5</v>
      </c>
      <c r="I106" s="9">
        <v>17220551.700000003</v>
      </c>
      <c r="J106" s="9">
        <v>3668404.9000000004</v>
      </c>
      <c r="K106" s="9">
        <v>-635936.89999999851</v>
      </c>
      <c r="L106" s="9">
        <v>8840988.1000000015</v>
      </c>
      <c r="M106" s="9">
        <v>74888786.099999964</v>
      </c>
    </row>
    <row r="107" spans="2:13" x14ac:dyDescent="0.2">
      <c r="B107" s="2">
        <v>2017</v>
      </c>
      <c r="C107" s="9">
        <v>1595711.0999999996</v>
      </c>
      <c r="D107" s="9">
        <v>16186201.300000004</v>
      </c>
      <c r="E107" s="9">
        <v>-453949.80000000075</v>
      </c>
      <c r="F107" s="9">
        <v>3490356</v>
      </c>
      <c r="G107" s="9">
        <v>32364099.099999994</v>
      </c>
      <c r="H107" s="9">
        <v>-259532.59999999963</v>
      </c>
      <c r="I107" s="9">
        <v>17828052.099999994</v>
      </c>
      <c r="J107" s="9">
        <v>3060095.2999999989</v>
      </c>
      <c r="K107" s="9">
        <v>-639948.30000000075</v>
      </c>
      <c r="L107" s="9">
        <v>9867037.6999999955</v>
      </c>
      <c r="M107" s="9">
        <v>83038121.899999976</v>
      </c>
    </row>
    <row r="108" spans="2:13" x14ac:dyDescent="0.2">
      <c r="B108" s="2">
        <v>2018</v>
      </c>
      <c r="C108" s="9">
        <v>2092714.2000000002</v>
      </c>
      <c r="D108" s="9">
        <v>16616525.999999993</v>
      </c>
      <c r="E108" s="9">
        <v>-314229.69999999925</v>
      </c>
      <c r="F108" s="9">
        <v>3295030.8000000007</v>
      </c>
      <c r="G108" s="9">
        <v>31224475.400000006</v>
      </c>
      <c r="H108" s="9">
        <v>-186335.29999999981</v>
      </c>
      <c r="I108" s="9">
        <v>18754362.700000003</v>
      </c>
      <c r="J108" s="9">
        <v>3169408.5999999996</v>
      </c>
      <c r="K108" s="9">
        <v>-942404.30000000075</v>
      </c>
      <c r="L108" s="9">
        <v>10490397.5</v>
      </c>
      <c r="M108" s="9">
        <v>84199945.899999976</v>
      </c>
    </row>
    <row r="109" spans="2:13" x14ac:dyDescent="0.2">
      <c r="B109" s="2">
        <v>2019</v>
      </c>
      <c r="C109" s="9">
        <v>1850819.4000000004</v>
      </c>
      <c r="D109" s="9">
        <v>15963492.199999996</v>
      </c>
      <c r="E109" s="9">
        <v>-580952.09999999963</v>
      </c>
      <c r="F109" s="9">
        <v>2480297.5</v>
      </c>
      <c r="G109" s="9">
        <v>33030047.299999997</v>
      </c>
      <c r="H109" s="9">
        <v>-510286.29999999981</v>
      </c>
      <c r="I109" s="9">
        <v>19538190.399999991</v>
      </c>
      <c r="J109" s="9">
        <v>2052275.0999999996</v>
      </c>
      <c r="K109" s="9">
        <v>-1515211.9000000004</v>
      </c>
      <c r="L109" s="9">
        <v>10550132.199999996</v>
      </c>
      <c r="M109" s="9">
        <v>82858803.800000012</v>
      </c>
    </row>
    <row r="110" spans="2:13" x14ac:dyDescent="0.2">
      <c r="B110" s="2">
        <v>2020</v>
      </c>
      <c r="C110" s="9">
        <v>1663224.5</v>
      </c>
      <c r="D110" s="9">
        <v>14576502.999999993</v>
      </c>
      <c r="E110" s="9">
        <v>-870229.59999999963</v>
      </c>
      <c r="F110" s="9">
        <v>2249199.6999999993</v>
      </c>
      <c r="G110" s="9">
        <v>33885290.299999997</v>
      </c>
      <c r="H110" s="9">
        <v>-297131</v>
      </c>
      <c r="I110" s="9">
        <v>19542210.099999994</v>
      </c>
      <c r="J110" s="9">
        <v>2412543.7000000011</v>
      </c>
      <c r="K110" s="9">
        <v>-1558742.3000000007</v>
      </c>
      <c r="L110" s="9">
        <v>9590970.1000000015</v>
      </c>
      <c r="M110" s="9">
        <v>81193838.5</v>
      </c>
    </row>
    <row r="111" spans="2:13" x14ac:dyDescent="0.2">
      <c r="B111" s="2">
        <v>2021</v>
      </c>
      <c r="C111" s="9">
        <v>1909499.5</v>
      </c>
      <c r="D111" s="9">
        <v>18724302.300000004</v>
      </c>
      <c r="E111" s="9">
        <v>-1049686.4000000004</v>
      </c>
      <c r="F111" s="9">
        <v>2038036.4000000004</v>
      </c>
      <c r="G111" s="9">
        <v>37888012.200000003</v>
      </c>
      <c r="H111" s="9">
        <v>-439293.90000000037</v>
      </c>
      <c r="I111" s="9">
        <v>22158893.5</v>
      </c>
      <c r="J111" s="9">
        <v>2898851.2000000011</v>
      </c>
      <c r="K111" s="9">
        <v>-1337205.5</v>
      </c>
      <c r="L111" s="9">
        <v>12504048.399999999</v>
      </c>
      <c r="M111" s="9">
        <v>95295457.699999988</v>
      </c>
    </row>
    <row r="112" spans="2:13" x14ac:dyDescent="0.2">
      <c r="B112" s="2" t="s">
        <v>1</v>
      </c>
      <c r="C112" s="6"/>
      <c r="D112" s="6"/>
      <c r="E112" s="6"/>
      <c r="F112" s="6"/>
      <c r="G112" s="6"/>
      <c r="H112" s="6"/>
      <c r="I112" s="6"/>
      <c r="J112" s="6"/>
      <c r="K112" s="6"/>
      <c r="L112" s="6"/>
      <c r="M112"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87266-CFDE-49B2-945C-C320BCEE1C41}">
  <sheetPr>
    <tabColor theme="5"/>
  </sheetPr>
  <dimension ref="B2:B58"/>
  <sheetViews>
    <sheetView showGridLines="0" showRowColHeaders="0" topLeftCell="A4" workbookViewId="0">
      <selection activeCell="B48" sqref="B48"/>
    </sheetView>
  </sheetViews>
  <sheetFormatPr baseColWidth="10" defaultColWidth="11.42578125" defaultRowHeight="15" x14ac:dyDescent="0.25"/>
  <cols>
    <col min="1" max="1" width="4.28515625" style="17" customWidth="1"/>
    <col min="2" max="2" width="122.140625" style="99" customWidth="1"/>
    <col min="3" max="16384" width="11.42578125" style="17"/>
  </cols>
  <sheetData>
    <row r="2" spans="2:2" ht="18.75" x14ac:dyDescent="0.3">
      <c r="B2" s="101" t="s">
        <v>572</v>
      </c>
    </row>
    <row r="3" spans="2:2" x14ac:dyDescent="0.25">
      <c r="B3" s="102"/>
    </row>
    <row r="4" spans="2:2" x14ac:dyDescent="0.25">
      <c r="B4" s="103" t="s">
        <v>573</v>
      </c>
    </row>
    <row r="5" spans="2:2" x14ac:dyDescent="0.25">
      <c r="B5" s="102" t="s">
        <v>574</v>
      </c>
    </row>
    <row r="6" spans="2:2" x14ac:dyDescent="0.25">
      <c r="B6" s="104"/>
    </row>
    <row r="7" spans="2:2" x14ac:dyDescent="0.25">
      <c r="B7" s="103" t="s">
        <v>575</v>
      </c>
    </row>
    <row r="8" spans="2:2" ht="30" x14ac:dyDescent="0.25">
      <c r="B8" s="102" t="s">
        <v>605</v>
      </c>
    </row>
    <row r="9" spans="2:2" ht="30" x14ac:dyDescent="0.25">
      <c r="B9" s="102" t="s">
        <v>576</v>
      </c>
    </row>
    <row r="10" spans="2:2" ht="9" customHeight="1" x14ac:dyDescent="0.25">
      <c r="B10" s="102"/>
    </row>
    <row r="11" spans="2:2" x14ac:dyDescent="0.25">
      <c r="B11" s="102" t="s">
        <v>577</v>
      </c>
    </row>
    <row r="12" spans="2:2" ht="12.75" x14ac:dyDescent="0.2">
      <c r="B12" s="105" t="s">
        <v>578</v>
      </c>
    </row>
    <row r="13" spans="2:2" ht="12.75" x14ac:dyDescent="0.2">
      <c r="B13" s="106" t="s">
        <v>579</v>
      </c>
    </row>
    <row r="14" spans="2:2" x14ac:dyDescent="0.25">
      <c r="B14" s="102"/>
    </row>
    <row r="15" spans="2:2" ht="30" x14ac:dyDescent="0.25">
      <c r="B15" s="107" t="s">
        <v>606</v>
      </c>
    </row>
    <row r="16" spans="2:2" x14ac:dyDescent="0.25">
      <c r="B16" s="107" t="s">
        <v>596</v>
      </c>
    </row>
    <row r="17" spans="2:2" x14ac:dyDescent="0.25">
      <c r="B17" s="107" t="s">
        <v>598</v>
      </c>
    </row>
    <row r="18" spans="2:2" x14ac:dyDescent="0.25">
      <c r="B18" s="107" t="s">
        <v>599</v>
      </c>
    </row>
    <row r="19" spans="2:2" x14ac:dyDescent="0.25">
      <c r="B19" s="107"/>
    </row>
    <row r="20" spans="2:2" ht="12.75" x14ac:dyDescent="0.2">
      <c r="B20" s="100"/>
    </row>
    <row r="21" spans="2:2" ht="30" x14ac:dyDescent="0.2">
      <c r="B21" s="112" t="s">
        <v>597</v>
      </c>
    </row>
    <row r="22" spans="2:2" x14ac:dyDescent="0.25">
      <c r="B22" s="102"/>
    </row>
    <row r="23" spans="2:2" x14ac:dyDescent="0.25">
      <c r="B23" s="103" t="s">
        <v>580</v>
      </c>
    </row>
    <row r="24" spans="2:2" ht="60" x14ac:dyDescent="0.25">
      <c r="B24" s="102" t="s">
        <v>607</v>
      </c>
    </row>
    <row r="25" spans="2:2" x14ac:dyDescent="0.25">
      <c r="B25" s="102"/>
    </row>
    <row r="26" spans="2:2" x14ac:dyDescent="0.25">
      <c r="B26" s="102"/>
    </row>
    <row r="27" spans="2:2" ht="15.75" x14ac:dyDescent="0.25">
      <c r="B27" s="108" t="s">
        <v>581</v>
      </c>
    </row>
    <row r="28" spans="2:2" x14ac:dyDescent="0.25">
      <c r="B28" s="107" t="s">
        <v>582</v>
      </c>
    </row>
    <row r="29" spans="2:2" x14ac:dyDescent="0.25">
      <c r="B29" s="107" t="s">
        <v>593</v>
      </c>
    </row>
    <row r="30" spans="2:2" x14ac:dyDescent="0.25">
      <c r="B30" s="107" t="s">
        <v>594</v>
      </c>
    </row>
    <row r="31" spans="2:2" x14ac:dyDescent="0.25">
      <c r="B31" s="107" t="s">
        <v>595</v>
      </c>
    </row>
    <row r="32" spans="2:2" x14ac:dyDescent="0.25">
      <c r="B32" s="102"/>
    </row>
    <row r="33" spans="2:2" x14ac:dyDescent="0.25">
      <c r="B33" s="109" t="s">
        <v>583</v>
      </c>
    </row>
    <row r="34" spans="2:2" ht="12.75" x14ac:dyDescent="0.2">
      <c r="B34" s="110"/>
    </row>
    <row r="35" spans="2:2" ht="12.75" x14ac:dyDescent="0.2">
      <c r="B35" s="110"/>
    </row>
    <row r="36" spans="2:2" ht="12.75" x14ac:dyDescent="0.2">
      <c r="B36" s="110"/>
    </row>
    <row r="37" spans="2:2" ht="12.75" x14ac:dyDescent="0.2">
      <c r="B37" s="110"/>
    </row>
    <row r="38" spans="2:2" x14ac:dyDescent="0.25">
      <c r="B38" s="111" t="s">
        <v>584</v>
      </c>
    </row>
    <row r="39" spans="2:2" ht="12.75" x14ac:dyDescent="0.2">
      <c r="B39" s="110" t="s">
        <v>585</v>
      </c>
    </row>
    <row r="40" spans="2:2" x14ac:dyDescent="0.25">
      <c r="B40" s="107" t="s">
        <v>586</v>
      </c>
    </row>
    <row r="41" spans="2:2" x14ac:dyDescent="0.25">
      <c r="B41" s="107" t="s">
        <v>587</v>
      </c>
    </row>
    <row r="42" spans="2:2" x14ac:dyDescent="0.25">
      <c r="B42" s="107"/>
    </row>
    <row r="43" spans="2:2" x14ac:dyDescent="0.25">
      <c r="B43" s="107" t="s">
        <v>588</v>
      </c>
    </row>
    <row r="44" spans="2:2" x14ac:dyDescent="0.25">
      <c r="B44" s="107" t="s">
        <v>589</v>
      </c>
    </row>
    <row r="45" spans="2:2" x14ac:dyDescent="0.25">
      <c r="B45" s="107" t="s">
        <v>590</v>
      </c>
    </row>
    <row r="46" spans="2:2" x14ac:dyDescent="0.25">
      <c r="B46" s="107" t="s">
        <v>591</v>
      </c>
    </row>
    <row r="47" spans="2:2" x14ac:dyDescent="0.25">
      <c r="B47" s="107"/>
    </row>
    <row r="48" spans="2:2" x14ac:dyDescent="0.25">
      <c r="B48" s="107"/>
    </row>
    <row r="49" spans="2:2" x14ac:dyDescent="0.25">
      <c r="B49" s="107"/>
    </row>
    <row r="50" spans="2:2" x14ac:dyDescent="0.25">
      <c r="B50" s="107"/>
    </row>
    <row r="51" spans="2:2" ht="12.75" x14ac:dyDescent="0.2">
      <c r="B51" s="100"/>
    </row>
    <row r="52" spans="2:2" ht="12.75" x14ac:dyDescent="0.2">
      <c r="B52" s="100"/>
    </row>
    <row r="53" spans="2:2" ht="12.75" x14ac:dyDescent="0.2">
      <c r="B53" s="100"/>
    </row>
    <row r="54" spans="2:2" ht="12.75" x14ac:dyDescent="0.2">
      <c r="B54" s="100"/>
    </row>
    <row r="55" spans="2:2" ht="12.75" x14ac:dyDescent="0.2">
      <c r="B55" s="100"/>
    </row>
    <row r="56" spans="2:2" ht="12.75" x14ac:dyDescent="0.2">
      <c r="B56" s="100"/>
    </row>
    <row r="57" spans="2:2" ht="12.75" x14ac:dyDescent="0.2">
      <c r="B57" s="138" t="s">
        <v>592</v>
      </c>
    </row>
    <row r="58" spans="2:2" x14ac:dyDescent="0.25">
      <c r="B58" s="102"/>
    </row>
  </sheetData>
  <hyperlinks>
    <hyperlink ref="B13" r:id="rId1" xr:uid="{4A752C74-56CD-4A1B-B7D5-41D58757E58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F4EE-A6C6-461F-9BC7-A41D670127D3}">
  <sheetPr>
    <tabColor theme="4"/>
  </sheetPr>
  <dimension ref="B1:T362"/>
  <sheetViews>
    <sheetView showGridLines="0" showRowColHeaders="0" workbookViewId="0">
      <pane ySplit="9" topLeftCell="A10" activePane="bottomLeft" state="frozen"/>
      <selection activeCell="J46" sqref="J46"/>
      <selection pane="bottomLeft" activeCell="S21" sqref="S21"/>
    </sheetView>
  </sheetViews>
  <sheetFormatPr baseColWidth="10" defaultColWidth="11.42578125" defaultRowHeight="12.75" x14ac:dyDescent="0.2"/>
  <cols>
    <col min="1" max="1" width="3.42578125" style="14" customWidth="1"/>
    <col min="2" max="2" width="14.85546875" style="14" customWidth="1"/>
    <col min="3" max="13" width="11.7109375" style="14" customWidth="1"/>
    <col min="14" max="14" width="11" style="14" bestFit="1" customWidth="1"/>
    <col min="15" max="19" width="11.7109375" style="14" customWidth="1"/>
    <col min="20" max="20" width="28" style="14" customWidth="1"/>
    <col min="21" max="21" width="51.7109375" style="14" customWidth="1"/>
    <col min="22" max="16384" width="11.42578125" style="14"/>
  </cols>
  <sheetData>
    <row r="1" spans="2:20" ht="8.25" customHeight="1" x14ac:dyDescent="0.2"/>
    <row r="7" spans="2:20" ht="9.75" customHeight="1" x14ac:dyDescent="0.2"/>
    <row r="8" spans="2:20" ht="29.25" customHeight="1" x14ac:dyDescent="0.2">
      <c r="B8" s="18" t="str">
        <f>T_komm!V12</f>
        <v>Slakteleveranser av alle dyreslag kommunevis i Trøndelag perioden 2005 - 2021 i kg</v>
      </c>
      <c r="C8" s="19"/>
      <c r="D8" s="19"/>
      <c r="E8" s="19"/>
      <c r="F8" s="19"/>
      <c r="G8" s="19"/>
      <c r="H8" s="19"/>
      <c r="I8" s="19"/>
      <c r="J8" s="19"/>
      <c r="K8" s="19"/>
      <c r="L8" s="19"/>
      <c r="M8" s="19"/>
      <c r="N8" s="19"/>
      <c r="O8" s="19"/>
      <c r="P8" s="19"/>
      <c r="Q8" s="19"/>
      <c r="R8" s="44"/>
      <c r="S8" s="19"/>
      <c r="T8" s="43" t="s">
        <v>541</v>
      </c>
    </row>
    <row r="9" spans="2:20" ht="36" customHeight="1" x14ac:dyDescent="0.2">
      <c r="B9" s="20" t="s">
        <v>59</v>
      </c>
      <c r="C9" s="20">
        <f>IF(T_komm!C6=0," ",T_komm!C6)</f>
        <v>2005</v>
      </c>
      <c r="D9" s="20">
        <f>IF(T_komm!D6=0," ",T_komm!D6)</f>
        <v>2006</v>
      </c>
      <c r="E9" s="20">
        <f>IF(T_komm!E6=0," ",T_komm!E6)</f>
        <v>2007</v>
      </c>
      <c r="F9" s="20">
        <f>IF(T_komm!F6=0," ",T_komm!F6)</f>
        <v>2008</v>
      </c>
      <c r="G9" s="20">
        <f>IF(T_komm!G6=0," ",T_komm!G6)</f>
        <v>2009</v>
      </c>
      <c r="H9" s="20">
        <f>IF(T_komm!H6=0," ",T_komm!H6)</f>
        <v>2010</v>
      </c>
      <c r="I9" s="20">
        <f>IF(T_komm!I6=0," ",T_komm!I6)</f>
        <v>2011</v>
      </c>
      <c r="J9" s="20">
        <f>IF(T_komm!J6=0," ",T_komm!J6)</f>
        <v>2012</v>
      </c>
      <c r="K9" s="20">
        <f>IF(T_komm!K6=0," ",T_komm!K6)</f>
        <v>2013</v>
      </c>
      <c r="L9" s="20">
        <f>IF(T_komm!L6=0," ",T_komm!L6)</f>
        <v>2014</v>
      </c>
      <c r="M9" s="20">
        <f>IF(T_komm!M6=0," ",T_komm!M6)</f>
        <v>2015</v>
      </c>
      <c r="N9" s="20">
        <f>IF(T_komm!N6=0," ",T_komm!N6)</f>
        <v>2016</v>
      </c>
      <c r="O9" s="20">
        <f>IF(T_komm!O6=0," ",T_komm!O6)</f>
        <v>2017</v>
      </c>
      <c r="P9" s="20">
        <f>IF(T_komm!P6=0," ",T_komm!P6)</f>
        <v>2018</v>
      </c>
      <c r="Q9" s="20">
        <f>IF(T_komm!Q6=0," ",T_komm!Q6)</f>
        <v>2019</v>
      </c>
      <c r="R9" s="20">
        <f>IF(T_komm!R6=0," ",T_komm!R6)</f>
        <v>2020</v>
      </c>
      <c r="S9" s="20">
        <f>IF(T_komm!S6=0," ",T_komm!S6)</f>
        <v>2021</v>
      </c>
      <c r="T9" s="42" t="s">
        <v>617</v>
      </c>
    </row>
    <row r="10" spans="2:20" x14ac:dyDescent="0.2">
      <c r="B10" s="16" t="str">
        <f>IF(T_komm!B7=0," ",T_komm!B7)</f>
        <v>Flatanger</v>
      </c>
      <c r="C10" s="16">
        <f>IF(T_komm!C7=0," ",T_komm!C7)</f>
        <v>156166.1</v>
      </c>
      <c r="D10" s="16">
        <f>IF(T_komm!D7=0," ",T_komm!D7)</f>
        <v>192041.9</v>
      </c>
      <c r="E10" s="16">
        <f>IF(T_komm!E7=0," ",T_komm!E7)</f>
        <v>200038.1</v>
      </c>
      <c r="F10" s="16">
        <f>IF(T_komm!F7=0," ",T_komm!F7)</f>
        <v>148681.60000000001</v>
      </c>
      <c r="G10" s="16">
        <f>IF(T_komm!G7=0," ",T_komm!G7)</f>
        <v>129668.7</v>
      </c>
      <c r="H10" s="16">
        <f>IF(T_komm!H7=0," ",T_komm!H7)</f>
        <v>134710.39999999999</v>
      </c>
      <c r="I10" s="16">
        <f>IF(T_komm!I7=0," ",T_komm!I7)</f>
        <v>124303</v>
      </c>
      <c r="J10" s="16">
        <f>IF(T_komm!J7=0," ",T_komm!J7)</f>
        <v>131301.70000000001</v>
      </c>
      <c r="K10" s="16">
        <f>IF(T_komm!K7=0," ",T_komm!K7)</f>
        <v>126653</v>
      </c>
      <c r="L10" s="16">
        <f>IF(T_komm!L7=0," ",T_komm!L7)</f>
        <v>124193.5</v>
      </c>
      <c r="M10" s="16">
        <f>IF(T_komm!M7=0," ",T_komm!M7)</f>
        <v>131990.1</v>
      </c>
      <c r="N10" s="16">
        <f>IF(T_komm!N7=0," ",T_komm!N7)</f>
        <v>140471.6</v>
      </c>
      <c r="O10" s="16">
        <f>IF(T_komm!O7=0," ",T_komm!O7)</f>
        <v>123632</v>
      </c>
      <c r="P10" s="16">
        <f>IF(T_komm!P7=0," ",T_komm!P7)</f>
        <v>124564.6</v>
      </c>
      <c r="Q10" s="16">
        <f>IF(T_komm!Q7=0," ",T_komm!Q7)</f>
        <v>122554.7</v>
      </c>
      <c r="R10" s="16">
        <f>IF(T_komm!R7=0," ",T_komm!R7)</f>
        <v>113243</v>
      </c>
      <c r="S10" s="16">
        <f>IF(T_komm!S7=0," ",T_komm!S7)</f>
        <v>114837.1</v>
      </c>
    </row>
    <row r="11" spans="2:20" x14ac:dyDescent="0.2">
      <c r="B11" s="16" t="str">
        <f>IF(T_komm!B8=0," ",T_komm!B8)</f>
        <v>Frosta</v>
      </c>
      <c r="C11" s="16">
        <f>IF(T_komm!C8=0," ",T_komm!C8)</f>
        <v>2476610.7000000002</v>
      </c>
      <c r="D11" s="16">
        <f>IF(T_komm!D8=0," ",T_komm!D8)</f>
        <v>2489779.7000000002</v>
      </c>
      <c r="E11" s="16">
        <f>IF(T_komm!E8=0," ",T_komm!E8)</f>
        <v>2504291.1</v>
      </c>
      <c r="F11" s="16">
        <f>IF(T_komm!F8=0," ",T_komm!F8)</f>
        <v>2950728.9</v>
      </c>
      <c r="G11" s="16">
        <f>IF(T_komm!G8=0," ",T_komm!G8)</f>
        <v>2831537</v>
      </c>
      <c r="H11" s="16">
        <f>IF(T_komm!H8=0," ",T_komm!H8)</f>
        <v>2955433.9</v>
      </c>
      <c r="I11" s="16">
        <f>IF(T_komm!I8=0," ",T_komm!I8)</f>
        <v>2716413</v>
      </c>
      <c r="J11" s="16">
        <f>IF(T_komm!J8=0," ",T_komm!J8)</f>
        <v>2886649.9</v>
      </c>
      <c r="K11" s="16">
        <f>IF(T_komm!K8=0," ",T_komm!K8)</f>
        <v>2843938.7</v>
      </c>
      <c r="L11" s="16">
        <f>IF(T_komm!L8=0," ",T_komm!L8)</f>
        <v>2785635.3</v>
      </c>
      <c r="M11" s="16">
        <f>IF(T_komm!M8=0," ",T_komm!M8)</f>
        <v>2861135.5</v>
      </c>
      <c r="N11" s="16">
        <f>IF(T_komm!N8=0," ",T_komm!N8)</f>
        <v>2790919.2</v>
      </c>
      <c r="O11" s="16">
        <f>IF(T_komm!O8=0," ",T_komm!O8)</f>
        <v>2865782.6</v>
      </c>
      <c r="P11" s="16">
        <f>IF(T_komm!P8=0," ",T_komm!P8)</f>
        <v>2982112.2</v>
      </c>
      <c r="Q11" s="16">
        <f>IF(T_komm!Q8=0," ",T_komm!Q8)</f>
        <v>2925374.6</v>
      </c>
      <c r="R11" s="16">
        <f>IF(T_komm!R8=0," ",T_komm!R8)</f>
        <v>2956426.6</v>
      </c>
      <c r="S11" s="16">
        <f>IF(T_komm!S8=0," ",T_komm!S8)</f>
        <v>3043965.1</v>
      </c>
    </row>
    <row r="12" spans="2:20" x14ac:dyDescent="0.2">
      <c r="B12" s="16" t="str">
        <f>IF(T_komm!B9=0," ",T_komm!B9)</f>
        <v>Frøya</v>
      </c>
      <c r="C12" s="16">
        <f>IF(T_komm!C9=0," ",T_komm!C9)</f>
        <v>63906.7</v>
      </c>
      <c r="D12" s="16">
        <f>IF(T_komm!D9=0," ",T_komm!D9)</f>
        <v>68863.399999999994</v>
      </c>
      <c r="E12" s="16">
        <f>IF(T_komm!E9=0," ",T_komm!E9)</f>
        <v>77538.5</v>
      </c>
      <c r="F12" s="16">
        <f>IF(T_komm!F9=0," ",T_komm!F9)</f>
        <v>68509.899999999994</v>
      </c>
      <c r="G12" s="16">
        <f>IF(T_komm!G9=0," ",T_komm!G9)</f>
        <v>50345.5</v>
      </c>
      <c r="H12" s="16">
        <f>IF(T_komm!H9=0," ",T_komm!H9)</f>
        <v>68554.100000000006</v>
      </c>
      <c r="I12" s="16">
        <f>IF(T_komm!I9=0," ",T_komm!I9)</f>
        <v>55724.7</v>
      </c>
      <c r="J12" s="16">
        <f>IF(T_komm!J9=0," ",T_komm!J9)</f>
        <v>66147.5</v>
      </c>
      <c r="K12" s="16">
        <f>IF(T_komm!K9=0," ",T_komm!K9)</f>
        <v>63077.1</v>
      </c>
      <c r="L12" s="16">
        <f>IF(T_komm!L9=0," ",T_komm!L9)</f>
        <v>60644.6</v>
      </c>
      <c r="M12" s="16">
        <f>IF(T_komm!M9=0," ",T_komm!M9)</f>
        <v>71679.8</v>
      </c>
      <c r="N12" s="16">
        <f>IF(T_komm!N9=0," ",T_komm!N9)</f>
        <v>72350.100000000006</v>
      </c>
      <c r="O12" s="16">
        <f>IF(T_komm!O9=0," ",T_komm!O9)</f>
        <v>73722.899999999994</v>
      </c>
      <c r="P12" s="16">
        <f>IF(T_komm!P9=0," ",T_komm!P9)</f>
        <v>78939.8</v>
      </c>
      <c r="Q12" s="16">
        <f>IF(T_komm!Q9=0," ",T_komm!Q9)</f>
        <v>65450.5</v>
      </c>
      <c r="R12" s="16">
        <f>IF(T_komm!R9=0," ",T_komm!R9)</f>
        <v>61713.599999999999</v>
      </c>
      <c r="S12" s="16">
        <f>IF(T_komm!S9=0," ",T_komm!S9)</f>
        <v>64533.9</v>
      </c>
    </row>
    <row r="13" spans="2:20" x14ac:dyDescent="0.2">
      <c r="B13" s="16" t="str">
        <f>IF(T_komm!B10=0," ",T_komm!B10)</f>
        <v>Grong</v>
      </c>
      <c r="C13" s="16">
        <f>IF(T_komm!C10=0," ",T_komm!C10)</f>
        <v>444308.4</v>
      </c>
      <c r="D13" s="16">
        <f>IF(T_komm!D10=0," ",T_komm!D10)</f>
        <v>451278.8</v>
      </c>
      <c r="E13" s="16">
        <f>IF(T_komm!E10=0," ",T_komm!E10)</f>
        <v>532568.69999999995</v>
      </c>
      <c r="F13" s="16">
        <f>IF(T_komm!F10=0," ",T_komm!F10)</f>
        <v>639748.80000000005</v>
      </c>
      <c r="G13" s="16">
        <f>IF(T_komm!G10=0," ",T_komm!G10)</f>
        <v>753402.5</v>
      </c>
      <c r="H13" s="16">
        <f>IF(T_komm!H10=0," ",T_komm!H10)</f>
        <v>767755.8</v>
      </c>
      <c r="I13" s="16">
        <f>IF(T_komm!I10=0," ",T_komm!I10)</f>
        <v>812123.7</v>
      </c>
      <c r="J13" s="16">
        <f>IF(T_komm!J10=0," ",T_komm!J10)</f>
        <v>790067.7</v>
      </c>
      <c r="K13" s="16">
        <f>IF(T_komm!K10=0," ",T_komm!K10)</f>
        <v>853560.7</v>
      </c>
      <c r="L13" s="16">
        <f>IF(T_komm!L10=0," ",T_komm!L10)</f>
        <v>749898.8</v>
      </c>
      <c r="M13" s="16">
        <f>IF(T_komm!M10=0," ",T_komm!M10)</f>
        <v>800717.7</v>
      </c>
      <c r="N13" s="16">
        <f>IF(T_komm!N10=0," ",T_komm!N10)</f>
        <v>585031.6</v>
      </c>
      <c r="O13" s="16">
        <f>IF(T_komm!O10=0," ",T_komm!O10)</f>
        <v>673411.5</v>
      </c>
      <c r="P13" s="16">
        <f>IF(T_komm!P10=0," ",T_komm!P10)</f>
        <v>677834</v>
      </c>
      <c r="Q13" s="16">
        <f>IF(T_komm!Q10=0," ",T_komm!Q10)</f>
        <v>640183.30000000005</v>
      </c>
      <c r="R13" s="16">
        <f>IF(T_komm!R10=0," ",T_komm!R10)</f>
        <v>700865.7</v>
      </c>
      <c r="S13" s="16">
        <f>IF(T_komm!S10=0," ",T_komm!S10)</f>
        <v>761868.1</v>
      </c>
    </row>
    <row r="14" spans="2:20" x14ac:dyDescent="0.2">
      <c r="B14" s="16" t="str">
        <f>IF(T_komm!B11=0," ",T_komm!B11)</f>
        <v>Heim</v>
      </c>
      <c r="C14" s="16">
        <f>IF(T_komm!C11=0," ",T_komm!C11)</f>
        <v>780773.7</v>
      </c>
      <c r="D14" s="16">
        <f>IF(T_komm!D11=0," ",T_komm!D11)</f>
        <v>773109.9</v>
      </c>
      <c r="E14" s="16">
        <f>IF(T_komm!E11=0," ",T_komm!E11)</f>
        <v>757939.9</v>
      </c>
      <c r="F14" s="16">
        <f>IF(T_komm!F11=0," ",T_komm!F11)</f>
        <v>713046.5</v>
      </c>
      <c r="G14" s="16">
        <f>IF(T_komm!G11=0," ",T_komm!G11)</f>
        <v>690866.6</v>
      </c>
      <c r="H14" s="16">
        <f>IF(T_komm!H11=0," ",T_komm!H11)</f>
        <v>706371.1</v>
      </c>
      <c r="I14" s="16">
        <f>IF(T_komm!I11=0," ",T_komm!I11)</f>
        <v>699247.9</v>
      </c>
      <c r="J14" s="16">
        <f>IF(T_komm!J11=0," ",T_komm!J11)</f>
        <v>621144.80000000005</v>
      </c>
      <c r="K14" s="16">
        <f>IF(T_komm!K11=0," ",T_komm!K11)</f>
        <v>597460.6</v>
      </c>
      <c r="L14" s="16">
        <f>IF(T_komm!L11=0," ",T_komm!L11)</f>
        <v>604199</v>
      </c>
      <c r="M14" s="16">
        <f>IF(T_komm!M11=0," ",T_komm!M11)</f>
        <v>594579.1</v>
      </c>
      <c r="N14" s="16">
        <f>IF(T_komm!N11=0," ",T_komm!N11)</f>
        <v>612737.4</v>
      </c>
      <c r="O14" s="16">
        <f>IF(T_komm!O11=0," ",T_komm!O11)</f>
        <v>647611.30000000005</v>
      </c>
      <c r="P14" s="16">
        <f>IF(T_komm!P11=0," ",T_komm!P11)</f>
        <v>662163.4</v>
      </c>
      <c r="Q14" s="16">
        <f>IF(T_komm!Q11=0," ",T_komm!Q11)</f>
        <v>650783.9</v>
      </c>
      <c r="R14" s="16">
        <f>IF(T_komm!R11=0," ",T_komm!R11)</f>
        <v>666970.19999999995</v>
      </c>
      <c r="S14" s="16">
        <f>IF(T_komm!S11=0," ",T_komm!S11)</f>
        <v>596598.6</v>
      </c>
    </row>
    <row r="15" spans="2:20" x14ac:dyDescent="0.2">
      <c r="B15" s="16" t="str">
        <f>IF(T_komm!B12=0," ",T_komm!B12)</f>
        <v>Hitra</v>
      </c>
      <c r="C15" s="16">
        <f>IF(T_komm!C12=0," ",T_komm!C12)</f>
        <v>161452.29999999999</v>
      </c>
      <c r="D15" s="16">
        <f>IF(T_komm!D12=0," ",T_komm!D12)</f>
        <v>156698.70000000001</v>
      </c>
      <c r="E15" s="16">
        <f>IF(T_komm!E12=0," ",T_komm!E12)</f>
        <v>166185.4</v>
      </c>
      <c r="F15" s="16">
        <f>IF(T_komm!F12=0," ",T_komm!F12)</f>
        <v>193264.9</v>
      </c>
      <c r="G15" s="16">
        <f>IF(T_komm!G12=0," ",T_komm!G12)</f>
        <v>157031.9</v>
      </c>
      <c r="H15" s="16">
        <f>IF(T_komm!H12=0," ",T_komm!H12)</f>
        <v>150355.20000000001</v>
      </c>
      <c r="I15" s="16">
        <f>IF(T_komm!I12=0," ",T_komm!I12)</f>
        <v>140988.29999999999</v>
      </c>
      <c r="J15" s="16">
        <f>IF(T_komm!J12=0," ",T_komm!J12)</f>
        <v>125076.5</v>
      </c>
      <c r="K15" s="16">
        <f>IF(T_komm!K12=0," ",T_komm!K12)</f>
        <v>130919.5</v>
      </c>
      <c r="L15" s="16">
        <f>IF(T_komm!L12=0," ",T_komm!L12)</f>
        <v>122929.60000000001</v>
      </c>
      <c r="M15" s="16">
        <f>IF(T_komm!M12=0," ",T_komm!M12)</f>
        <v>129770.4</v>
      </c>
      <c r="N15" s="16">
        <f>IF(T_komm!N12=0," ",T_komm!N12)</f>
        <v>122065.9</v>
      </c>
      <c r="O15" s="16">
        <f>IF(T_komm!O12=0," ",T_komm!O12)</f>
        <v>130568.3</v>
      </c>
      <c r="P15" s="16">
        <f>IF(T_komm!P12=0," ",T_komm!P12)</f>
        <v>123881.1</v>
      </c>
      <c r="Q15" s="16">
        <f>IF(T_komm!Q12=0," ",T_komm!Q12)</f>
        <v>114077.1</v>
      </c>
      <c r="R15" s="16">
        <f>IF(T_komm!R12=0," ",T_komm!R12)</f>
        <v>146606.6</v>
      </c>
      <c r="S15" s="16">
        <f>IF(T_komm!S12=0," ",T_komm!S12)</f>
        <v>138823.20000000001</v>
      </c>
    </row>
    <row r="16" spans="2:20" x14ac:dyDescent="0.2">
      <c r="B16" s="16" t="str">
        <f>IF(T_komm!B13=0," ",T_komm!B13)</f>
        <v>Holtålen</v>
      </c>
      <c r="C16" s="16">
        <f>IF(T_komm!C13=0," ",T_komm!C13)</f>
        <v>313951.8</v>
      </c>
      <c r="D16" s="16">
        <f>IF(T_komm!D13=0," ",T_komm!D13)</f>
        <v>555398.5</v>
      </c>
      <c r="E16" s="16">
        <f>IF(T_komm!E13=0," ",T_komm!E13)</f>
        <v>589243.30000000005</v>
      </c>
      <c r="F16" s="16">
        <f>IF(T_komm!F13=0," ",T_komm!F13)</f>
        <v>698547.8</v>
      </c>
      <c r="G16" s="16">
        <f>IF(T_komm!G13=0," ",T_komm!G13)</f>
        <v>704794.8</v>
      </c>
      <c r="H16" s="16">
        <f>IF(T_komm!H13=0," ",T_komm!H13)</f>
        <v>715805.6</v>
      </c>
      <c r="I16" s="16">
        <f>IF(T_komm!I13=0," ",T_komm!I13)</f>
        <v>687894.6</v>
      </c>
      <c r="J16" s="16">
        <f>IF(T_komm!J13=0," ",T_komm!J13)</f>
        <v>688180.3</v>
      </c>
      <c r="K16" s="16">
        <f>IF(T_komm!K13=0," ",T_komm!K13)</f>
        <v>796066.3</v>
      </c>
      <c r="L16" s="16">
        <f>IF(T_komm!L13=0," ",T_komm!L13)</f>
        <v>751167.6</v>
      </c>
      <c r="M16" s="16">
        <f>IF(T_komm!M13=0," ",T_komm!M13)</f>
        <v>505015.5</v>
      </c>
      <c r="N16" s="16">
        <f>IF(T_komm!N13=0," ",T_komm!N13)</f>
        <v>783713.6</v>
      </c>
      <c r="O16" s="16">
        <f>IF(T_komm!O13=0," ",T_komm!O13)</f>
        <v>727073.5</v>
      </c>
      <c r="P16" s="16">
        <f>IF(T_komm!P13=0," ",T_komm!P13)</f>
        <v>728026.2</v>
      </c>
      <c r="Q16" s="16">
        <f>IF(T_komm!Q13=0," ",T_komm!Q13)</f>
        <v>727169</v>
      </c>
      <c r="R16" s="16">
        <f>IF(T_komm!R13=0," ",T_komm!R13)</f>
        <v>738232.7</v>
      </c>
      <c r="S16" s="16">
        <f>IF(T_komm!S13=0," ",T_komm!S13)</f>
        <v>793400.2</v>
      </c>
    </row>
    <row r="17" spans="2:19" x14ac:dyDescent="0.2">
      <c r="B17" s="16" t="str">
        <f>IF(T_komm!B14=0," ",T_komm!B14)</f>
        <v>Høylandet</v>
      </c>
      <c r="C17" s="16">
        <f>IF(T_komm!C14=0," ",T_komm!C14)</f>
        <v>360374.6</v>
      </c>
      <c r="D17" s="16">
        <f>IF(T_komm!D14=0," ",T_komm!D14)</f>
        <v>324375.5</v>
      </c>
      <c r="E17" s="16">
        <f>IF(T_komm!E14=0," ",T_komm!E14)</f>
        <v>328861.3</v>
      </c>
      <c r="F17" s="16">
        <f>IF(T_komm!F14=0," ",T_komm!F14)</f>
        <v>676788.7</v>
      </c>
      <c r="G17" s="16">
        <f>IF(T_komm!G14=0," ",T_komm!G14)</f>
        <v>808242.7</v>
      </c>
      <c r="H17" s="16">
        <f>IF(T_komm!H14=0," ",T_komm!H14)</f>
        <v>841942.2</v>
      </c>
      <c r="I17" s="16">
        <f>IF(T_komm!I14=0," ",T_komm!I14)</f>
        <v>828342.6</v>
      </c>
      <c r="J17" s="16">
        <f>IF(T_komm!J14=0," ",T_komm!J14)</f>
        <v>884371.3</v>
      </c>
      <c r="K17" s="16">
        <f>IF(T_komm!K14=0," ",T_komm!K14)</f>
        <v>960475.4</v>
      </c>
      <c r="L17" s="16">
        <f>IF(T_komm!L14=0," ",T_komm!L14)</f>
        <v>945208</v>
      </c>
      <c r="M17" s="16">
        <f>IF(T_komm!M14=0," ",T_komm!M14)</f>
        <v>999020.9</v>
      </c>
      <c r="N17" s="16">
        <f>IF(T_komm!N14=0," ",T_komm!N14)</f>
        <v>976863.8</v>
      </c>
      <c r="O17" s="16">
        <f>IF(T_komm!O14=0," ",T_komm!O14)</f>
        <v>780918.4</v>
      </c>
      <c r="P17" s="16">
        <f>IF(T_komm!P14=0," ",T_komm!P14)</f>
        <v>460455.6</v>
      </c>
      <c r="Q17" s="16">
        <f>IF(T_komm!Q14=0," ",T_komm!Q14)</f>
        <v>450532.3</v>
      </c>
      <c r="R17" s="16">
        <f>IF(T_komm!R14=0," ",T_komm!R14)</f>
        <v>369855.6</v>
      </c>
      <c r="S17" s="16">
        <f>IF(T_komm!S14=0," ",T_komm!S14)</f>
        <v>344997.5</v>
      </c>
    </row>
    <row r="18" spans="2:19" x14ac:dyDescent="0.2">
      <c r="B18" s="16" t="str">
        <f>IF(T_komm!B15=0," ",T_komm!B15)</f>
        <v>Inderøy</v>
      </c>
      <c r="C18" s="16">
        <f>IF(T_komm!C15=0," ",T_komm!C15)</f>
        <v>3139689.9</v>
      </c>
      <c r="D18" s="16">
        <f>IF(T_komm!D15=0," ",T_komm!D15)</f>
        <v>3234809.9</v>
      </c>
      <c r="E18" s="16">
        <f>IF(T_komm!E15=0," ",T_komm!E15)</f>
        <v>3128777.5</v>
      </c>
      <c r="F18" s="16">
        <f>IF(T_komm!F15=0," ",T_komm!F15)</f>
        <v>3336164.5</v>
      </c>
      <c r="G18" s="16">
        <f>IF(T_komm!G15=0," ",T_komm!G15)</f>
        <v>3438447.2</v>
      </c>
      <c r="H18" s="16">
        <f>IF(T_komm!H15=0," ",T_komm!H15)</f>
        <v>3466657.5</v>
      </c>
      <c r="I18" s="16">
        <f>IF(T_komm!I15=0," ",T_komm!I15)</f>
        <v>3394144</v>
      </c>
      <c r="J18" s="16">
        <f>IF(T_komm!J15=0," ",T_komm!J15)</f>
        <v>3272152.2</v>
      </c>
      <c r="K18" s="16">
        <f>IF(T_komm!K15=0," ",T_komm!K15)</f>
        <v>3372096.4</v>
      </c>
      <c r="L18" s="16">
        <f>IF(T_komm!L15=0," ",T_komm!L15)</f>
        <v>3091689.1</v>
      </c>
      <c r="M18" s="16">
        <f>IF(T_komm!M15=0," ",T_komm!M15)</f>
        <v>3261112.4</v>
      </c>
      <c r="N18" s="16">
        <f>IF(T_komm!N15=0," ",T_komm!N15)</f>
        <v>3412964.1</v>
      </c>
      <c r="O18" s="16">
        <f>IF(T_komm!O15=0," ",T_komm!O15)</f>
        <v>3469043.7</v>
      </c>
      <c r="P18" s="16">
        <f>IF(T_komm!P15=0," ",T_komm!P15)</f>
        <v>3940650.4</v>
      </c>
      <c r="Q18" s="16">
        <f>IF(T_komm!Q15=0," ",T_komm!Q15)</f>
        <v>3988399.1</v>
      </c>
      <c r="R18" s="16">
        <f>IF(T_komm!R15=0," ",T_komm!R15)</f>
        <v>3945685.4</v>
      </c>
      <c r="S18" s="16">
        <f>IF(T_komm!S15=0," ",T_komm!S15)</f>
        <v>4104936.5</v>
      </c>
    </row>
    <row r="19" spans="2:19" x14ac:dyDescent="0.2">
      <c r="B19" s="16" t="str">
        <f>IF(T_komm!B16=0," ",T_komm!B16)</f>
        <v>Indre Fosen</v>
      </c>
      <c r="C19" s="16">
        <f>IF(T_komm!C16=0," ",T_komm!C16)</f>
        <v>2572414.1</v>
      </c>
      <c r="D19" s="16">
        <f>IF(T_komm!D16=0," ",T_komm!D16)</f>
        <v>2803538.3</v>
      </c>
      <c r="E19" s="16">
        <f>IF(T_komm!E16=0," ",T_komm!E16)</f>
        <v>2834088.7</v>
      </c>
      <c r="F19" s="16">
        <f>IF(T_komm!F16=0," ",T_komm!F16)</f>
        <v>2872492.7</v>
      </c>
      <c r="G19" s="16">
        <f>IF(T_komm!G16=0," ",T_komm!G16)</f>
        <v>3011455.9</v>
      </c>
      <c r="H19" s="16">
        <f>IF(T_komm!H16=0," ",T_komm!H16)</f>
        <v>2806936</v>
      </c>
      <c r="I19" s="16">
        <f>IF(T_komm!I16=0," ",T_komm!I16)</f>
        <v>2833043.4</v>
      </c>
      <c r="J19" s="16">
        <f>IF(T_komm!J16=0," ",T_komm!J16)</f>
        <v>3086235</v>
      </c>
      <c r="K19" s="16">
        <f>IF(T_komm!K16=0," ",T_komm!K16)</f>
        <v>3023501.9</v>
      </c>
      <c r="L19" s="16">
        <f>IF(T_komm!L16=0," ",T_komm!L16)</f>
        <v>2941355.5</v>
      </c>
      <c r="M19" s="16">
        <f>IF(T_komm!M16=0," ",T_komm!M16)</f>
        <v>2469116.1</v>
      </c>
      <c r="N19" s="16">
        <f>IF(T_komm!N16=0," ",T_komm!N16)</f>
        <v>2537336.6</v>
      </c>
      <c r="O19" s="16">
        <f>IF(T_komm!O16=0," ",T_komm!O16)</f>
        <v>2162306.4</v>
      </c>
      <c r="P19" s="16">
        <f>IF(T_komm!P16=0," ",T_komm!P16)</f>
        <v>2024367.8</v>
      </c>
      <c r="Q19" s="16">
        <f>IF(T_komm!Q16=0," ",T_komm!Q16)</f>
        <v>2170388.4</v>
      </c>
      <c r="R19" s="16">
        <f>IF(T_komm!R16=0," ",T_komm!R16)</f>
        <v>2160864</v>
      </c>
      <c r="S19" s="16">
        <f>IF(T_komm!S16=0," ",T_komm!S16)</f>
        <v>2234846.1</v>
      </c>
    </row>
    <row r="20" spans="2:19" x14ac:dyDescent="0.2">
      <c r="B20" s="139" t="str">
        <f>IF(T_komm!B17=0," ",T_komm!B17)</f>
        <v>Leka</v>
      </c>
      <c r="C20" s="139">
        <f>IF(T_komm!C17=0," ",T_komm!C17)</f>
        <v>172445.4</v>
      </c>
      <c r="D20" s="139">
        <f>IF(T_komm!D17=0," ",T_komm!D17)</f>
        <v>169434.7</v>
      </c>
      <c r="E20" s="139">
        <f>IF(T_komm!E17=0," ",T_komm!E17)</f>
        <v>185658.7</v>
      </c>
      <c r="F20" s="139">
        <f>IF(T_komm!F17=0," ",T_komm!F17)</f>
        <v>157305.20000000001</v>
      </c>
      <c r="G20" s="139">
        <f>IF(T_komm!G17=0," ",T_komm!G17)</f>
        <v>183425.7</v>
      </c>
      <c r="H20" s="139">
        <f>IF(T_komm!H17=0," ",T_komm!H17)</f>
        <v>188544.1</v>
      </c>
      <c r="I20" s="139">
        <f>IF(T_komm!I17=0," ",T_komm!I17)</f>
        <v>167113.20000000001</v>
      </c>
      <c r="J20" s="139">
        <f>IF(T_komm!J17=0," ",T_komm!J17)</f>
        <v>167016.4</v>
      </c>
      <c r="K20" s="139">
        <f>IF(T_komm!K17=0," ",T_komm!K17)</f>
        <v>200467.4</v>
      </c>
      <c r="L20" s="139">
        <f>IF(T_komm!L17=0," ",T_komm!L17)</f>
        <v>194546.4</v>
      </c>
      <c r="M20" s="139">
        <f>IF(T_komm!M17=0," ",T_komm!M17)</f>
        <v>195046.6</v>
      </c>
      <c r="N20" s="139">
        <f>IF(T_komm!N17=0," ",T_komm!N17)</f>
        <v>191917.5</v>
      </c>
      <c r="O20" s="139">
        <f>IF(T_komm!O17=0," ",T_komm!O17)</f>
        <v>198469.5</v>
      </c>
      <c r="P20" s="139">
        <f>IF(T_komm!P17=0," ",T_komm!P17)</f>
        <v>181720</v>
      </c>
      <c r="Q20" s="139">
        <f>IF(T_komm!Q17=0," ",T_komm!Q17)</f>
        <v>182496.9</v>
      </c>
      <c r="R20" s="139">
        <f>IF(T_komm!R17=0," ",T_komm!R17)</f>
        <v>203856.3</v>
      </c>
      <c r="S20" s="139">
        <f>IF(T_komm!S17=0," ",T_komm!S17)</f>
        <v>171649.4</v>
      </c>
    </row>
    <row r="21" spans="2:19" x14ac:dyDescent="0.2">
      <c r="B21" s="16" t="str">
        <f>IF(T_komm!B18=0," ",T_komm!B18)</f>
        <v>Levanger</v>
      </c>
      <c r="C21" s="16">
        <f>IF(T_komm!C18=0," ",T_komm!C18)</f>
        <v>8689443</v>
      </c>
      <c r="D21" s="16">
        <f>IF(T_komm!D18=0," ",T_komm!D18)</f>
        <v>9387043.9000000004</v>
      </c>
      <c r="E21" s="16">
        <f>IF(T_komm!E18=0," ",T_komm!E18)</f>
        <v>9788149.6999999993</v>
      </c>
      <c r="F21" s="16">
        <f>IF(T_komm!F18=0," ",T_komm!F18)</f>
        <v>10874605.800000001</v>
      </c>
      <c r="G21" s="16">
        <f>IF(T_komm!G18=0," ",T_komm!G18)</f>
        <v>10087908.300000001</v>
      </c>
      <c r="H21" s="16">
        <f>IF(T_komm!H18=0," ",T_komm!H18)</f>
        <v>11215739.4</v>
      </c>
      <c r="I21" s="16">
        <f>IF(T_komm!I18=0," ",T_komm!I18)</f>
        <v>11418547.6</v>
      </c>
      <c r="J21" s="16">
        <f>IF(T_komm!J18=0," ",T_komm!J18)</f>
        <v>11485848.300000001</v>
      </c>
      <c r="K21" s="16">
        <f>IF(T_komm!K18=0," ",T_komm!K18)</f>
        <v>11361601.699999999</v>
      </c>
      <c r="L21" s="16">
        <f>IF(T_komm!L18=0," ",T_komm!L18)</f>
        <v>11652260.9</v>
      </c>
      <c r="M21" s="16">
        <f>IF(T_komm!M18=0," ",T_komm!M18)</f>
        <v>11878133.199999999</v>
      </c>
      <c r="N21" s="16">
        <f>IF(T_komm!N18=0," ",T_komm!N18)</f>
        <v>12355912.6</v>
      </c>
      <c r="O21" s="16">
        <f>IF(T_komm!O18=0," ",T_komm!O18)</f>
        <v>13319811.5</v>
      </c>
      <c r="P21" s="16">
        <f>IF(T_komm!P18=0," ",T_komm!P18)</f>
        <v>12988981.6</v>
      </c>
      <c r="Q21" s="16">
        <f>IF(T_komm!Q18=0," ",T_komm!Q18)</f>
        <v>13731595.9</v>
      </c>
      <c r="R21" s="16">
        <f>IF(T_komm!R18=0," ",T_komm!R18)</f>
        <v>13689761.6</v>
      </c>
      <c r="S21" s="16">
        <f>IF(T_komm!S18=0," ",T_komm!S18)</f>
        <v>14937958.1</v>
      </c>
    </row>
    <row r="22" spans="2:19" x14ac:dyDescent="0.2">
      <c r="B22" s="16" t="str">
        <f>IF(T_komm!B19=0," ",T_komm!B19)</f>
        <v>Lierne</v>
      </c>
      <c r="C22" s="16">
        <f>IF(T_komm!C19=0," ",T_komm!C19)</f>
        <v>159330.29999999999</v>
      </c>
      <c r="D22" s="16">
        <f>IF(T_komm!D19=0," ",T_komm!D19)</f>
        <v>169733.2</v>
      </c>
      <c r="E22" s="16">
        <f>IF(T_komm!E19=0," ",T_komm!E19)</f>
        <v>176995.9</v>
      </c>
      <c r="F22" s="16">
        <f>IF(T_komm!F19=0," ",T_komm!F19)</f>
        <v>206236.3</v>
      </c>
      <c r="G22" s="16">
        <f>IF(T_komm!G19=0," ",T_komm!G19)</f>
        <v>182603.2</v>
      </c>
      <c r="H22" s="16">
        <f>IF(T_komm!H19=0," ",T_komm!H19)</f>
        <v>180406.1</v>
      </c>
      <c r="I22" s="16">
        <f>IF(T_komm!I19=0," ",T_komm!I19)</f>
        <v>183909.7</v>
      </c>
      <c r="J22" s="16">
        <f>IF(T_komm!J19=0," ",T_komm!J19)</f>
        <v>172085.8</v>
      </c>
      <c r="K22" s="16">
        <f>IF(T_komm!K19=0," ",T_komm!K19)</f>
        <v>154377.79999999999</v>
      </c>
      <c r="L22" s="16">
        <f>IF(T_komm!L19=0," ",T_komm!L19)</f>
        <v>143782.29999999999</v>
      </c>
      <c r="M22" s="16">
        <f>IF(T_komm!M19=0," ",T_komm!M19)</f>
        <v>150551.79999999999</v>
      </c>
      <c r="N22" s="16">
        <f>IF(T_komm!N19=0," ",T_komm!N19)</f>
        <v>156508</v>
      </c>
      <c r="O22" s="16">
        <f>IF(T_komm!O19=0," ",T_komm!O19)</f>
        <v>160484.6</v>
      </c>
      <c r="P22" s="16">
        <f>IF(T_komm!P19=0," ",T_komm!P19)</f>
        <v>195300.8</v>
      </c>
      <c r="Q22" s="16">
        <f>IF(T_komm!Q19=0," ",T_komm!Q19)</f>
        <v>214548.8</v>
      </c>
      <c r="R22" s="16">
        <f>IF(T_komm!R19=0," ",T_komm!R19)</f>
        <v>177909.3</v>
      </c>
      <c r="S22" s="16">
        <f>IF(T_komm!S19=0," ",T_komm!S19)</f>
        <v>165800.1</v>
      </c>
    </row>
    <row r="23" spans="2:19" x14ac:dyDescent="0.2">
      <c r="B23" s="16" t="str">
        <f>IF(T_komm!B20=0," ",T_komm!B20)</f>
        <v>Malvik</v>
      </c>
      <c r="C23" s="16">
        <f>IF(T_komm!C20=0," ",T_komm!C20)</f>
        <v>400380.9</v>
      </c>
      <c r="D23" s="16">
        <f>IF(T_komm!D20=0," ",T_komm!D20)</f>
        <v>355475.5</v>
      </c>
      <c r="E23" s="16">
        <f>IF(T_komm!E20=0," ",T_komm!E20)</f>
        <v>390083.2</v>
      </c>
      <c r="F23" s="16">
        <f>IF(T_komm!F20=0," ",T_komm!F20)</f>
        <v>379467.4</v>
      </c>
      <c r="G23" s="16">
        <f>IF(T_komm!G20=0," ",T_komm!G20)</f>
        <v>343929.7</v>
      </c>
      <c r="H23" s="16">
        <f>IF(T_komm!H20=0," ",T_komm!H20)</f>
        <v>344601.5</v>
      </c>
      <c r="I23" s="16">
        <f>IF(T_komm!I20=0," ",T_komm!I20)</f>
        <v>280075</v>
      </c>
      <c r="J23" s="16">
        <f>IF(T_komm!J20=0," ",T_komm!J20)</f>
        <v>293693.7</v>
      </c>
      <c r="K23" s="16">
        <f>IF(T_komm!K20=0," ",T_komm!K20)</f>
        <v>280963.59999999998</v>
      </c>
      <c r="L23" s="16">
        <f>IF(T_komm!L20=0," ",T_komm!L20)</f>
        <v>264277.7</v>
      </c>
      <c r="M23" s="16">
        <f>IF(T_komm!M20=0," ",T_komm!M20)</f>
        <v>288460.7</v>
      </c>
      <c r="N23" s="16">
        <f>IF(T_komm!N20=0," ",T_komm!N20)</f>
        <v>307829.09999999998</v>
      </c>
      <c r="O23" s="16">
        <f>IF(T_komm!O20=0," ",T_komm!O20)</f>
        <v>290231.90000000002</v>
      </c>
      <c r="P23" s="16">
        <f>IF(T_komm!P20=0," ",T_komm!P20)</f>
        <v>325396.5</v>
      </c>
      <c r="Q23" s="16">
        <f>IF(T_komm!Q20=0," ",T_komm!Q20)</f>
        <v>288659.40000000002</v>
      </c>
      <c r="R23" s="16">
        <f>IF(T_komm!R20=0," ",T_komm!R20)</f>
        <v>298513.5</v>
      </c>
      <c r="S23" s="16">
        <f>IF(T_komm!S20=0," ",T_komm!S20)</f>
        <v>341928.6</v>
      </c>
    </row>
    <row r="24" spans="2:19" x14ac:dyDescent="0.2">
      <c r="B24" s="16" t="str">
        <f>IF(T_komm!B21=0," ",T_komm!B21)</f>
        <v>Melhus</v>
      </c>
      <c r="C24" s="16">
        <f>IF(T_komm!C21=0," ",T_komm!C21)</f>
        <v>1613451.1</v>
      </c>
      <c r="D24" s="16">
        <f>IF(T_komm!D21=0," ",T_komm!D21)</f>
        <v>1887596.1</v>
      </c>
      <c r="E24" s="16">
        <f>IF(T_komm!E21=0," ",T_komm!E21)</f>
        <v>1939100.4</v>
      </c>
      <c r="F24" s="16">
        <f>IF(T_komm!F21=0," ",T_komm!F21)</f>
        <v>2729068.8</v>
      </c>
      <c r="G24" s="16">
        <f>IF(T_komm!G21=0," ",T_komm!G21)</f>
        <v>3311123.2</v>
      </c>
      <c r="H24" s="16">
        <f>IF(T_komm!H21=0," ",T_komm!H21)</f>
        <v>2999136.9</v>
      </c>
      <c r="I24" s="16">
        <f>IF(T_komm!I21=0," ",T_komm!I21)</f>
        <v>3096471.5</v>
      </c>
      <c r="J24" s="16">
        <f>IF(T_komm!J21=0," ",T_komm!J21)</f>
        <v>3015415.6</v>
      </c>
      <c r="K24" s="16">
        <f>IF(T_komm!K21=0," ",T_komm!K21)</f>
        <v>3629131.1</v>
      </c>
      <c r="L24" s="16">
        <f>IF(T_komm!L21=0," ",T_komm!L21)</f>
        <v>4262002.5999999996</v>
      </c>
      <c r="M24" s="16">
        <f>IF(T_komm!M21=0," ",T_komm!M21)</f>
        <v>3335498.4</v>
      </c>
      <c r="N24" s="16">
        <f>IF(T_komm!N21=0," ",T_komm!N21)</f>
        <v>3515386.5</v>
      </c>
      <c r="O24" s="16">
        <f>IF(T_komm!O21=0," ",T_komm!O21)</f>
        <v>3396665.2</v>
      </c>
      <c r="P24" s="16">
        <f>IF(T_komm!P21=0," ",T_komm!P21)</f>
        <v>4274378</v>
      </c>
      <c r="Q24" s="16">
        <f>IF(T_komm!Q21=0," ",T_komm!Q21)</f>
        <v>4247210.5999999996</v>
      </c>
      <c r="R24" s="16">
        <f>IF(T_komm!R21=0," ",T_komm!R21)</f>
        <v>4442506.5</v>
      </c>
      <c r="S24" s="16">
        <f>IF(T_komm!S21=0," ",T_komm!S21)</f>
        <v>4588562.8</v>
      </c>
    </row>
    <row r="25" spans="2:19" x14ac:dyDescent="0.2">
      <c r="B25" s="16" t="str">
        <f>IF(T_komm!B22=0," ",T_komm!B22)</f>
        <v>Meråker</v>
      </c>
      <c r="C25" s="16">
        <f>IF(T_komm!C22=0," ",T_komm!C22)</f>
        <v>229142.7</v>
      </c>
      <c r="D25" s="16">
        <f>IF(T_komm!D22=0," ",T_komm!D22)</f>
        <v>225111.3</v>
      </c>
      <c r="E25" s="16">
        <f>IF(T_komm!E22=0," ",T_komm!E22)</f>
        <v>245056.4</v>
      </c>
      <c r="F25" s="16">
        <f>IF(T_komm!F22=0," ",T_komm!F22)</f>
        <v>233680.6</v>
      </c>
      <c r="G25" s="16">
        <f>IF(T_komm!G22=0," ",T_komm!G22)</f>
        <v>209006.6</v>
      </c>
      <c r="H25" s="16">
        <f>IF(T_komm!H22=0," ",T_komm!H22)</f>
        <v>227962.6</v>
      </c>
      <c r="I25" s="16">
        <f>IF(T_komm!I22=0," ",T_komm!I22)</f>
        <v>218884.1</v>
      </c>
      <c r="J25" s="16">
        <f>IF(T_komm!J22=0," ",T_komm!J22)</f>
        <v>249453.4</v>
      </c>
      <c r="K25" s="16">
        <f>IF(T_komm!K22=0," ",T_komm!K22)</f>
        <v>160980.5</v>
      </c>
      <c r="L25" s="16">
        <f>IF(T_komm!L22=0," ",T_komm!L22)</f>
        <v>129209.9</v>
      </c>
      <c r="M25" s="16">
        <f>IF(T_komm!M22=0," ",T_komm!M22)</f>
        <v>133013.79999999999</v>
      </c>
      <c r="N25" s="16">
        <f>IF(T_komm!N22=0," ",T_komm!N22)</f>
        <v>140401.5</v>
      </c>
      <c r="O25" s="16">
        <f>IF(T_komm!O22=0," ",T_komm!O22)</f>
        <v>151940.9</v>
      </c>
      <c r="P25" s="16">
        <f>IF(T_komm!P22=0," ",T_komm!P22)</f>
        <v>138742</v>
      </c>
      <c r="Q25" s="16">
        <f>IF(T_komm!Q22=0," ",T_komm!Q22)</f>
        <v>142917</v>
      </c>
      <c r="R25" s="16">
        <f>IF(T_komm!R22=0," ",T_komm!R22)</f>
        <v>155748.20000000001</v>
      </c>
      <c r="S25" s="16">
        <f>IF(T_komm!S22=0," ",T_komm!S22)</f>
        <v>151895.9</v>
      </c>
    </row>
    <row r="26" spans="2:19" x14ac:dyDescent="0.2">
      <c r="B26" s="16" t="str">
        <f>IF(T_komm!B23=0," ",T_komm!B23)</f>
        <v>Midtre Gauldal</v>
      </c>
      <c r="C26" s="16">
        <f>IF(T_komm!C23=0," ",T_komm!C23)</f>
        <v>3531044.4</v>
      </c>
      <c r="D26" s="16">
        <f>IF(T_komm!D23=0," ",T_komm!D23)</f>
        <v>3678126.8</v>
      </c>
      <c r="E26" s="16">
        <f>IF(T_komm!E23=0," ",T_komm!E23)</f>
        <v>4264454.5999999996</v>
      </c>
      <c r="F26" s="16">
        <f>IF(T_komm!F23=0," ",T_komm!F23)</f>
        <v>5280172.0999999996</v>
      </c>
      <c r="G26" s="16">
        <f>IF(T_komm!G23=0," ",T_komm!G23)</f>
        <v>5309273.7</v>
      </c>
      <c r="H26" s="16">
        <f>IF(T_komm!H23=0," ",T_komm!H23)</f>
        <v>5425079.2999999998</v>
      </c>
      <c r="I26" s="16">
        <f>IF(T_komm!I23=0," ",T_komm!I23)</f>
        <v>5471123.2999999998</v>
      </c>
      <c r="J26" s="16">
        <f>IF(T_komm!J23=0," ",T_komm!J23)</f>
        <v>5740610.5</v>
      </c>
      <c r="K26" s="16">
        <f>IF(T_komm!K23=0," ",T_komm!K23)</f>
        <v>5908950.5</v>
      </c>
      <c r="L26" s="16">
        <f>IF(T_komm!L23=0," ",T_komm!L23)</f>
        <v>5765626.5</v>
      </c>
      <c r="M26" s="16">
        <f>IF(T_komm!M23=0," ",T_komm!M23)</f>
        <v>4487650.5999999996</v>
      </c>
      <c r="N26" s="16">
        <f>IF(T_komm!N23=0," ",T_komm!N23)</f>
        <v>5220236.5999999996</v>
      </c>
      <c r="O26" s="16">
        <f>IF(T_komm!O23=0," ",T_komm!O23)</f>
        <v>5490686.9000000004</v>
      </c>
      <c r="P26" s="16">
        <f>IF(T_komm!P23=0," ",T_komm!P23)</f>
        <v>5964159.5999999996</v>
      </c>
      <c r="Q26" s="16">
        <f>IF(T_komm!Q23=0," ",T_komm!Q23)</f>
        <v>6301263.2000000002</v>
      </c>
      <c r="R26" s="16">
        <f>IF(T_komm!R23=0," ",T_komm!R23)</f>
        <v>6451840</v>
      </c>
      <c r="S26" s="16">
        <f>IF(T_komm!S23=0," ",T_komm!S23)</f>
        <v>6722216.9000000004</v>
      </c>
    </row>
    <row r="27" spans="2:19" x14ac:dyDescent="0.2">
      <c r="B27" s="16" t="str">
        <f>IF(T_komm!B24=0," ",T_komm!B24)</f>
        <v>Namsos</v>
      </c>
      <c r="C27" s="16">
        <f>IF(T_komm!C24=0," ",T_komm!C24)</f>
        <v>1131585.5</v>
      </c>
      <c r="D27" s="16">
        <f>IF(T_komm!D24=0," ",T_komm!D24)</f>
        <v>1195003.8</v>
      </c>
      <c r="E27" s="16">
        <f>IF(T_komm!E24=0," ",T_komm!E24)</f>
        <v>1666526.4</v>
      </c>
      <c r="F27" s="16">
        <f>IF(T_komm!F24=0," ",T_komm!F24)</f>
        <v>1921235.9</v>
      </c>
      <c r="G27" s="16">
        <f>IF(T_komm!G24=0," ",T_komm!G24)</f>
        <v>2056741.6</v>
      </c>
      <c r="H27" s="16">
        <f>IF(T_komm!H24=0," ",T_komm!H24)</f>
        <v>2061365.7</v>
      </c>
      <c r="I27" s="16">
        <f>IF(T_komm!I24=0," ",T_komm!I24)</f>
        <v>2096088.9</v>
      </c>
      <c r="J27" s="16">
        <f>IF(T_komm!J24=0," ",T_komm!J24)</f>
        <v>2172529.7999999998</v>
      </c>
      <c r="K27" s="16">
        <f>IF(T_komm!K24=0," ",T_komm!K24)</f>
        <v>2280565.5</v>
      </c>
      <c r="L27" s="16">
        <f>IF(T_komm!L24=0," ",T_komm!L24)</f>
        <v>2123704.9</v>
      </c>
      <c r="M27" s="16">
        <f>IF(T_komm!M24=0," ",T_komm!M24)</f>
        <v>1992734.9</v>
      </c>
      <c r="N27" s="16">
        <f>IF(T_komm!N24=0," ",T_komm!N24)</f>
        <v>1917071.6</v>
      </c>
      <c r="O27" s="16">
        <f>IF(T_komm!O24=0," ",T_komm!O24)</f>
        <v>1821656.2</v>
      </c>
      <c r="P27" s="16">
        <f>IF(T_komm!P24=0," ",T_komm!P24)</f>
        <v>1647587.7</v>
      </c>
      <c r="Q27" s="16">
        <f>IF(T_komm!Q24=0," ",T_komm!Q24)</f>
        <v>1617607.3</v>
      </c>
      <c r="R27" s="16">
        <f>IF(T_komm!R24=0," ",T_komm!R24)</f>
        <v>1623081.8</v>
      </c>
      <c r="S27" s="16">
        <f>IF(T_komm!S24=0," ",T_komm!S24)</f>
        <v>1589250.4</v>
      </c>
    </row>
    <row r="28" spans="2:19" x14ac:dyDescent="0.2">
      <c r="B28" s="16" t="str">
        <f>IF(T_komm!B25=0," ",T_komm!B25)</f>
        <v>Namsskogan</v>
      </c>
      <c r="C28" s="16">
        <f>IF(T_komm!C25=0," ",T_komm!C25)</f>
        <v>96802.1</v>
      </c>
      <c r="D28" s="16">
        <f>IF(T_komm!D25=0," ",T_komm!D25)</f>
        <v>82588.2</v>
      </c>
      <c r="E28" s="16">
        <f>IF(T_komm!E25=0," ",T_komm!E25)</f>
        <v>100430.3</v>
      </c>
      <c r="F28" s="16">
        <f>IF(T_komm!F25=0," ",T_komm!F25)</f>
        <v>90420.7</v>
      </c>
      <c r="G28" s="16">
        <f>IF(T_komm!G25=0," ",T_komm!G25)</f>
        <v>85889.2</v>
      </c>
      <c r="H28" s="16">
        <f>IF(T_komm!H25=0," ",T_komm!H25)</f>
        <v>93265.1</v>
      </c>
      <c r="I28" s="16">
        <f>IF(T_komm!I25=0," ",T_komm!I25)</f>
        <v>94122.4</v>
      </c>
      <c r="J28" s="16">
        <f>IF(T_komm!J25=0," ",T_komm!J25)</f>
        <v>91146.8</v>
      </c>
      <c r="K28" s="16">
        <f>IF(T_komm!K25=0," ",T_komm!K25)</f>
        <v>100201.7</v>
      </c>
      <c r="L28" s="16">
        <f>IF(T_komm!L25=0," ",T_komm!L25)</f>
        <v>83794.600000000006</v>
      </c>
      <c r="M28" s="16">
        <f>IF(T_komm!M25=0," ",T_komm!M25)</f>
        <v>92879.8</v>
      </c>
      <c r="N28" s="16">
        <f>IF(T_komm!N25=0," ",T_komm!N25)</f>
        <v>88968.3</v>
      </c>
      <c r="O28" s="16">
        <f>IF(T_komm!O25=0," ",T_komm!O25)</f>
        <v>106273.9</v>
      </c>
      <c r="P28" s="16">
        <f>IF(T_komm!P25=0," ",T_komm!P25)</f>
        <v>104711.8</v>
      </c>
      <c r="Q28" s="16">
        <f>IF(T_komm!Q25=0," ",T_komm!Q25)</f>
        <v>106038.2</v>
      </c>
      <c r="R28" s="16">
        <f>IF(T_komm!R25=0," ",T_komm!R25)</f>
        <v>114112.9</v>
      </c>
      <c r="S28" s="16">
        <f>IF(T_komm!S25=0," ",T_komm!S25)</f>
        <v>100994.6</v>
      </c>
    </row>
    <row r="29" spans="2:19" x14ac:dyDescent="0.2">
      <c r="B29" s="16" t="str">
        <f>IF(T_komm!B26=0," ",T_komm!B26)</f>
        <v>Nærøysund</v>
      </c>
      <c r="C29" s="16">
        <f>IF(T_komm!C26=0," ",T_komm!C26)</f>
        <v>1181322.3999999999</v>
      </c>
      <c r="D29" s="16">
        <f>IF(T_komm!D26=0," ",T_komm!D26)</f>
        <v>1136515.5</v>
      </c>
      <c r="E29" s="16">
        <f>IF(T_komm!E26=0," ",T_komm!E26)</f>
        <v>1148818.3999999999</v>
      </c>
      <c r="F29" s="16">
        <f>IF(T_komm!F26=0," ",T_komm!F26)</f>
        <v>1134533.2</v>
      </c>
      <c r="G29" s="16">
        <f>IF(T_komm!G26=0," ",T_komm!G26)</f>
        <v>1090440.8</v>
      </c>
      <c r="H29" s="16">
        <f>IF(T_komm!H26=0," ",T_komm!H26)</f>
        <v>1089703.6000000001</v>
      </c>
      <c r="I29" s="16">
        <f>IF(T_komm!I26=0," ",T_komm!I26)</f>
        <v>1085636.6000000001</v>
      </c>
      <c r="J29" s="16">
        <f>IF(T_komm!J26=0," ",T_komm!J26)</f>
        <v>1059308.5</v>
      </c>
      <c r="K29" s="16">
        <f>IF(T_komm!K26=0," ",T_komm!K26)</f>
        <v>1132736.3</v>
      </c>
      <c r="L29" s="16">
        <f>IF(T_komm!L26=0," ",T_komm!L26)</f>
        <v>1073609.3999999999</v>
      </c>
      <c r="M29" s="16">
        <f>IF(T_komm!M26=0," ",T_komm!M26)</f>
        <v>1145872.3999999999</v>
      </c>
      <c r="N29" s="16">
        <f>IF(T_komm!N26=0," ",T_komm!N26)</f>
        <v>1114862</v>
      </c>
      <c r="O29" s="16">
        <f>IF(T_komm!O26=0," ",T_komm!O26)</f>
        <v>1152401.6000000001</v>
      </c>
      <c r="P29" s="16">
        <f>IF(T_komm!P26=0," ",T_komm!P26)</f>
        <v>1193308.8999999999</v>
      </c>
      <c r="Q29" s="16">
        <f>IF(T_komm!Q26=0," ",T_komm!Q26)</f>
        <v>1198421.8</v>
      </c>
      <c r="R29" s="16">
        <f>IF(T_komm!R26=0," ",T_komm!R26)</f>
        <v>1059853.1000000001</v>
      </c>
      <c r="S29" s="16">
        <f>IF(T_komm!S26=0," ",T_komm!S26)</f>
        <v>1044144.4</v>
      </c>
    </row>
    <row r="30" spans="2:19" x14ac:dyDescent="0.2">
      <c r="B30" s="16" t="str">
        <f>IF(T_komm!B27=0," ",T_komm!B27)</f>
        <v>Oppdal</v>
      </c>
      <c r="C30" s="16">
        <f>IF(T_komm!C27=0," ",T_komm!C27)</f>
        <v>1146915.6000000001</v>
      </c>
      <c r="D30" s="16">
        <f>IF(T_komm!D27=0," ",T_komm!D27)</f>
        <v>1132817.5</v>
      </c>
      <c r="E30" s="16">
        <f>IF(T_komm!E27=0," ",T_komm!E27)</f>
        <v>1097777.2</v>
      </c>
      <c r="F30" s="16">
        <f>IF(T_komm!F27=0," ",T_komm!F27)</f>
        <v>1152117.3</v>
      </c>
      <c r="G30" s="16">
        <f>IF(T_komm!G27=0," ",T_komm!G27)</f>
        <v>1057583</v>
      </c>
      <c r="H30" s="16">
        <f>IF(T_komm!H27=0," ",T_komm!H27)</f>
        <v>1036095</v>
      </c>
      <c r="I30" s="16">
        <f>IF(T_komm!I27=0," ",T_komm!I27)</f>
        <v>1046068.5</v>
      </c>
      <c r="J30" s="16">
        <f>IF(T_komm!J27=0," ",T_komm!J27)</f>
        <v>1019666.3</v>
      </c>
      <c r="K30" s="16">
        <f>IF(T_komm!K27=0," ",T_komm!K27)</f>
        <v>1159622.3999999999</v>
      </c>
      <c r="L30" s="16">
        <f>IF(T_komm!L27=0," ",T_komm!L27)</f>
        <v>1077130.1000000001</v>
      </c>
      <c r="M30" s="16">
        <f>IF(T_komm!M27=0," ",T_komm!M27)</f>
        <v>1144104.1000000001</v>
      </c>
      <c r="N30" s="16">
        <f>IF(T_komm!N27=0," ",T_komm!N27)</f>
        <v>1129565.3999999999</v>
      </c>
      <c r="O30" s="16">
        <f>IF(T_komm!O27=0," ",T_komm!O27)</f>
        <v>1117700.8</v>
      </c>
      <c r="P30" s="16">
        <f>IF(T_komm!P27=0," ",T_komm!P27)</f>
        <v>1139470.5</v>
      </c>
      <c r="Q30" s="16">
        <f>IF(T_komm!Q27=0," ",T_komm!Q27)</f>
        <v>1086081.8999999999</v>
      </c>
      <c r="R30" s="16">
        <f>IF(T_komm!R27=0," ",T_komm!R27)</f>
        <v>1083934.5</v>
      </c>
      <c r="S30" s="16">
        <f>IF(T_komm!S27=0," ",T_komm!S27)</f>
        <v>1051931</v>
      </c>
    </row>
    <row r="31" spans="2:19" x14ac:dyDescent="0.2">
      <c r="B31" s="139" t="str">
        <f>IF(T_komm!B28=0," ",T_komm!B28)</f>
        <v>Orkland</v>
      </c>
      <c r="C31" s="139">
        <f>IF(T_komm!C28=0," ",T_komm!C28)</f>
        <v>1961274.5</v>
      </c>
      <c r="D31" s="139">
        <f>IF(T_komm!D28=0," ",T_komm!D28)</f>
        <v>2018267.1</v>
      </c>
      <c r="E31" s="139">
        <f>IF(T_komm!E28=0," ",T_komm!E28)</f>
        <v>1973263.5</v>
      </c>
      <c r="F31" s="139">
        <f>IF(T_komm!F28=0," ",T_komm!F28)</f>
        <v>2223917.9</v>
      </c>
      <c r="G31" s="139">
        <f>IF(T_komm!G28=0," ",T_komm!G28)</f>
        <v>2694598.7</v>
      </c>
      <c r="H31" s="139">
        <f>IF(T_komm!H28=0," ",T_komm!H28)</f>
        <v>2631486.7000000002</v>
      </c>
      <c r="I31" s="139">
        <f>IF(T_komm!I28=0," ",T_komm!I28)</f>
        <v>2608816.1</v>
      </c>
      <c r="J31" s="139">
        <f>IF(T_komm!J28=0," ",T_komm!J28)</f>
        <v>2695728.6</v>
      </c>
      <c r="K31" s="139">
        <f>IF(T_komm!K28=0," ",T_komm!K28)</f>
        <v>2982138</v>
      </c>
      <c r="L31" s="139">
        <f>IF(T_komm!L28=0," ",T_komm!L28)</f>
        <v>3235975.8</v>
      </c>
      <c r="M31" s="139">
        <f>IF(T_komm!M28=0," ",T_komm!M28)</f>
        <v>2887636.8</v>
      </c>
      <c r="N31" s="139">
        <f>IF(T_komm!N28=0," ",T_komm!N28)</f>
        <v>3311253.9</v>
      </c>
      <c r="O31" s="139">
        <f>IF(T_komm!O28=0," ",T_komm!O28)</f>
        <v>3130277.5</v>
      </c>
      <c r="P31" s="139">
        <f>IF(T_komm!P28=0," ",T_komm!P28)</f>
        <v>3497465.2</v>
      </c>
      <c r="Q31" s="139">
        <f>IF(T_komm!Q28=0," ",T_komm!Q28)</f>
        <v>3474413.3</v>
      </c>
      <c r="R31" s="139">
        <f>IF(T_komm!R28=0," ",T_komm!R28)</f>
        <v>3240494.3</v>
      </c>
      <c r="S31" s="139">
        <f>IF(T_komm!S28=0," ",T_komm!S28)</f>
        <v>3482132.6</v>
      </c>
    </row>
    <row r="32" spans="2:19" x14ac:dyDescent="0.2">
      <c r="B32" s="16" t="str">
        <f>IF(T_komm!B29=0," ",T_komm!B29)</f>
        <v>Osen</v>
      </c>
      <c r="C32" s="16">
        <f>IF(T_komm!C29=0," ",T_komm!C29)</f>
        <v>167104</v>
      </c>
      <c r="D32" s="16">
        <f>IF(T_komm!D29=0," ",T_komm!D29)</f>
        <v>171906.6</v>
      </c>
      <c r="E32" s="16">
        <f>IF(T_komm!E29=0," ",T_komm!E29)</f>
        <v>176716.5</v>
      </c>
      <c r="F32" s="16">
        <f>IF(T_komm!F29=0," ",T_komm!F29)</f>
        <v>147664.29999999999</v>
      </c>
      <c r="G32" s="16">
        <f>IF(T_komm!G29=0," ",T_komm!G29)</f>
        <v>147315.1</v>
      </c>
      <c r="H32" s="16">
        <f>IF(T_komm!H29=0," ",T_komm!H29)</f>
        <v>144576.1</v>
      </c>
      <c r="I32" s="16">
        <f>IF(T_komm!I29=0," ",T_komm!I29)</f>
        <v>145747.79999999999</v>
      </c>
      <c r="J32" s="16">
        <f>IF(T_komm!J29=0," ",T_komm!J29)</f>
        <v>153602.5</v>
      </c>
      <c r="K32" s="16">
        <f>IF(T_komm!K29=0," ",T_komm!K29)</f>
        <v>149416.70000000001</v>
      </c>
      <c r="L32" s="16">
        <f>IF(T_komm!L29=0," ",T_komm!L29)</f>
        <v>142194</v>
      </c>
      <c r="M32" s="16">
        <f>IF(T_komm!M29=0," ",T_komm!M29)</f>
        <v>152253.29999999999</v>
      </c>
      <c r="N32" s="16">
        <f>IF(T_komm!N29=0," ",T_komm!N29)</f>
        <v>166477.1</v>
      </c>
      <c r="O32" s="16">
        <f>IF(T_komm!O29=0," ",T_komm!O29)</f>
        <v>156181.1</v>
      </c>
      <c r="P32" s="16">
        <f>IF(T_komm!P29=0," ",T_komm!P29)</f>
        <v>175828.4</v>
      </c>
      <c r="Q32" s="16">
        <f>IF(T_komm!Q29=0," ",T_komm!Q29)</f>
        <v>152939.79999999999</v>
      </c>
      <c r="R32" s="16">
        <f>IF(T_komm!R29=0," ",T_komm!R29)</f>
        <v>172930.4</v>
      </c>
      <c r="S32" s="16">
        <f>IF(T_komm!S29=0," ",T_komm!S29)</f>
        <v>138371.9</v>
      </c>
    </row>
    <row r="33" spans="2:19" x14ac:dyDescent="0.2">
      <c r="B33" s="16" t="str">
        <f>IF(T_komm!B30=0," ",T_komm!B30)</f>
        <v>Overhalla</v>
      </c>
      <c r="C33" s="16">
        <f>IF(T_komm!C30=0," ",T_komm!C30)</f>
        <v>1140076.5</v>
      </c>
      <c r="D33" s="16">
        <f>IF(T_komm!D30=0," ",T_komm!D30)</f>
        <v>1224323.7</v>
      </c>
      <c r="E33" s="16">
        <f>IF(T_komm!E30=0," ",T_komm!E30)</f>
        <v>1270841.3999999999</v>
      </c>
      <c r="F33" s="16">
        <f>IF(T_komm!F30=0," ",T_komm!F30)</f>
        <v>1497189.7</v>
      </c>
      <c r="G33" s="16">
        <f>IF(T_komm!G30=0," ",T_komm!G30)</f>
        <v>2227827.5</v>
      </c>
      <c r="H33" s="16">
        <f>IF(T_komm!H30=0," ",T_komm!H30)</f>
        <v>2217033.7999999998</v>
      </c>
      <c r="I33" s="16">
        <f>IF(T_komm!I30=0," ",T_komm!I30)</f>
        <v>2427775.7000000002</v>
      </c>
      <c r="J33" s="16">
        <f>IF(T_komm!J30=0," ",T_komm!J30)</f>
        <v>2560793.5</v>
      </c>
      <c r="K33" s="16">
        <f>IF(T_komm!K30=0," ",T_komm!K30)</f>
        <v>2648888</v>
      </c>
      <c r="L33" s="16">
        <f>IF(T_komm!L30=0," ",T_komm!L30)</f>
        <v>2755606.6</v>
      </c>
      <c r="M33" s="16">
        <f>IF(T_komm!M30=0," ",T_komm!M30)</f>
        <v>2654674.9</v>
      </c>
      <c r="N33" s="16">
        <f>IF(T_komm!N30=0," ",T_komm!N30)</f>
        <v>2616031.7000000002</v>
      </c>
      <c r="O33" s="16">
        <f>IF(T_komm!O30=0," ",T_komm!O30)</f>
        <v>2324088.9</v>
      </c>
      <c r="P33" s="16">
        <f>IF(T_komm!P30=0," ",T_komm!P30)</f>
        <v>2038639.4</v>
      </c>
      <c r="Q33" s="16">
        <f>IF(T_komm!Q30=0," ",T_komm!Q30)</f>
        <v>2114928.7999999998</v>
      </c>
      <c r="R33" s="16">
        <f>IF(T_komm!R30=0," ",T_komm!R30)</f>
        <v>2171304.5</v>
      </c>
      <c r="S33" s="16">
        <f>IF(T_komm!S30=0," ",T_komm!S30)</f>
        <v>2102919.7999999998</v>
      </c>
    </row>
    <row r="34" spans="2:19" x14ac:dyDescent="0.2">
      <c r="B34" s="16" t="str">
        <f>IF(T_komm!B31=0," ",T_komm!B31)</f>
        <v>Rennebu</v>
      </c>
      <c r="C34" s="16">
        <f>IF(T_komm!C31=0," ",T_komm!C31)</f>
        <v>650609.1</v>
      </c>
      <c r="D34" s="16">
        <f>IF(T_komm!D31=0," ",T_komm!D31)</f>
        <v>783207.6</v>
      </c>
      <c r="E34" s="16">
        <f>IF(T_komm!E31=0," ",T_komm!E31)</f>
        <v>971188.3</v>
      </c>
      <c r="F34" s="16">
        <f>IF(T_komm!F31=0," ",T_komm!F31)</f>
        <v>983971.3</v>
      </c>
      <c r="G34" s="16">
        <f>IF(T_komm!G31=0," ",T_komm!G31)</f>
        <v>890534.9</v>
      </c>
      <c r="H34" s="16">
        <f>IF(T_komm!H31=0," ",T_komm!H31)</f>
        <v>871038.3</v>
      </c>
      <c r="I34" s="16">
        <f>IF(T_komm!I31=0," ",T_komm!I31)</f>
        <v>971274.4</v>
      </c>
      <c r="J34" s="16">
        <f>IF(T_komm!J31=0," ",T_komm!J31)</f>
        <v>888277.7</v>
      </c>
      <c r="K34" s="16">
        <f>IF(T_komm!K31=0," ",T_komm!K31)</f>
        <v>1039085.4</v>
      </c>
      <c r="L34" s="16">
        <f>IF(T_komm!L31=0," ",T_komm!L31)</f>
        <v>1170136.8999999999</v>
      </c>
      <c r="M34" s="16">
        <f>IF(T_komm!M31=0," ",T_komm!M31)</f>
        <v>1071805.8999999999</v>
      </c>
      <c r="N34" s="16">
        <f>IF(T_komm!N31=0," ",T_komm!N31)</f>
        <v>968660.8</v>
      </c>
      <c r="O34" s="16">
        <f>IF(T_komm!O31=0," ",T_komm!O31)</f>
        <v>1139190.1000000001</v>
      </c>
      <c r="P34" s="16">
        <f>IF(T_komm!P31=0," ",T_komm!P31)</f>
        <v>1023781.8</v>
      </c>
      <c r="Q34" s="16">
        <f>IF(T_komm!Q31=0," ",T_komm!Q31)</f>
        <v>962108.7</v>
      </c>
      <c r="R34" s="16">
        <f>IF(T_komm!R31=0," ",T_komm!R31)</f>
        <v>924168.8</v>
      </c>
      <c r="S34" s="16">
        <f>IF(T_komm!S31=0," ",T_komm!S31)</f>
        <v>942812.3</v>
      </c>
    </row>
    <row r="35" spans="2:19" x14ac:dyDescent="0.2">
      <c r="B35" s="16" t="str">
        <f>IF(T_komm!B32=0," ",T_komm!B32)</f>
        <v>Rindal</v>
      </c>
      <c r="C35" s="16">
        <f>IF(T_komm!C32=0," ",T_komm!C32)</f>
        <v>585911.4</v>
      </c>
      <c r="D35" s="16">
        <f>IF(T_komm!D32=0," ",T_komm!D32)</f>
        <v>574635.5</v>
      </c>
      <c r="E35" s="16">
        <f>IF(T_komm!E32=0," ",T_komm!E32)</f>
        <v>609532.4</v>
      </c>
      <c r="F35" s="16">
        <f>IF(T_komm!F32=0," ",T_komm!F32)</f>
        <v>587171.30000000005</v>
      </c>
      <c r="G35" s="16">
        <f>IF(T_komm!G32=0," ",T_komm!G32)</f>
        <v>563180.30000000005</v>
      </c>
      <c r="H35" s="16">
        <f>IF(T_komm!H32=0," ",T_komm!H32)</f>
        <v>534405.69999999995</v>
      </c>
      <c r="I35" s="16">
        <f>IF(T_komm!I32=0," ",T_komm!I32)</f>
        <v>514396.3</v>
      </c>
      <c r="J35" s="16">
        <f>IF(T_komm!J32=0," ",T_komm!J32)</f>
        <v>489233.3</v>
      </c>
      <c r="K35" s="16">
        <f>IF(T_komm!K32=0," ",T_komm!K32)</f>
        <v>478244.4</v>
      </c>
      <c r="L35" s="16">
        <f>IF(T_komm!L32=0," ",T_komm!L32)</f>
        <v>407379.20000000001</v>
      </c>
      <c r="M35" s="16">
        <f>IF(T_komm!M32=0," ",T_komm!M32)</f>
        <v>404221.6</v>
      </c>
      <c r="N35" s="16">
        <f>IF(T_komm!N32=0," ",T_komm!N32)</f>
        <v>433908.4</v>
      </c>
      <c r="O35" s="16">
        <f>IF(T_komm!O32=0," ",T_komm!O32)</f>
        <v>428834.8</v>
      </c>
      <c r="P35" s="16">
        <f>IF(T_komm!P32=0," ",T_komm!P32)</f>
        <v>455990.1</v>
      </c>
      <c r="Q35" s="16">
        <f>IF(T_komm!Q32=0," ",T_komm!Q32)</f>
        <v>486045.7</v>
      </c>
      <c r="R35" s="16">
        <f>IF(T_komm!R32=0," ",T_komm!R32)</f>
        <v>442609.1</v>
      </c>
      <c r="S35" s="16">
        <f>IF(T_komm!S32=0," ",T_komm!S32)</f>
        <v>472394.1</v>
      </c>
    </row>
    <row r="36" spans="2:19" x14ac:dyDescent="0.2">
      <c r="B36" s="16" t="str">
        <f>IF(T_komm!B33=0," ",T_komm!B33)</f>
        <v>Røros</v>
      </c>
      <c r="C36" s="16">
        <f>IF(T_komm!C33=0," ",T_komm!C33)</f>
        <v>297841.2</v>
      </c>
      <c r="D36" s="16">
        <f>IF(T_komm!D33=0," ",T_komm!D33)</f>
        <v>303348.40000000002</v>
      </c>
      <c r="E36" s="16">
        <f>IF(T_komm!E33=0," ",T_komm!E33)</f>
        <v>314463.90000000002</v>
      </c>
      <c r="F36" s="16">
        <f>IF(T_komm!F33=0," ",T_komm!F33)</f>
        <v>404567.2</v>
      </c>
      <c r="G36" s="16">
        <f>IF(T_komm!G33=0," ",T_komm!G33)</f>
        <v>434980.4</v>
      </c>
      <c r="H36" s="16">
        <f>IF(T_komm!H33=0," ",T_komm!H33)</f>
        <v>450412</v>
      </c>
      <c r="I36" s="16">
        <f>IF(T_komm!I33=0," ",T_komm!I33)</f>
        <v>439657.1</v>
      </c>
      <c r="J36" s="16">
        <f>IF(T_komm!J33=0," ",T_komm!J33)</f>
        <v>326283.3</v>
      </c>
      <c r="K36" s="16">
        <f>IF(T_komm!K33=0," ",T_komm!K33)</f>
        <v>314473.7</v>
      </c>
      <c r="L36" s="16">
        <f>IF(T_komm!L33=0," ",T_komm!L33)</f>
        <v>279651.20000000001</v>
      </c>
      <c r="M36" s="16">
        <f>IF(T_komm!M33=0," ",T_komm!M33)</f>
        <v>281858.7</v>
      </c>
      <c r="N36" s="16">
        <f>IF(T_komm!N33=0," ",T_komm!N33)</f>
        <v>313076.90000000002</v>
      </c>
      <c r="O36" s="16">
        <f>IF(T_komm!O33=0," ",T_komm!O33)</f>
        <v>316696.3</v>
      </c>
      <c r="P36" s="16">
        <f>IF(T_komm!P33=0," ",T_komm!P33)</f>
        <v>312911.09999999998</v>
      </c>
      <c r="Q36" s="16">
        <f>IF(T_komm!Q33=0," ",T_komm!Q33)</f>
        <v>313388.59999999998</v>
      </c>
      <c r="R36" s="16">
        <f>IF(T_komm!R33=0," ",T_komm!R33)</f>
        <v>293606.3</v>
      </c>
      <c r="S36" s="16">
        <f>IF(T_komm!S33=0," ",T_komm!S33)</f>
        <v>316048</v>
      </c>
    </row>
    <row r="37" spans="2:19" x14ac:dyDescent="0.2">
      <c r="B37" s="16" t="str">
        <f>IF(T_komm!B34=0," ",T_komm!B34)</f>
        <v>Røyrvik</v>
      </c>
      <c r="C37" s="16">
        <f>IF(T_komm!C34=0," ",T_komm!C34)</f>
        <v>46630</v>
      </c>
      <c r="D37" s="16">
        <f>IF(T_komm!D34=0," ",T_komm!D34)</f>
        <v>46535.1</v>
      </c>
      <c r="E37" s="16">
        <f>IF(T_komm!E34=0," ",T_komm!E34)</f>
        <v>38767.800000000003</v>
      </c>
      <c r="F37" s="16">
        <f>IF(T_komm!F34=0," ",T_komm!F34)</f>
        <v>33892.199999999997</v>
      </c>
      <c r="G37" s="16">
        <f>IF(T_komm!G34=0," ",T_komm!G34)</f>
        <v>28449.4</v>
      </c>
      <c r="H37" s="16">
        <f>IF(T_komm!H34=0," ",T_komm!H34)</f>
        <v>29935.599999999999</v>
      </c>
      <c r="I37" s="16">
        <f>IF(T_komm!I34=0," ",T_komm!I34)</f>
        <v>22929.7</v>
      </c>
      <c r="J37" s="16">
        <f>IF(T_komm!J34=0," ",T_komm!J34)</f>
        <v>33958.1</v>
      </c>
      <c r="K37" s="16">
        <f>IF(T_komm!K34=0," ",T_komm!K34)</f>
        <v>31833.4</v>
      </c>
      <c r="L37" s="16">
        <f>IF(T_komm!L34=0," ",T_komm!L34)</f>
        <v>23441.5</v>
      </c>
      <c r="M37" s="16">
        <f>IF(T_komm!M34=0," ",T_komm!M34)</f>
        <v>28069.9</v>
      </c>
      <c r="N37" s="16">
        <f>IF(T_komm!N34=0," ",T_komm!N34)</f>
        <v>30958.799999999999</v>
      </c>
      <c r="O37" s="16">
        <f>IF(T_komm!O34=0," ",T_komm!O34)</f>
        <v>44681.8</v>
      </c>
      <c r="P37" s="16">
        <f>IF(T_komm!P34=0," ",T_komm!P34)</f>
        <v>18188</v>
      </c>
      <c r="Q37" s="16">
        <f>IF(T_komm!Q34=0," ",T_komm!Q34)</f>
        <v>29829.200000000001</v>
      </c>
      <c r="R37" s="16">
        <f>IF(T_komm!R34=0," ",T_komm!R34)</f>
        <v>14944.7</v>
      </c>
      <c r="S37" s="16">
        <f>IF(T_komm!S34=0," ",T_komm!S34)</f>
        <v>17462.400000000001</v>
      </c>
    </row>
    <row r="38" spans="2:19" x14ac:dyDescent="0.2">
      <c r="B38" s="16" t="str">
        <f>IF(T_komm!B35=0," ",T_komm!B35)</f>
        <v>Selbu</v>
      </c>
      <c r="C38" s="16">
        <f>IF(T_komm!C35=0," ",T_komm!C35)</f>
        <v>916557.9</v>
      </c>
      <c r="D38" s="16">
        <f>IF(T_komm!D35=0," ",T_komm!D35)</f>
        <v>911956.2</v>
      </c>
      <c r="E38" s="16">
        <f>IF(T_komm!E35=0," ",T_komm!E35)</f>
        <v>860085.9</v>
      </c>
      <c r="F38" s="16">
        <f>IF(T_komm!F35=0," ",T_komm!F35)</f>
        <v>876271</v>
      </c>
      <c r="G38" s="16">
        <f>IF(T_komm!G35=0," ",T_komm!G35)</f>
        <v>640701.9</v>
      </c>
      <c r="H38" s="16">
        <f>IF(T_komm!H35=0," ",T_komm!H35)</f>
        <v>877395.8</v>
      </c>
      <c r="I38" s="16">
        <f>IF(T_komm!I35=0," ",T_komm!I35)</f>
        <v>856970.8</v>
      </c>
      <c r="J38" s="16">
        <f>IF(T_komm!J35=0," ",T_komm!J35)</f>
        <v>876297.8</v>
      </c>
      <c r="K38" s="16">
        <f>IF(T_komm!K35=0," ",T_komm!K35)</f>
        <v>815226.5</v>
      </c>
      <c r="L38" s="16">
        <f>IF(T_komm!L35=0," ",T_komm!L35)</f>
        <v>742228.5</v>
      </c>
      <c r="M38" s="16">
        <f>IF(T_komm!M35=0," ",T_komm!M35)</f>
        <v>688765.1</v>
      </c>
      <c r="N38" s="16">
        <f>IF(T_komm!N35=0," ",T_komm!N35)</f>
        <v>696836.3</v>
      </c>
      <c r="O38" s="16">
        <f>IF(T_komm!O35=0," ",T_komm!O35)</f>
        <v>647901.80000000005</v>
      </c>
      <c r="P38" s="16">
        <f>IF(T_komm!P35=0," ",T_komm!P35)</f>
        <v>603431.19999999995</v>
      </c>
      <c r="Q38" s="16">
        <f>IF(T_komm!Q35=0," ",T_komm!Q35)</f>
        <v>615577.5</v>
      </c>
      <c r="R38" s="16">
        <f>IF(T_komm!R35=0," ",T_komm!R35)</f>
        <v>614873.9</v>
      </c>
      <c r="S38" s="16">
        <f>IF(T_komm!S35=0," ",T_komm!S35)</f>
        <v>625125.69999999995</v>
      </c>
    </row>
    <row r="39" spans="2:19" x14ac:dyDescent="0.2">
      <c r="B39" s="16" t="str">
        <f>IF(T_komm!B36=0," ",T_komm!B36)</f>
        <v>Skaun</v>
      </c>
      <c r="C39" s="16">
        <f>IF(T_komm!C36=0," ",T_komm!C36)</f>
        <v>473918.3</v>
      </c>
      <c r="D39" s="16">
        <f>IF(T_komm!D36=0," ",T_komm!D36)</f>
        <v>495200.3</v>
      </c>
      <c r="E39" s="16">
        <f>IF(T_komm!E36=0," ",T_komm!E36)</f>
        <v>407014.3</v>
      </c>
      <c r="F39" s="16">
        <f>IF(T_komm!F36=0," ",T_komm!F36)</f>
        <v>423100.6</v>
      </c>
      <c r="G39" s="16">
        <f>IF(T_komm!G36=0," ",T_komm!G36)</f>
        <v>393736.2</v>
      </c>
      <c r="H39" s="16">
        <f>IF(T_komm!H36=0," ",T_komm!H36)</f>
        <v>650527.1</v>
      </c>
      <c r="I39" s="16">
        <f>IF(T_komm!I36=0," ",T_komm!I36)</f>
        <v>617386.9</v>
      </c>
      <c r="J39" s="16">
        <f>IF(T_komm!J36=0," ",T_komm!J36)</f>
        <v>650617.69999999995</v>
      </c>
      <c r="K39" s="16">
        <f>IF(T_komm!K36=0," ",T_komm!K36)</f>
        <v>644427.4</v>
      </c>
      <c r="L39" s="16">
        <f>IF(T_komm!L36=0," ",T_komm!L36)</f>
        <v>606789.69999999995</v>
      </c>
      <c r="M39" s="16">
        <f>IF(T_komm!M36=0," ",T_komm!M36)</f>
        <v>620296.30000000005</v>
      </c>
      <c r="N39" s="16">
        <f>IF(T_komm!N36=0," ",T_komm!N36)</f>
        <v>568182.9</v>
      </c>
      <c r="O39" s="16">
        <f>IF(T_komm!O36=0," ",T_komm!O36)</f>
        <v>792412.6</v>
      </c>
      <c r="P39" s="16">
        <f>IF(T_komm!P36=0," ",T_komm!P36)</f>
        <v>898478.5</v>
      </c>
      <c r="Q39" s="16">
        <f>IF(T_komm!Q36=0," ",T_komm!Q36)</f>
        <v>835302.7</v>
      </c>
      <c r="R39" s="16">
        <f>IF(T_komm!R36=0," ",T_komm!R36)</f>
        <v>901054.9</v>
      </c>
      <c r="S39" s="16">
        <f>IF(T_komm!S36=0," ",T_komm!S36)</f>
        <v>951233.3</v>
      </c>
    </row>
    <row r="40" spans="2:19" x14ac:dyDescent="0.2">
      <c r="B40" s="16" t="str">
        <f>IF(T_komm!B37=0," ",T_komm!B37)</f>
        <v>Snåsa</v>
      </c>
      <c r="C40" s="16">
        <f>IF(T_komm!C37=0," ",T_komm!C37)</f>
        <v>1371768.6</v>
      </c>
      <c r="D40" s="16">
        <f>IF(T_komm!D37=0," ",T_komm!D37)</f>
        <v>1335801.1000000001</v>
      </c>
      <c r="E40" s="16">
        <f>IF(T_komm!E37=0," ",T_komm!E37)</f>
        <v>1351035.4</v>
      </c>
      <c r="F40" s="16">
        <f>IF(T_komm!F37=0," ",T_komm!F37)</f>
        <v>1469781.9</v>
      </c>
      <c r="G40" s="16">
        <f>IF(T_komm!G37=0," ",T_komm!G37)</f>
        <v>1427802.8</v>
      </c>
      <c r="H40" s="16">
        <f>IF(T_komm!H37=0," ",T_komm!H37)</f>
        <v>1582787</v>
      </c>
      <c r="I40" s="16">
        <f>IF(T_komm!I37=0," ",T_komm!I37)</f>
        <v>1587813.2</v>
      </c>
      <c r="J40" s="16">
        <f>IF(T_komm!J37=0," ",T_komm!J37)</f>
        <v>1519345.8</v>
      </c>
      <c r="K40" s="16">
        <f>IF(T_komm!K37=0," ",T_komm!K37)</f>
        <v>1421961.1</v>
      </c>
      <c r="L40" s="16">
        <f>IF(T_komm!L37=0," ",T_komm!L37)</f>
        <v>1301438.2</v>
      </c>
      <c r="M40" s="16">
        <f>IF(T_komm!M37=0," ",T_komm!M37)</f>
        <v>1068796.8</v>
      </c>
      <c r="N40" s="16">
        <f>IF(T_komm!N37=0," ",T_komm!N37)</f>
        <v>1363049.3</v>
      </c>
      <c r="O40" s="16">
        <f>IF(T_komm!O37=0," ",T_komm!O37)</f>
        <v>1378757.5</v>
      </c>
      <c r="P40" s="16">
        <f>IF(T_komm!P37=0," ",T_komm!P37)</f>
        <v>1306131.8999999999</v>
      </c>
      <c r="Q40" s="16">
        <f>IF(T_komm!Q37=0," ",T_komm!Q37)</f>
        <v>1260849.2</v>
      </c>
      <c r="R40" s="16">
        <f>IF(T_komm!R37=0," ",T_komm!R37)</f>
        <v>1381713.4</v>
      </c>
      <c r="S40" s="16">
        <f>IF(T_komm!S37=0," ",T_komm!S37)</f>
        <v>1360252.4</v>
      </c>
    </row>
    <row r="41" spans="2:19" x14ac:dyDescent="0.2">
      <c r="B41" s="16" t="str">
        <f>IF(T_komm!B38=0," ",T_komm!B38)</f>
        <v>Steinkjer</v>
      </c>
      <c r="C41" s="16">
        <f>IF(T_komm!C38=0," ",T_komm!C38)</f>
        <v>4404977.8</v>
      </c>
      <c r="D41" s="16">
        <f>IF(T_komm!D38=0," ",T_komm!D38)</f>
        <v>5893004.5999999996</v>
      </c>
      <c r="E41" s="16">
        <f>IF(T_komm!E38=0," ",T_komm!E38)</f>
        <v>6522118.7999999998</v>
      </c>
      <c r="F41" s="16">
        <f>IF(T_komm!F38=0," ",T_komm!F38)</f>
        <v>8048520</v>
      </c>
      <c r="G41" s="16">
        <f>IF(T_komm!G38=0," ",T_komm!G38)</f>
        <v>8894146</v>
      </c>
      <c r="H41" s="16">
        <f>IF(T_komm!H38=0," ",T_komm!H38)</f>
        <v>8809686.9000000004</v>
      </c>
      <c r="I41" s="16">
        <f>IF(T_komm!I38=0," ",T_komm!I38)</f>
        <v>8785317.5</v>
      </c>
      <c r="J41" s="16">
        <f>IF(T_komm!J38=0," ",T_komm!J38)</f>
        <v>8821378.5</v>
      </c>
      <c r="K41" s="16">
        <f>IF(T_komm!K38=0," ",T_komm!K38)</f>
        <v>9248750.5</v>
      </c>
      <c r="L41" s="16">
        <f>IF(T_komm!L38=0," ",T_komm!L38)</f>
        <v>9073511.3000000007</v>
      </c>
      <c r="M41" s="16">
        <f>IF(T_komm!M38=0," ",T_komm!M38)</f>
        <v>8350281.2000000002</v>
      </c>
      <c r="N41" s="16">
        <f>IF(T_komm!N38=0," ",T_komm!N38)</f>
        <v>9229122</v>
      </c>
      <c r="O41" s="16">
        <f>IF(T_komm!O38=0," ",T_komm!O38)</f>
        <v>8767936.9000000004</v>
      </c>
      <c r="P41" s="16">
        <f>IF(T_komm!P38=0," ",T_komm!P38)</f>
        <v>9062367.4000000004</v>
      </c>
      <c r="Q41" s="16">
        <f>IF(T_komm!Q38=0," ",T_komm!Q38)</f>
        <v>9031165.9000000004</v>
      </c>
      <c r="R41" s="16">
        <f>IF(T_komm!R38=0," ",T_komm!R38)</f>
        <v>8751683.1999999993</v>
      </c>
      <c r="S41" s="16">
        <f>IF(T_komm!S38=0," ",T_komm!S38)</f>
        <v>8991832.8000000007</v>
      </c>
    </row>
    <row r="42" spans="2:19" x14ac:dyDescent="0.2">
      <c r="B42" s="16" t="str">
        <f>IF(T_komm!B39=0," ",T_komm!B39)</f>
        <v>Stjørdal</v>
      </c>
      <c r="C42" s="16">
        <f>IF(T_komm!C39=0," ",T_komm!C39)</f>
        <v>2154604.5</v>
      </c>
      <c r="D42" s="16">
        <f>IF(T_komm!D39=0," ",T_komm!D39)</f>
        <v>2190086.5</v>
      </c>
      <c r="E42" s="16">
        <f>IF(T_komm!E39=0," ",T_komm!E39)</f>
        <v>2280148.2000000002</v>
      </c>
      <c r="F42" s="16">
        <f>IF(T_komm!F39=0," ",T_komm!F39)</f>
        <v>2479397</v>
      </c>
      <c r="G42" s="16">
        <f>IF(T_komm!G39=0," ",T_komm!G39)</f>
        <v>1857512.7</v>
      </c>
      <c r="H42" s="16">
        <f>IF(T_komm!H39=0," ",T_komm!H39)</f>
        <v>2326945.2000000002</v>
      </c>
      <c r="I42" s="16">
        <f>IF(T_komm!I39=0," ",T_komm!I39)</f>
        <v>2204840.1</v>
      </c>
      <c r="J42" s="16">
        <f>IF(T_komm!J39=0," ",T_komm!J39)</f>
        <v>2304332.2000000002</v>
      </c>
      <c r="K42" s="16">
        <f>IF(T_komm!K39=0," ",T_komm!K39)</f>
        <v>2261860.4</v>
      </c>
      <c r="L42" s="16">
        <f>IF(T_komm!L39=0," ",T_komm!L39)</f>
        <v>2326880.1</v>
      </c>
      <c r="M42" s="16">
        <f>IF(T_komm!M39=0," ",T_komm!M39)</f>
        <v>1838790.8</v>
      </c>
      <c r="N42" s="16">
        <f>IF(T_komm!N39=0," ",T_komm!N39)</f>
        <v>1617266.6</v>
      </c>
      <c r="O42" s="16">
        <f>IF(T_komm!O39=0," ",T_komm!O39)</f>
        <v>2077239.1</v>
      </c>
      <c r="P42" s="16">
        <f>IF(T_komm!P39=0," ",T_komm!P39)</f>
        <v>2000172.2</v>
      </c>
      <c r="Q42" s="16">
        <f>IF(T_komm!Q39=0," ",T_komm!Q39)</f>
        <v>1855924.6</v>
      </c>
      <c r="R42" s="16">
        <f>IF(T_komm!R39=0," ",T_komm!R39)</f>
        <v>1941412.8</v>
      </c>
      <c r="S42" s="16">
        <f>IF(T_komm!S39=0," ",T_komm!S39)</f>
        <v>1959283.8</v>
      </c>
    </row>
    <row r="43" spans="2:19" x14ac:dyDescent="0.2">
      <c r="B43" s="16" t="str">
        <f>IF(T_komm!B40=0," ",T_komm!B40)</f>
        <v>Trondheim</v>
      </c>
      <c r="C43" s="16">
        <f>IF(T_komm!C40=0," ",T_komm!C40)</f>
        <v>1537203.7</v>
      </c>
      <c r="D43" s="16">
        <f>IF(T_komm!D40=0," ",T_komm!D40)</f>
        <v>1629164.9</v>
      </c>
      <c r="E43" s="16">
        <f>IF(T_komm!E40=0," ",T_komm!E40)</f>
        <v>1499918.5</v>
      </c>
      <c r="F43" s="16">
        <f>IF(T_komm!F40=0," ",T_komm!F40)</f>
        <v>1536727.1</v>
      </c>
      <c r="G43" s="16">
        <f>IF(T_komm!G40=0," ",T_komm!G40)</f>
        <v>1518291</v>
      </c>
      <c r="H43" s="16">
        <f>IF(T_komm!H40=0," ",T_komm!H40)</f>
        <v>1285494.3</v>
      </c>
      <c r="I43" s="16">
        <f>IF(T_komm!I40=0," ",T_komm!I40)</f>
        <v>1470886.4</v>
      </c>
      <c r="J43" s="16">
        <f>IF(T_komm!J40=0," ",T_komm!J40)</f>
        <v>1361066.3</v>
      </c>
      <c r="K43" s="16">
        <f>IF(T_komm!K40=0," ",T_komm!K40)</f>
        <v>1283974.3</v>
      </c>
      <c r="L43" s="16">
        <f>IF(T_komm!L40=0," ",T_komm!L40)</f>
        <v>1278326.7</v>
      </c>
      <c r="M43" s="16">
        <f>IF(T_komm!M40=0," ",T_komm!M40)</f>
        <v>984879.7</v>
      </c>
      <c r="N43" s="16">
        <f>IF(T_komm!N40=0," ",T_komm!N40)</f>
        <v>953889.7</v>
      </c>
      <c r="O43" s="16">
        <f>IF(T_komm!O40=0," ",T_komm!O40)</f>
        <v>1210831</v>
      </c>
      <c r="P43" s="16">
        <f>IF(T_komm!P40=0," ",T_komm!P40)</f>
        <v>1331035.5</v>
      </c>
      <c r="Q43" s="16">
        <f>IF(T_komm!Q40=0," ",T_komm!Q40)</f>
        <v>1298901.6000000001</v>
      </c>
      <c r="R43" s="16">
        <f>IF(T_komm!R40=0," ",T_komm!R40)</f>
        <v>1171919.3</v>
      </c>
      <c r="S43" s="16">
        <f>IF(T_komm!S40=0," ",T_komm!S40)</f>
        <v>1131471.3</v>
      </c>
    </row>
    <row r="44" spans="2:19" x14ac:dyDescent="0.2">
      <c r="B44" s="16" t="str">
        <f>IF(T_komm!B41=0," ",T_komm!B41)</f>
        <v>Tydal</v>
      </c>
      <c r="C44" s="16">
        <f>IF(T_komm!C41=0," ",T_komm!C41)</f>
        <v>108707.6</v>
      </c>
      <c r="D44" s="16">
        <f>IF(T_komm!D41=0," ",T_komm!D41)</f>
        <v>101008.5</v>
      </c>
      <c r="E44" s="16">
        <f>IF(T_komm!E41=0," ",T_komm!E41)</f>
        <v>98696.5</v>
      </c>
      <c r="F44" s="16">
        <f>IF(T_komm!F41=0," ",T_komm!F41)</f>
        <v>100708.3</v>
      </c>
      <c r="G44" s="16">
        <f>IF(T_komm!G41=0," ",T_komm!G41)</f>
        <v>77486.600000000006</v>
      </c>
      <c r="H44" s="16">
        <f>IF(T_komm!H41=0," ",T_komm!H41)</f>
        <v>75432.100000000006</v>
      </c>
      <c r="I44" s="16">
        <f>IF(T_komm!I41=0," ",T_komm!I41)</f>
        <v>65294.7</v>
      </c>
      <c r="J44" s="16">
        <f>IF(T_komm!J41=0," ",T_komm!J41)</f>
        <v>73773.3</v>
      </c>
      <c r="K44" s="16">
        <f>IF(T_komm!K41=0," ",T_komm!K41)</f>
        <v>83289.600000000006</v>
      </c>
      <c r="L44" s="16">
        <f>IF(T_komm!L41=0," ",T_komm!L41)</f>
        <v>71431.100000000006</v>
      </c>
      <c r="M44" s="16">
        <f>IF(T_komm!M41=0," ",T_komm!M41)</f>
        <v>78595.199999999997</v>
      </c>
      <c r="N44" s="16">
        <f>IF(T_komm!N41=0," ",T_komm!N41)</f>
        <v>91752.5</v>
      </c>
      <c r="O44" s="16">
        <f>IF(T_komm!O41=0," ",T_komm!O41)</f>
        <v>96763.4</v>
      </c>
      <c r="P44" s="16">
        <f>IF(T_komm!P41=0," ",T_komm!P41)</f>
        <v>104409.1</v>
      </c>
      <c r="Q44" s="16">
        <f>IF(T_komm!Q41=0," ",T_komm!Q41)</f>
        <v>92516.4</v>
      </c>
      <c r="R44" s="16">
        <f>IF(T_komm!R41=0," ",T_komm!R41)</f>
        <v>122689.7</v>
      </c>
      <c r="S44" s="16">
        <f>IF(T_komm!S41=0," ",T_komm!S41)</f>
        <v>87448.1</v>
      </c>
    </row>
    <row r="45" spans="2:19" x14ac:dyDescent="0.2">
      <c r="B45" s="16" t="str">
        <f>IF(T_komm!B42=0," ",T_komm!B42)</f>
        <v>Verdal</v>
      </c>
      <c r="C45" s="16">
        <f>IF(T_komm!C42=0," ",T_komm!C42)</f>
        <v>4901893.5999999996</v>
      </c>
      <c r="D45" s="16">
        <f>IF(T_komm!D42=0," ",T_komm!D42)</f>
        <v>5408714.7000000002</v>
      </c>
      <c r="E45" s="16">
        <f>IF(T_komm!E42=0," ",T_komm!E42)</f>
        <v>5570039.0999999996</v>
      </c>
      <c r="F45" s="16">
        <f>IF(T_komm!F42=0," ",T_komm!F42)</f>
        <v>6413406.5999999996</v>
      </c>
      <c r="G45" s="16">
        <f>IF(T_komm!G42=0," ",T_komm!G42)</f>
        <v>6367972</v>
      </c>
      <c r="H45" s="16">
        <f>IF(T_komm!H42=0," ",T_komm!H42)</f>
        <v>6579045</v>
      </c>
      <c r="I45" s="16">
        <f>IF(T_komm!I42=0," ",T_komm!I42)</f>
        <v>6607630.5999999996</v>
      </c>
      <c r="J45" s="16">
        <f>IF(T_komm!J42=0," ",T_komm!J42)</f>
        <v>6459050.7000000002</v>
      </c>
      <c r="K45" s="16">
        <f>IF(T_komm!K42=0," ",T_komm!K42)</f>
        <v>6495869.7999999998</v>
      </c>
      <c r="L45" s="16">
        <f>IF(T_komm!L42=0," ",T_komm!L42)</f>
        <v>6694595.0999999996</v>
      </c>
      <c r="M45" s="16">
        <f>IF(T_komm!M42=0," ",T_komm!M42)</f>
        <v>6388516.7000000002</v>
      </c>
      <c r="N45" s="16">
        <f>IF(T_komm!N42=0," ",T_komm!N42)</f>
        <v>6825795.2999999998</v>
      </c>
      <c r="O45" s="16">
        <f>IF(T_komm!O42=0," ",T_komm!O42)</f>
        <v>6655304.2999999998</v>
      </c>
      <c r="P45" s="16">
        <f>IF(T_komm!P42=0," ",T_komm!P42)</f>
        <v>6349385.7000000002</v>
      </c>
      <c r="Q45" s="16">
        <f>IF(T_komm!Q42=0," ",T_komm!Q42)</f>
        <v>6236377.4000000004</v>
      </c>
      <c r="R45" s="16">
        <f>IF(T_komm!R42=0," ",T_komm!R42)</f>
        <v>6565168.2000000002</v>
      </c>
      <c r="S45" s="16">
        <f>IF(T_komm!S42=0," ",T_komm!S42)</f>
        <v>6863587.9000000004</v>
      </c>
    </row>
    <row r="46" spans="2:19" x14ac:dyDescent="0.2">
      <c r="B46" s="16" t="str">
        <f>IF(T_komm!B43=0," ",T_komm!B43)</f>
        <v>Ørland</v>
      </c>
      <c r="C46" s="16">
        <f>IF(T_komm!C43=0," ",T_komm!C43)</f>
        <v>2188453.2000000002</v>
      </c>
      <c r="D46" s="16">
        <f>IF(T_komm!D43=0," ",T_komm!D43)</f>
        <v>2183850.6</v>
      </c>
      <c r="E46" s="16">
        <f>IF(T_komm!E43=0," ",T_komm!E43)</f>
        <v>2084172.9</v>
      </c>
      <c r="F46" s="16">
        <f>IF(T_komm!F43=0," ",T_komm!F43)</f>
        <v>2159808.4</v>
      </c>
      <c r="G46" s="16">
        <f>IF(T_komm!G43=0," ",T_komm!G43)</f>
        <v>2014779.2</v>
      </c>
      <c r="H46" s="16">
        <f>IF(T_komm!H43=0," ",T_komm!H43)</f>
        <v>2077623.5</v>
      </c>
      <c r="I46" s="16">
        <f>IF(T_komm!I43=0," ",T_komm!I43)</f>
        <v>1944271.3</v>
      </c>
      <c r="J46" s="16">
        <f>IF(T_komm!J43=0," ",T_komm!J43)</f>
        <v>1811109.8</v>
      </c>
      <c r="K46" s="16">
        <f>IF(T_komm!K43=0," ",T_komm!K43)</f>
        <v>1774827.1</v>
      </c>
      <c r="L46" s="16">
        <f>IF(T_komm!L43=0," ",T_komm!L43)</f>
        <v>1731491.4</v>
      </c>
      <c r="M46" s="16">
        <f>IF(T_komm!M43=0," ",T_komm!M43)</f>
        <v>1651532.9</v>
      </c>
      <c r="N46" s="16">
        <f>IF(T_komm!N43=0," ",T_komm!N43)</f>
        <v>1744859.3</v>
      </c>
      <c r="O46" s="16">
        <f>IF(T_komm!O43=0," ",T_komm!O43)</f>
        <v>1716220.3</v>
      </c>
      <c r="P46" s="16">
        <f>IF(T_komm!P43=0," ",T_komm!P43)</f>
        <v>1582736</v>
      </c>
      <c r="Q46" s="16">
        <f>IF(T_komm!Q43=0," ",T_komm!Q43)</f>
        <v>1645193</v>
      </c>
      <c r="R46" s="16">
        <f>IF(T_komm!R43=0," ",T_komm!R43)</f>
        <v>1556147.7</v>
      </c>
      <c r="S46" s="16">
        <f>IF(T_komm!S43=0," ",T_komm!S43)</f>
        <v>1581336.6</v>
      </c>
    </row>
    <row r="47" spans="2:19" x14ac:dyDescent="0.2">
      <c r="B47" s="16" t="str">
        <f>IF(T_komm!B44=0," ",T_komm!B44)</f>
        <v>Åfjord</v>
      </c>
      <c r="C47" s="16">
        <f>IF(T_komm!C44=0," ",T_komm!C44)</f>
        <v>1045288.1</v>
      </c>
      <c r="D47" s="16">
        <f>IF(T_komm!D44=0," ",T_komm!D44)</f>
        <v>1070149.5</v>
      </c>
      <c r="E47" s="16">
        <f>IF(T_komm!E44=0," ",T_komm!E44)</f>
        <v>1101919.6000000001</v>
      </c>
      <c r="F47" s="16">
        <f>IF(T_komm!F44=0," ",T_komm!F44)</f>
        <v>1091769.5</v>
      </c>
      <c r="G47" s="16">
        <f>IF(T_komm!G44=0," ",T_komm!G44)</f>
        <v>1073728.8</v>
      </c>
      <c r="H47" s="16">
        <f>IF(T_komm!H44=0," ",T_komm!H44)</f>
        <v>1068311.8999999999</v>
      </c>
      <c r="I47" s="16">
        <f>IF(T_komm!I44=0," ",T_komm!I44)</f>
        <v>1010240.8</v>
      </c>
      <c r="J47" s="16">
        <f>IF(T_komm!J44=0," ",T_komm!J44)</f>
        <v>1073689</v>
      </c>
      <c r="K47" s="16">
        <f>IF(T_komm!K44=0," ",T_komm!K44)</f>
        <v>1117480.2</v>
      </c>
      <c r="L47" s="16">
        <f>IF(T_komm!L44=0," ",T_komm!L44)</f>
        <v>1001557</v>
      </c>
      <c r="M47" s="16">
        <f>IF(T_komm!M44=0," ",T_komm!M44)</f>
        <v>869437.3</v>
      </c>
      <c r="N47" s="16">
        <f>IF(T_komm!N44=0," ",T_komm!N44)</f>
        <v>890648.9</v>
      </c>
      <c r="O47" s="16">
        <f>IF(T_komm!O44=0," ",T_komm!O44)</f>
        <v>858672.8</v>
      </c>
      <c r="P47" s="16">
        <f>IF(T_komm!P44=0," ",T_komm!P44)</f>
        <v>810990.4</v>
      </c>
      <c r="Q47" s="16">
        <f>IF(T_komm!Q44=0," ",T_komm!Q44)</f>
        <v>935305.8</v>
      </c>
      <c r="R47" s="16">
        <f>IF(T_komm!R44=0," ",T_komm!R44)</f>
        <v>888239.5</v>
      </c>
      <c r="S47" s="16">
        <f>IF(T_komm!S44=0," ",T_komm!S44)</f>
        <v>844373.7</v>
      </c>
    </row>
    <row r="48" spans="2:19" x14ac:dyDescent="0.2">
      <c r="B48" s="16" t="str">
        <f>IF(T_komm!B45=0," ",T_komm!B45)</f>
        <v>Totalsum</v>
      </c>
      <c r="C48" s="16">
        <f>IF(T_komm!C45=0," ",T_komm!C45)</f>
        <v>52774331.700000003</v>
      </c>
      <c r="D48" s="16">
        <f>IF(T_komm!D45=0," ",T_komm!D45)</f>
        <v>56810502</v>
      </c>
      <c r="E48" s="16">
        <f>IF(T_komm!E45=0," ",T_komm!E45)</f>
        <v>59252506.700000003</v>
      </c>
      <c r="F48" s="16">
        <f>IF(T_komm!F45=0," ",T_komm!F45)</f>
        <v>66934681.899999999</v>
      </c>
      <c r="G48" s="16">
        <f>IF(T_komm!G45=0," ",T_komm!G45)</f>
        <v>67746761.299999997</v>
      </c>
      <c r="H48" s="16">
        <f>IF(T_komm!H45=0," ",T_komm!H45)</f>
        <v>69688558.099999994</v>
      </c>
      <c r="I48" s="16">
        <f>IF(T_komm!I45=0," ",T_komm!I45)</f>
        <v>69731515.400000006</v>
      </c>
      <c r="J48" s="16">
        <f>IF(T_komm!J45=0," ",T_komm!J45)</f>
        <v>70116640.099999994</v>
      </c>
      <c r="K48" s="16">
        <f>IF(T_komm!K45=0," ",T_komm!K45)</f>
        <v>71929094.599999994</v>
      </c>
      <c r="L48" s="16">
        <f>IF(T_komm!L45=0," ",T_komm!L45)</f>
        <v>71789500.599999994</v>
      </c>
      <c r="M48" s="16">
        <f>IF(T_komm!M45=0," ",T_komm!M45)</f>
        <v>66688496.899999999</v>
      </c>
      <c r="N48" s="16">
        <f>IF(T_komm!N45=0," ",T_komm!N45)</f>
        <v>69994883.400000006</v>
      </c>
      <c r="O48" s="16">
        <f>IF(T_komm!O45=0," ",T_komm!O45)</f>
        <v>70602383.799999997</v>
      </c>
      <c r="P48" s="16">
        <f>IF(T_komm!P45=0," ",T_komm!P45)</f>
        <v>71528694.400000006</v>
      </c>
      <c r="Q48" s="16">
        <f>IF(T_komm!Q45=0," ",T_komm!Q45)</f>
        <v>72312522.099999994</v>
      </c>
      <c r="R48" s="16">
        <f>IF(T_komm!R45=0," ",T_komm!R45)</f>
        <v>72316541.799999997</v>
      </c>
      <c r="S48" s="16">
        <f>IF(T_komm!S45=0," ",T_komm!S45)</f>
        <v>74933225.200000003</v>
      </c>
    </row>
    <row r="49" spans="2:20" x14ac:dyDescent="0.2">
      <c r="B49" s="16" t="str">
        <f>IF(T_komm!B46=0," ",T_komm!B46)</f>
        <v xml:space="preserve"> </v>
      </c>
      <c r="C49" s="16" t="str">
        <f>IF(T_komm!C46=0," ",T_komm!C46)</f>
        <v xml:space="preserve"> </v>
      </c>
      <c r="D49" s="16" t="str">
        <f>IF(T_komm!D46=0," ",T_komm!D46)</f>
        <v xml:space="preserve"> </v>
      </c>
      <c r="E49" s="16" t="str">
        <f>IF(T_komm!E46=0," ",T_komm!E46)</f>
        <v xml:space="preserve"> </v>
      </c>
      <c r="F49" s="16" t="str">
        <f>IF(T_komm!F46=0," ",T_komm!F46)</f>
        <v xml:space="preserve"> </v>
      </c>
      <c r="G49" s="16" t="str">
        <f>IF(T_komm!G46=0," ",T_komm!G46)</f>
        <v xml:space="preserve"> </v>
      </c>
      <c r="H49" s="16" t="str">
        <f>IF(T_komm!H46=0," ",T_komm!H46)</f>
        <v xml:space="preserve"> </v>
      </c>
      <c r="I49" s="16" t="str">
        <f>IF(T_komm!I46=0," ",T_komm!I46)</f>
        <v xml:space="preserve"> </v>
      </c>
      <c r="J49" s="16" t="str">
        <f>IF(T_komm!J46=0," ",T_komm!J46)</f>
        <v xml:space="preserve"> </v>
      </c>
      <c r="K49" s="16" t="str">
        <f>IF(T_komm!K46=0," ",T_komm!K46)</f>
        <v xml:space="preserve"> </v>
      </c>
      <c r="L49" s="16" t="str">
        <f>IF(T_komm!L46=0," ",T_komm!L46)</f>
        <v xml:space="preserve"> </v>
      </c>
      <c r="M49" s="16" t="str">
        <f>IF(T_komm!M46=0," ",T_komm!M46)</f>
        <v xml:space="preserve"> </v>
      </c>
      <c r="N49" s="16" t="str">
        <f>IF(T_komm!N46=0," ",T_komm!N46)</f>
        <v xml:space="preserve"> </v>
      </c>
      <c r="O49" s="16" t="str">
        <f>IF(T_komm!O46=0," ",T_komm!O46)</f>
        <v xml:space="preserve"> </v>
      </c>
      <c r="P49" s="16" t="str">
        <f>IF(T_komm!P46=0," ",T_komm!P46)</f>
        <v xml:space="preserve"> </v>
      </c>
      <c r="Q49" s="16" t="str">
        <f>IF(T_komm!Q46=0," ",T_komm!Q46)</f>
        <v xml:space="preserve"> </v>
      </c>
      <c r="R49" s="16" t="str">
        <f>IF(T_komm!R46=0," ",T_komm!R46)</f>
        <v xml:space="preserve"> </v>
      </c>
      <c r="S49" s="16" t="str">
        <f>IF(T_komm!S46=0," ",T_komm!S46)</f>
        <v xml:space="preserve"> </v>
      </c>
    </row>
    <row r="50" spans="2:20" x14ac:dyDescent="0.2">
      <c r="B50" s="16" t="str">
        <f>IF(T_komm!B47=0," ",T_komm!B47)</f>
        <v xml:space="preserve"> </v>
      </c>
      <c r="C50" s="16" t="str">
        <f>IF(T_komm!C47=0," ",T_komm!C47)</f>
        <v xml:space="preserve"> </v>
      </c>
      <c r="D50" s="16" t="str">
        <f>IF(T_komm!D47=0," ",T_komm!D47)</f>
        <v xml:space="preserve"> </v>
      </c>
      <c r="E50" s="16" t="str">
        <f>IF(T_komm!E47=0," ",T_komm!E47)</f>
        <v xml:space="preserve"> </v>
      </c>
      <c r="F50" s="16" t="str">
        <f>IF(T_komm!F47=0," ",T_komm!F47)</f>
        <v xml:space="preserve"> </v>
      </c>
      <c r="G50" s="16" t="str">
        <f>IF(T_komm!G47=0," ",T_komm!G47)</f>
        <v xml:space="preserve"> </v>
      </c>
      <c r="H50" s="16" t="str">
        <f>IF(T_komm!H47=0," ",T_komm!H47)</f>
        <v xml:space="preserve"> </v>
      </c>
      <c r="I50" s="16" t="str">
        <f>IF(T_komm!I47=0," ",T_komm!I47)</f>
        <v xml:space="preserve"> </v>
      </c>
      <c r="J50" s="16" t="str">
        <f>IF(T_komm!J47=0," ",T_komm!J47)</f>
        <v xml:space="preserve"> </v>
      </c>
      <c r="K50" s="16" t="str">
        <f>IF(T_komm!K47=0," ",T_komm!K47)</f>
        <v xml:space="preserve"> </v>
      </c>
      <c r="L50" s="16" t="str">
        <f>IF(T_komm!L47=0," ",T_komm!L47)</f>
        <v xml:space="preserve"> </v>
      </c>
      <c r="M50" s="16" t="str">
        <f>IF(T_komm!M47=0," ",T_komm!M47)</f>
        <v xml:space="preserve"> </v>
      </c>
      <c r="N50" s="16" t="str">
        <f>IF(T_komm!N47=0," ",T_komm!N47)</f>
        <v xml:space="preserve"> </v>
      </c>
      <c r="O50" s="16" t="str">
        <f>IF(T_komm!O47=0," ",T_komm!O47)</f>
        <v xml:space="preserve"> </v>
      </c>
      <c r="P50" s="16" t="str">
        <f>IF(T_komm!P47=0," ",T_komm!P47)</f>
        <v xml:space="preserve"> </v>
      </c>
      <c r="Q50" s="16" t="str">
        <f>IF(T_komm!Q47=0," ",T_komm!Q47)</f>
        <v xml:space="preserve"> </v>
      </c>
      <c r="R50" s="16" t="str">
        <f>IF(T_komm!R47=0," ",T_komm!R47)</f>
        <v xml:space="preserve"> </v>
      </c>
      <c r="S50" s="16" t="str">
        <f>IF(T_komm!S47=0," ",T_komm!S47)</f>
        <v xml:space="preserve"> </v>
      </c>
      <c r="T50" s="41"/>
    </row>
    <row r="51" spans="2:20" x14ac:dyDescent="0.2">
      <c r="B51" s="16" t="str">
        <f>IF(T_komm!B48=0," ",T_komm!B48)</f>
        <v xml:space="preserve"> </v>
      </c>
      <c r="C51" s="16" t="str">
        <f>IF(T_komm!C48=0," ",T_komm!C48)</f>
        <v xml:space="preserve"> </v>
      </c>
      <c r="D51" s="16" t="str">
        <f>IF(T_komm!D48=0," ",T_komm!D48)</f>
        <v xml:space="preserve"> </v>
      </c>
      <c r="E51" s="16" t="str">
        <f>IF(T_komm!E48=0," ",T_komm!E48)</f>
        <v xml:space="preserve"> </v>
      </c>
      <c r="F51" s="16" t="str">
        <f>IF(T_komm!F48=0," ",T_komm!F48)</f>
        <v xml:space="preserve"> </v>
      </c>
      <c r="G51" s="16" t="str">
        <f>IF(T_komm!G48=0," ",T_komm!G48)</f>
        <v xml:space="preserve"> </v>
      </c>
      <c r="H51" s="16" t="str">
        <f>IF(T_komm!H48=0," ",T_komm!H48)</f>
        <v xml:space="preserve"> </v>
      </c>
      <c r="I51" s="16" t="str">
        <f>IF(T_komm!I48=0," ",T_komm!I48)</f>
        <v xml:space="preserve"> </v>
      </c>
      <c r="J51" s="16" t="str">
        <f>IF(T_komm!J48=0," ",T_komm!J48)</f>
        <v xml:space="preserve"> </v>
      </c>
      <c r="K51" s="16" t="str">
        <f>IF(T_komm!K48=0," ",T_komm!K48)</f>
        <v xml:space="preserve"> </v>
      </c>
      <c r="L51" s="16" t="str">
        <f>IF(T_komm!L48=0," ",T_komm!L48)</f>
        <v xml:space="preserve"> </v>
      </c>
      <c r="M51" s="16" t="str">
        <f>IF(T_komm!M48=0," ",T_komm!M48)</f>
        <v xml:space="preserve"> </v>
      </c>
      <c r="N51" s="16" t="str">
        <f>IF(T_komm!N48=0," ",T_komm!N48)</f>
        <v xml:space="preserve"> </v>
      </c>
      <c r="O51" s="16" t="str">
        <f>IF(T_komm!O48=0," ",T_komm!O48)</f>
        <v xml:space="preserve"> </v>
      </c>
      <c r="P51" s="16" t="str">
        <f>IF(T_komm!P48=0," ",T_komm!P48)</f>
        <v xml:space="preserve"> </v>
      </c>
      <c r="Q51" s="16" t="str">
        <f>IF(T_komm!Q48=0," ",T_komm!Q48)</f>
        <v xml:space="preserve"> </v>
      </c>
      <c r="R51" s="16" t="str">
        <f>IF(T_komm!R48=0," ",T_komm!R48)</f>
        <v xml:space="preserve"> </v>
      </c>
      <c r="S51" s="16" t="str">
        <f>IF(T_komm!S48=0," ",T_komm!S48)</f>
        <v xml:space="preserve"> </v>
      </c>
      <c r="T51" s="41"/>
    </row>
    <row r="52" spans="2:20" x14ac:dyDescent="0.2">
      <c r="B52" s="16" t="str">
        <f>IF(T_komm!B49=0," ",T_komm!B49)</f>
        <v xml:space="preserve"> </v>
      </c>
      <c r="C52" s="16" t="str">
        <f>IF(T_komm!C49=0," ",T_komm!C49)</f>
        <v xml:space="preserve"> </v>
      </c>
      <c r="D52" s="16" t="str">
        <f>IF(T_komm!D49=0," ",T_komm!D49)</f>
        <v xml:space="preserve"> </v>
      </c>
      <c r="E52" s="16" t="str">
        <f>IF(T_komm!E49=0," ",T_komm!E49)</f>
        <v xml:space="preserve"> </v>
      </c>
      <c r="F52" s="16" t="str">
        <f>IF(T_komm!F49=0," ",T_komm!F49)</f>
        <v xml:space="preserve"> </v>
      </c>
      <c r="G52" s="16" t="str">
        <f>IF(T_komm!G49=0," ",T_komm!G49)</f>
        <v xml:space="preserve"> </v>
      </c>
      <c r="H52" s="16" t="str">
        <f>IF(T_komm!H49=0," ",T_komm!H49)</f>
        <v xml:space="preserve"> </v>
      </c>
      <c r="I52" s="16" t="str">
        <f>IF(T_komm!I49=0," ",T_komm!I49)</f>
        <v xml:space="preserve"> </v>
      </c>
      <c r="J52" s="16" t="str">
        <f>IF(T_komm!J49=0," ",T_komm!J49)</f>
        <v xml:space="preserve"> </v>
      </c>
      <c r="K52" s="16" t="str">
        <f>IF(T_komm!K49=0," ",T_komm!K49)</f>
        <v xml:space="preserve"> </v>
      </c>
      <c r="L52" s="16" t="str">
        <f>IF(T_komm!L49=0," ",T_komm!L49)</f>
        <v xml:space="preserve"> </v>
      </c>
      <c r="M52" s="16" t="str">
        <f>IF(T_komm!M49=0," ",T_komm!M49)</f>
        <v xml:space="preserve"> </v>
      </c>
      <c r="N52" s="16" t="str">
        <f>IF(T_komm!N49=0," ",T_komm!N49)</f>
        <v xml:space="preserve"> </v>
      </c>
      <c r="O52" s="16" t="str">
        <f>IF(T_komm!O49=0," ",T_komm!O49)</f>
        <v xml:space="preserve"> </v>
      </c>
      <c r="P52" s="16" t="str">
        <f>IF(T_komm!P49=0," ",T_komm!P49)</f>
        <v xml:space="preserve"> </v>
      </c>
      <c r="Q52" s="16" t="str">
        <f>IF(T_komm!Q49=0," ",T_komm!Q49)</f>
        <v xml:space="preserve"> </v>
      </c>
      <c r="R52" s="16" t="str">
        <f>IF(T_komm!R49=0," ",T_komm!R49)</f>
        <v xml:space="preserve"> </v>
      </c>
      <c r="S52" s="16" t="str">
        <f>IF(T_komm!S49=0," ",T_komm!S49)</f>
        <v xml:space="preserve"> </v>
      </c>
      <c r="T52" s="41"/>
    </row>
    <row r="53" spans="2:20" x14ac:dyDescent="0.2">
      <c r="B53" s="16" t="str">
        <f>IF(T_komm!B50=0," ",T_komm!B50)</f>
        <v xml:space="preserve"> </v>
      </c>
      <c r="C53" s="16" t="str">
        <f>IF(T_komm!C50=0," ",T_komm!C50)</f>
        <v xml:space="preserve"> </v>
      </c>
      <c r="D53" s="16" t="str">
        <f>IF(T_komm!D50=0," ",T_komm!D50)</f>
        <v xml:space="preserve"> </v>
      </c>
      <c r="E53" s="16" t="str">
        <f>IF(T_komm!E50=0," ",T_komm!E50)</f>
        <v xml:space="preserve"> </v>
      </c>
      <c r="F53" s="16" t="str">
        <f>IF(T_komm!F50=0," ",T_komm!F50)</f>
        <v xml:space="preserve"> </v>
      </c>
      <c r="G53" s="16" t="str">
        <f>IF(T_komm!G50=0," ",T_komm!G50)</f>
        <v xml:space="preserve"> </v>
      </c>
      <c r="H53" s="16" t="str">
        <f>IF(T_komm!H50=0," ",T_komm!H50)</f>
        <v xml:space="preserve"> </v>
      </c>
      <c r="I53" s="16" t="str">
        <f>IF(T_komm!I50=0," ",T_komm!I50)</f>
        <v xml:space="preserve"> </v>
      </c>
      <c r="J53" s="16" t="str">
        <f>IF(T_komm!J50=0," ",T_komm!J50)</f>
        <v xml:space="preserve"> </v>
      </c>
      <c r="K53" s="16" t="str">
        <f>IF(T_komm!K50=0," ",T_komm!K50)</f>
        <v xml:space="preserve"> </v>
      </c>
      <c r="L53" s="16" t="str">
        <f>IF(T_komm!L50=0," ",T_komm!L50)</f>
        <v xml:space="preserve"> </v>
      </c>
      <c r="M53" s="16" t="str">
        <f>IF(T_komm!M50=0," ",T_komm!M50)</f>
        <v xml:space="preserve"> </v>
      </c>
      <c r="N53" s="16" t="str">
        <f>IF(T_komm!N50=0," ",T_komm!N50)</f>
        <v xml:space="preserve"> </v>
      </c>
      <c r="O53" s="16" t="str">
        <f>IF(T_komm!O50=0," ",T_komm!O50)</f>
        <v xml:space="preserve"> </v>
      </c>
      <c r="P53" s="16" t="str">
        <f>IF(T_komm!P50=0," ",T_komm!P50)</f>
        <v xml:space="preserve"> </v>
      </c>
      <c r="Q53" s="16" t="str">
        <f>IF(T_komm!Q50=0," ",T_komm!Q50)</f>
        <v xml:space="preserve"> </v>
      </c>
      <c r="R53" s="16" t="str">
        <f>IF(T_komm!R50=0," ",T_komm!R50)</f>
        <v xml:space="preserve"> </v>
      </c>
      <c r="S53" s="16" t="str">
        <f>IF(T_komm!S50=0," ",T_komm!S50)</f>
        <v xml:space="preserve"> </v>
      </c>
      <c r="T53" s="41"/>
    </row>
    <row r="54" spans="2:20" x14ac:dyDescent="0.2">
      <c r="B54" s="16" t="str">
        <f>IF(T_komm!B51=0," ",T_komm!B51)</f>
        <v xml:space="preserve"> </v>
      </c>
      <c r="C54" s="16" t="str">
        <f>IF(T_komm!C51=0," ",T_komm!C51)</f>
        <v xml:space="preserve"> </v>
      </c>
      <c r="D54" s="16" t="str">
        <f>IF(T_komm!D51=0," ",T_komm!D51)</f>
        <v xml:space="preserve"> </v>
      </c>
      <c r="E54" s="16" t="str">
        <f>IF(T_komm!E51=0," ",T_komm!E51)</f>
        <v xml:space="preserve"> </v>
      </c>
      <c r="F54" s="16" t="str">
        <f>IF(T_komm!F51=0," ",T_komm!F51)</f>
        <v xml:space="preserve"> </v>
      </c>
      <c r="G54" s="16" t="str">
        <f>IF(T_komm!G51=0," ",T_komm!G51)</f>
        <v xml:space="preserve"> </v>
      </c>
      <c r="H54" s="16" t="str">
        <f>IF(T_komm!H51=0," ",T_komm!H51)</f>
        <v xml:space="preserve"> </v>
      </c>
      <c r="I54" s="16" t="str">
        <f>IF(T_komm!I51=0," ",T_komm!I51)</f>
        <v xml:space="preserve"> </v>
      </c>
      <c r="J54" s="16" t="str">
        <f>IF(T_komm!J51=0," ",T_komm!J51)</f>
        <v xml:space="preserve"> </v>
      </c>
      <c r="K54" s="16" t="str">
        <f>IF(T_komm!K51=0," ",T_komm!K51)</f>
        <v xml:space="preserve"> </v>
      </c>
      <c r="L54" s="16" t="str">
        <f>IF(T_komm!L51=0," ",T_komm!L51)</f>
        <v xml:space="preserve"> </v>
      </c>
      <c r="M54" s="16" t="str">
        <f>IF(T_komm!M51=0," ",T_komm!M51)</f>
        <v xml:space="preserve"> </v>
      </c>
      <c r="N54" s="16" t="str">
        <f>IF(T_komm!N51=0," ",T_komm!N51)</f>
        <v xml:space="preserve"> </v>
      </c>
      <c r="O54" s="16" t="str">
        <f>IF(T_komm!O51=0," ",T_komm!O51)</f>
        <v xml:space="preserve"> </v>
      </c>
      <c r="P54" s="16" t="str">
        <f>IF(T_komm!P51=0," ",T_komm!P51)</f>
        <v xml:space="preserve"> </v>
      </c>
      <c r="Q54" s="16" t="str">
        <f>IF(T_komm!Q51=0," ",T_komm!Q51)</f>
        <v xml:space="preserve"> </v>
      </c>
      <c r="R54" s="16" t="str">
        <f>IF(T_komm!R51=0," ",T_komm!R51)</f>
        <v xml:space="preserve"> </v>
      </c>
      <c r="S54" s="16" t="str">
        <f>IF(T_komm!S51=0," ",T_komm!S51)</f>
        <v xml:space="preserve"> </v>
      </c>
      <c r="T54" s="41"/>
    </row>
    <row r="55" spans="2:20" x14ac:dyDescent="0.2">
      <c r="B55" s="16" t="str">
        <f>IF(T_komm!B52=0," ",T_komm!B52)</f>
        <v xml:space="preserve"> </v>
      </c>
      <c r="C55" s="16" t="str">
        <f>IF(T_komm!C52=0," ",T_komm!C52)</f>
        <v xml:space="preserve"> </v>
      </c>
      <c r="D55" s="16" t="str">
        <f>IF(T_komm!D52=0," ",T_komm!D52)</f>
        <v xml:space="preserve"> </v>
      </c>
      <c r="E55" s="16" t="str">
        <f>IF(T_komm!E52=0," ",T_komm!E52)</f>
        <v xml:space="preserve"> </v>
      </c>
      <c r="F55" s="16" t="str">
        <f>IF(T_komm!F52=0," ",T_komm!F52)</f>
        <v xml:space="preserve"> </v>
      </c>
      <c r="G55" s="16" t="str">
        <f>IF(T_komm!G52=0," ",T_komm!G52)</f>
        <v xml:space="preserve"> </v>
      </c>
      <c r="H55" s="16" t="str">
        <f>IF(T_komm!H52=0," ",T_komm!H52)</f>
        <v xml:space="preserve"> </v>
      </c>
      <c r="I55" s="16" t="str">
        <f>IF(T_komm!I52=0," ",T_komm!I52)</f>
        <v xml:space="preserve"> </v>
      </c>
      <c r="J55" s="16" t="str">
        <f>IF(T_komm!J52=0," ",T_komm!J52)</f>
        <v xml:space="preserve"> </v>
      </c>
      <c r="K55" s="16" t="str">
        <f>IF(T_komm!K52=0," ",T_komm!K52)</f>
        <v xml:space="preserve"> </v>
      </c>
      <c r="L55" s="16" t="str">
        <f>IF(T_komm!L52=0," ",T_komm!L52)</f>
        <v xml:space="preserve"> </v>
      </c>
      <c r="M55" s="16" t="str">
        <f>IF(T_komm!M52=0," ",T_komm!M52)</f>
        <v xml:space="preserve"> </v>
      </c>
      <c r="N55" s="16" t="str">
        <f>IF(T_komm!N52=0," ",T_komm!N52)</f>
        <v xml:space="preserve"> </v>
      </c>
      <c r="O55" s="16" t="str">
        <f>IF(T_komm!O52=0," ",T_komm!O52)</f>
        <v xml:space="preserve"> </v>
      </c>
      <c r="P55" s="16" t="str">
        <f>IF(T_komm!P52=0," ",T_komm!P52)</f>
        <v xml:space="preserve"> </v>
      </c>
      <c r="Q55" s="16" t="str">
        <f>IF(T_komm!Q52=0," ",T_komm!Q52)</f>
        <v xml:space="preserve"> </v>
      </c>
      <c r="R55" s="16" t="str">
        <f>IF(T_komm!R52=0," ",T_komm!R52)</f>
        <v xml:space="preserve"> </v>
      </c>
      <c r="S55" s="16" t="str">
        <f>IF(T_komm!S52=0," ",T_komm!S52)</f>
        <v xml:space="preserve"> </v>
      </c>
      <c r="T55" s="41"/>
    </row>
    <row r="56" spans="2:20" x14ac:dyDescent="0.2">
      <c r="B56" s="16" t="str">
        <f>IF(T_komm!B53=0," ",T_komm!B53)</f>
        <v xml:space="preserve"> </v>
      </c>
      <c r="C56" s="16" t="str">
        <f>IF(T_komm!C53=0," ",T_komm!C53)</f>
        <v xml:space="preserve"> </v>
      </c>
      <c r="D56" s="16" t="str">
        <f>IF(T_komm!D53=0," ",T_komm!D53)</f>
        <v xml:space="preserve"> </v>
      </c>
      <c r="E56" s="16" t="str">
        <f>IF(T_komm!E53=0," ",T_komm!E53)</f>
        <v xml:space="preserve"> </v>
      </c>
      <c r="F56" s="16" t="str">
        <f>IF(T_komm!F53=0," ",T_komm!F53)</f>
        <v xml:space="preserve"> </v>
      </c>
      <c r="G56" s="16" t="str">
        <f>IF(T_komm!G53=0," ",T_komm!G53)</f>
        <v xml:space="preserve"> </v>
      </c>
      <c r="H56" s="16" t="str">
        <f>IF(T_komm!H53=0," ",T_komm!H53)</f>
        <v xml:space="preserve"> </v>
      </c>
      <c r="I56" s="16" t="str">
        <f>IF(T_komm!I53=0," ",T_komm!I53)</f>
        <v xml:space="preserve"> </v>
      </c>
      <c r="J56" s="16" t="str">
        <f>IF(T_komm!J53=0," ",T_komm!J53)</f>
        <v xml:space="preserve"> </v>
      </c>
      <c r="K56" s="16" t="str">
        <f>IF(T_komm!K53=0," ",T_komm!K53)</f>
        <v xml:space="preserve"> </v>
      </c>
      <c r="L56" s="16" t="str">
        <f>IF(T_komm!L53=0," ",T_komm!L53)</f>
        <v xml:space="preserve"> </v>
      </c>
      <c r="M56" s="16" t="str">
        <f>IF(T_komm!M53=0," ",T_komm!M53)</f>
        <v xml:space="preserve"> </v>
      </c>
      <c r="N56" s="16" t="str">
        <f>IF(T_komm!N53=0," ",T_komm!N53)</f>
        <v xml:space="preserve"> </v>
      </c>
      <c r="O56" s="16" t="str">
        <f>IF(T_komm!O53=0," ",T_komm!O53)</f>
        <v xml:space="preserve"> </v>
      </c>
      <c r="P56" s="16" t="str">
        <f>IF(T_komm!P53=0," ",T_komm!P53)</f>
        <v xml:space="preserve"> </v>
      </c>
      <c r="Q56" s="16" t="str">
        <f>IF(T_komm!Q53=0," ",T_komm!Q53)</f>
        <v xml:space="preserve"> </v>
      </c>
      <c r="R56" s="16" t="str">
        <f>IF(T_komm!R53=0," ",T_komm!R53)</f>
        <v xml:space="preserve"> </v>
      </c>
      <c r="S56" s="16" t="str">
        <f>IF(T_komm!S53=0," ",T_komm!S53)</f>
        <v xml:space="preserve"> </v>
      </c>
      <c r="T56" s="41"/>
    </row>
    <row r="57" spans="2:20" x14ac:dyDescent="0.2">
      <c r="B57" s="16" t="str">
        <f>IF(T_komm!B54=0," ",T_komm!B54)</f>
        <v xml:space="preserve"> </v>
      </c>
      <c r="C57" s="16" t="str">
        <f>IF(T_komm!C54=0," ",T_komm!C54)</f>
        <v xml:space="preserve"> </v>
      </c>
      <c r="D57" s="16" t="str">
        <f>IF(T_komm!D54=0," ",T_komm!D54)</f>
        <v xml:space="preserve"> </v>
      </c>
      <c r="E57" s="16" t="str">
        <f>IF(T_komm!E54=0," ",T_komm!E54)</f>
        <v xml:space="preserve"> </v>
      </c>
      <c r="F57" s="16" t="str">
        <f>IF(T_komm!F54=0," ",T_komm!F54)</f>
        <v xml:space="preserve"> </v>
      </c>
      <c r="G57" s="16" t="str">
        <f>IF(T_komm!G54=0," ",T_komm!G54)</f>
        <v xml:space="preserve"> </v>
      </c>
      <c r="H57" s="16" t="str">
        <f>IF(T_komm!H54=0," ",T_komm!H54)</f>
        <v xml:space="preserve"> </v>
      </c>
      <c r="I57" s="16" t="str">
        <f>IF(T_komm!I54=0," ",T_komm!I54)</f>
        <v xml:space="preserve"> </v>
      </c>
      <c r="J57" s="16" t="str">
        <f>IF(T_komm!J54=0," ",T_komm!J54)</f>
        <v xml:space="preserve"> </v>
      </c>
      <c r="K57" s="16" t="str">
        <f>IF(T_komm!K54=0," ",T_komm!K54)</f>
        <v xml:space="preserve"> </v>
      </c>
      <c r="L57" s="16" t="str">
        <f>IF(T_komm!L54=0," ",T_komm!L54)</f>
        <v xml:space="preserve"> </v>
      </c>
      <c r="M57" s="16" t="str">
        <f>IF(T_komm!M54=0," ",T_komm!M54)</f>
        <v xml:space="preserve"> </v>
      </c>
      <c r="N57" s="16" t="str">
        <f>IF(T_komm!N54=0," ",T_komm!N54)</f>
        <v xml:space="preserve"> </v>
      </c>
      <c r="O57" s="16" t="str">
        <f>IF(T_komm!O54=0," ",T_komm!O54)</f>
        <v xml:space="preserve"> </v>
      </c>
      <c r="P57" s="16" t="str">
        <f>IF(T_komm!P54=0," ",T_komm!P54)</f>
        <v xml:space="preserve"> </v>
      </c>
      <c r="Q57" s="16" t="str">
        <f>IF(T_komm!Q54=0," ",T_komm!Q54)</f>
        <v xml:space="preserve"> </v>
      </c>
      <c r="R57" s="16" t="str">
        <f>IF(T_komm!R54=0," ",T_komm!R54)</f>
        <v xml:space="preserve"> </v>
      </c>
      <c r="S57" s="16" t="str">
        <f>IF(T_komm!S54=0," ",T_komm!S54)</f>
        <v xml:space="preserve"> </v>
      </c>
      <c r="T57" s="41"/>
    </row>
    <row r="58" spans="2:20" x14ac:dyDescent="0.2">
      <c r="B58" s="16" t="str">
        <f>IF(T_komm!B55=0," ",T_komm!B55)</f>
        <v xml:space="preserve"> </v>
      </c>
      <c r="C58" s="16" t="str">
        <f>IF(T_komm!C55=0," ",T_komm!C55)</f>
        <v xml:space="preserve"> </v>
      </c>
      <c r="D58" s="16" t="str">
        <f>IF(T_komm!D55=0," ",T_komm!D55)</f>
        <v xml:space="preserve"> </v>
      </c>
      <c r="E58" s="16" t="str">
        <f>IF(T_komm!E55=0," ",T_komm!E55)</f>
        <v xml:space="preserve"> </v>
      </c>
      <c r="F58" s="16" t="str">
        <f>IF(T_komm!F55=0," ",T_komm!F55)</f>
        <v xml:space="preserve"> </v>
      </c>
      <c r="G58" s="16" t="str">
        <f>IF(T_komm!G55=0," ",T_komm!G55)</f>
        <v xml:space="preserve"> </v>
      </c>
      <c r="H58" s="16" t="str">
        <f>IF(T_komm!H55=0," ",T_komm!H55)</f>
        <v xml:space="preserve"> </v>
      </c>
      <c r="I58" s="16" t="str">
        <f>IF(T_komm!I55=0," ",T_komm!I55)</f>
        <v xml:space="preserve"> </v>
      </c>
      <c r="J58" s="16" t="str">
        <f>IF(T_komm!J55=0," ",T_komm!J55)</f>
        <v xml:space="preserve"> </v>
      </c>
      <c r="K58" s="16" t="str">
        <f>IF(T_komm!K55=0," ",T_komm!K55)</f>
        <v xml:space="preserve"> </v>
      </c>
      <c r="L58" s="16" t="str">
        <f>IF(T_komm!L55=0," ",T_komm!L55)</f>
        <v xml:space="preserve"> </v>
      </c>
      <c r="M58" s="16" t="str">
        <f>IF(T_komm!M55=0," ",T_komm!M55)</f>
        <v xml:space="preserve"> </v>
      </c>
      <c r="N58" s="16" t="str">
        <f>IF(T_komm!N55=0," ",T_komm!N55)</f>
        <v xml:space="preserve"> </v>
      </c>
      <c r="O58" s="16" t="str">
        <f>IF(T_komm!O55=0," ",T_komm!O55)</f>
        <v xml:space="preserve"> </v>
      </c>
      <c r="P58" s="16" t="str">
        <f>IF(T_komm!P55=0," ",T_komm!P55)</f>
        <v xml:space="preserve"> </v>
      </c>
      <c r="Q58" s="16" t="str">
        <f>IF(T_komm!Q55=0," ",T_komm!Q55)</f>
        <v xml:space="preserve"> </v>
      </c>
      <c r="R58" s="16" t="str">
        <f>IF(T_komm!R55=0," ",T_komm!R55)</f>
        <v xml:space="preserve"> </v>
      </c>
      <c r="S58" s="16" t="str">
        <f>IF(T_komm!S55=0," ",T_komm!S55)</f>
        <v xml:space="preserve"> </v>
      </c>
      <c r="T58" s="41"/>
    </row>
    <row r="59" spans="2:20" x14ac:dyDescent="0.2">
      <c r="B59" s="16" t="str">
        <f>IF(T_komm!B56=0," ",T_komm!B56)</f>
        <v xml:space="preserve"> </v>
      </c>
      <c r="C59" s="16" t="str">
        <f>IF(T_komm!C56=0," ",T_komm!C56)</f>
        <v xml:space="preserve"> </v>
      </c>
      <c r="D59" s="16" t="str">
        <f>IF(T_komm!D56=0," ",T_komm!D56)</f>
        <v xml:space="preserve"> </v>
      </c>
      <c r="E59" s="16" t="str">
        <f>IF(T_komm!E56=0," ",T_komm!E56)</f>
        <v xml:space="preserve"> </v>
      </c>
      <c r="F59" s="16" t="str">
        <f>IF(T_komm!F56=0," ",T_komm!F56)</f>
        <v xml:space="preserve"> </v>
      </c>
      <c r="G59" s="16" t="str">
        <f>IF(T_komm!G56=0," ",T_komm!G56)</f>
        <v xml:space="preserve"> </v>
      </c>
      <c r="H59" s="16" t="str">
        <f>IF(T_komm!H56=0," ",T_komm!H56)</f>
        <v xml:space="preserve"> </v>
      </c>
      <c r="I59" s="16" t="str">
        <f>IF(T_komm!I56=0," ",T_komm!I56)</f>
        <v xml:space="preserve"> </v>
      </c>
      <c r="J59" s="16" t="str">
        <f>IF(T_komm!J56=0," ",T_komm!J56)</f>
        <v xml:space="preserve"> </v>
      </c>
      <c r="K59" s="16" t="str">
        <f>IF(T_komm!K56=0," ",T_komm!K56)</f>
        <v xml:space="preserve"> </v>
      </c>
      <c r="L59" s="16" t="str">
        <f>IF(T_komm!L56=0," ",T_komm!L56)</f>
        <v xml:space="preserve"> </v>
      </c>
      <c r="M59" s="16" t="str">
        <f>IF(T_komm!M56=0," ",T_komm!M56)</f>
        <v xml:space="preserve"> </v>
      </c>
      <c r="N59" s="16" t="str">
        <f>IF(T_komm!N56=0," ",T_komm!N56)</f>
        <v xml:space="preserve"> </v>
      </c>
      <c r="O59" s="16" t="str">
        <f>IF(T_komm!O56=0," ",T_komm!O56)</f>
        <v xml:space="preserve"> </v>
      </c>
      <c r="P59" s="16" t="str">
        <f>IF(T_komm!P56=0," ",T_komm!P56)</f>
        <v xml:space="preserve"> </v>
      </c>
      <c r="Q59" s="16" t="str">
        <f>IF(T_komm!Q56=0," ",T_komm!Q56)</f>
        <v xml:space="preserve"> </v>
      </c>
      <c r="R59" s="16" t="str">
        <f>IF(T_komm!R56=0," ",T_komm!R56)</f>
        <v xml:space="preserve"> </v>
      </c>
      <c r="S59" s="16" t="str">
        <f>IF(T_komm!S56=0," ",T_komm!S56)</f>
        <v xml:space="preserve"> </v>
      </c>
      <c r="T59" s="41"/>
    </row>
    <row r="60" spans="2:20" x14ac:dyDescent="0.2">
      <c r="B60" s="16" t="str">
        <f>IF(T_komm!B57=0," ",T_komm!B57)</f>
        <v xml:space="preserve"> </v>
      </c>
      <c r="C60" s="16" t="str">
        <f>IF(T_komm!C57=0," ",T_komm!C57)</f>
        <v xml:space="preserve"> </v>
      </c>
      <c r="D60" s="16" t="str">
        <f>IF(T_komm!D57=0," ",T_komm!D57)</f>
        <v xml:space="preserve"> </v>
      </c>
      <c r="E60" s="16" t="str">
        <f>IF(T_komm!E57=0," ",T_komm!E57)</f>
        <v xml:space="preserve"> </v>
      </c>
      <c r="F60" s="16" t="str">
        <f>IF(T_komm!F57=0," ",T_komm!F57)</f>
        <v xml:space="preserve"> </v>
      </c>
      <c r="G60" s="16" t="str">
        <f>IF(T_komm!G57=0," ",T_komm!G57)</f>
        <v xml:space="preserve"> </v>
      </c>
      <c r="H60" s="16" t="str">
        <f>IF(T_komm!H57=0," ",T_komm!H57)</f>
        <v xml:space="preserve"> </v>
      </c>
      <c r="I60" s="16" t="str">
        <f>IF(T_komm!I57=0," ",T_komm!I57)</f>
        <v xml:space="preserve"> </v>
      </c>
      <c r="J60" s="16" t="str">
        <f>IF(T_komm!J57=0," ",T_komm!J57)</f>
        <v xml:space="preserve"> </v>
      </c>
      <c r="K60" s="16" t="str">
        <f>IF(T_komm!K57=0," ",T_komm!K57)</f>
        <v xml:space="preserve"> </v>
      </c>
      <c r="L60" s="16" t="str">
        <f>IF(T_komm!L57=0," ",T_komm!L57)</f>
        <v xml:space="preserve"> </v>
      </c>
      <c r="M60" s="16" t="str">
        <f>IF(T_komm!M57=0," ",T_komm!M57)</f>
        <v xml:space="preserve"> </v>
      </c>
      <c r="N60" s="16" t="str">
        <f>IF(T_komm!N57=0," ",T_komm!N57)</f>
        <v xml:space="preserve"> </v>
      </c>
      <c r="O60" s="16" t="str">
        <f>IF(T_komm!O57=0," ",T_komm!O57)</f>
        <v xml:space="preserve"> </v>
      </c>
      <c r="P60" s="16" t="str">
        <f>IF(T_komm!P57=0," ",T_komm!P57)</f>
        <v xml:space="preserve"> </v>
      </c>
      <c r="Q60" s="16" t="str">
        <f>IF(T_komm!Q57=0," ",T_komm!Q57)</f>
        <v xml:space="preserve"> </v>
      </c>
      <c r="R60" s="16" t="str">
        <f>IF(T_komm!R57=0," ",T_komm!R57)</f>
        <v xml:space="preserve"> </v>
      </c>
      <c r="S60" s="16" t="str">
        <f>IF(T_komm!S57=0," ",T_komm!S57)</f>
        <v xml:space="preserve"> </v>
      </c>
      <c r="T60" s="41"/>
    </row>
    <row r="61" spans="2:20" x14ac:dyDescent="0.2">
      <c r="B61" s="15" t="str">
        <f>IF(T_komm!B58=0," ",T_komm!B58)</f>
        <v xml:space="preserve"> </v>
      </c>
      <c r="C61" s="15" t="str">
        <f>IF(T_komm!C58=0," ",T_komm!C58)</f>
        <v xml:space="preserve"> </v>
      </c>
      <c r="D61" s="15" t="str">
        <f>IF(T_komm!D58=0," ",T_komm!D58)</f>
        <v xml:space="preserve"> </v>
      </c>
      <c r="E61" s="15" t="str">
        <f>IF(T_komm!E58=0," ",T_komm!E58)</f>
        <v xml:space="preserve"> </v>
      </c>
      <c r="F61" s="15" t="str">
        <f>IF(T_komm!F58=0," ",T_komm!F58)</f>
        <v xml:space="preserve"> </v>
      </c>
      <c r="G61" s="15" t="str">
        <f>IF(T_komm!G58=0," ",T_komm!G58)</f>
        <v xml:space="preserve"> </v>
      </c>
      <c r="H61" s="15" t="str">
        <f>IF(T_komm!H58=0," ",T_komm!H58)</f>
        <v xml:space="preserve"> </v>
      </c>
      <c r="I61" s="15" t="str">
        <f>IF(T_komm!I58=0," ",T_komm!I58)</f>
        <v xml:space="preserve"> </v>
      </c>
      <c r="J61" s="15" t="str">
        <f>IF(T_komm!J58=0," ",T_komm!J58)</f>
        <v xml:space="preserve"> </v>
      </c>
      <c r="K61" s="15" t="str">
        <f>IF(T_komm!K58=0," ",T_komm!K58)</f>
        <v xml:space="preserve"> </v>
      </c>
      <c r="L61" s="15" t="str">
        <f>IF(T_komm!L58=0," ",T_komm!L58)</f>
        <v xml:space="preserve"> </v>
      </c>
      <c r="M61" s="15" t="str">
        <f>IF(T_komm!M58=0," ",T_komm!M58)</f>
        <v xml:space="preserve"> </v>
      </c>
      <c r="N61" s="15" t="str">
        <f>IF(T_komm!N58=0," ",T_komm!N58)</f>
        <v xml:space="preserve"> </v>
      </c>
      <c r="O61" s="15" t="str">
        <f>IF(T_komm!O58=0," ",T_komm!O58)</f>
        <v xml:space="preserve"> </v>
      </c>
      <c r="P61" s="15" t="str">
        <f>IF(T_komm!P58=0," ",T_komm!P58)</f>
        <v xml:space="preserve"> </v>
      </c>
      <c r="Q61" s="15" t="str">
        <f>IF(T_komm!Q58=0," ",T_komm!Q58)</f>
        <v xml:space="preserve"> </v>
      </c>
      <c r="R61" s="15" t="str">
        <f>IF(T_komm!R58=0," ",T_komm!R58)</f>
        <v xml:space="preserve"> </v>
      </c>
      <c r="S61" s="15" t="str">
        <f>IF(T_komm!S58=0," ",T_komm!S58)</f>
        <v xml:space="preserve"> </v>
      </c>
      <c r="T61" s="41"/>
    </row>
    <row r="62" spans="2:20" x14ac:dyDescent="0.2">
      <c r="B62" s="15" t="str">
        <f>IF(T_komm!B59=0," ",T_komm!B59)</f>
        <v xml:space="preserve"> </v>
      </c>
      <c r="C62" s="15" t="str">
        <f>IF(T_komm!C59=0," ",T_komm!C59)</f>
        <v xml:space="preserve"> </v>
      </c>
      <c r="D62" s="15" t="str">
        <f>IF(T_komm!D59=0," ",T_komm!D59)</f>
        <v xml:space="preserve"> </v>
      </c>
      <c r="E62" s="15" t="str">
        <f>IF(T_komm!E59=0," ",T_komm!E59)</f>
        <v xml:space="preserve"> </v>
      </c>
      <c r="F62" s="15" t="str">
        <f>IF(T_komm!F59=0," ",T_komm!F59)</f>
        <v xml:space="preserve"> </v>
      </c>
      <c r="G62" s="15" t="str">
        <f>IF(T_komm!G59=0," ",T_komm!G59)</f>
        <v xml:space="preserve"> </v>
      </c>
      <c r="H62" s="15" t="str">
        <f>IF(T_komm!H59=0," ",T_komm!H59)</f>
        <v xml:space="preserve"> </v>
      </c>
      <c r="I62" s="15" t="str">
        <f>IF(T_komm!I59=0," ",T_komm!I59)</f>
        <v xml:space="preserve"> </v>
      </c>
      <c r="J62" s="15" t="str">
        <f>IF(T_komm!J59=0," ",T_komm!J59)</f>
        <v xml:space="preserve"> </v>
      </c>
      <c r="K62" s="15" t="str">
        <f>IF(T_komm!K59=0," ",T_komm!K59)</f>
        <v xml:space="preserve"> </v>
      </c>
      <c r="L62" s="15" t="str">
        <f>IF(T_komm!L59=0," ",T_komm!L59)</f>
        <v xml:space="preserve"> </v>
      </c>
      <c r="M62" s="15" t="str">
        <f>IF(T_komm!M59=0," ",T_komm!M59)</f>
        <v xml:space="preserve"> </v>
      </c>
      <c r="N62" s="15" t="str">
        <f>IF(T_komm!N59=0," ",T_komm!N59)</f>
        <v xml:space="preserve"> </v>
      </c>
      <c r="O62" s="15" t="str">
        <f>IF(T_komm!O59=0," ",T_komm!O59)</f>
        <v xml:space="preserve"> </v>
      </c>
      <c r="P62" s="15" t="str">
        <f>IF(T_komm!P59=0," ",T_komm!P59)</f>
        <v xml:space="preserve"> </v>
      </c>
      <c r="Q62" s="15" t="str">
        <f>IF(T_komm!Q59=0," ",T_komm!Q59)</f>
        <v xml:space="preserve"> </v>
      </c>
      <c r="R62" s="15" t="str">
        <f>IF(T_komm!R59=0," ",T_komm!R59)</f>
        <v xml:space="preserve"> </v>
      </c>
      <c r="S62" s="15" t="str">
        <f>IF(T_komm!S59=0," ",T_komm!S59)</f>
        <v xml:space="preserve"> </v>
      </c>
      <c r="T62" s="41"/>
    </row>
    <row r="63" spans="2:20" x14ac:dyDescent="0.2">
      <c r="B63" s="15" t="str">
        <f>IF(T_komm!B60=0," ",T_komm!B60)</f>
        <v xml:space="preserve"> </v>
      </c>
      <c r="C63" s="15" t="str">
        <f>IF(T_komm!C60=0," ",T_komm!C60)</f>
        <v xml:space="preserve"> </v>
      </c>
      <c r="D63" s="15" t="str">
        <f>IF(T_komm!D60=0," ",T_komm!D60)</f>
        <v xml:space="preserve"> </v>
      </c>
      <c r="E63" s="15" t="str">
        <f>IF(T_komm!E60=0," ",T_komm!E60)</f>
        <v xml:space="preserve"> </v>
      </c>
      <c r="F63" s="15" t="str">
        <f>IF(T_komm!F60=0," ",T_komm!F60)</f>
        <v xml:space="preserve"> </v>
      </c>
      <c r="G63" s="15" t="str">
        <f>IF(T_komm!G60=0," ",T_komm!G60)</f>
        <v xml:space="preserve"> </v>
      </c>
      <c r="H63" s="15" t="str">
        <f>IF(T_komm!H60=0," ",T_komm!H60)</f>
        <v xml:space="preserve"> </v>
      </c>
      <c r="I63" s="15" t="str">
        <f>IF(T_komm!I60=0," ",T_komm!I60)</f>
        <v xml:space="preserve"> </v>
      </c>
      <c r="J63" s="15" t="str">
        <f>IF(T_komm!J60=0," ",T_komm!J60)</f>
        <v xml:space="preserve"> </v>
      </c>
      <c r="K63" s="15" t="str">
        <f>IF(T_komm!K60=0," ",T_komm!K60)</f>
        <v xml:space="preserve"> </v>
      </c>
      <c r="L63" s="15" t="str">
        <f>IF(T_komm!L60=0," ",T_komm!L60)</f>
        <v xml:space="preserve"> </v>
      </c>
      <c r="M63" s="15" t="str">
        <f>IF(T_komm!M60=0," ",T_komm!M60)</f>
        <v xml:space="preserve"> </v>
      </c>
      <c r="N63" s="15" t="str">
        <f>IF(T_komm!N60=0," ",T_komm!N60)</f>
        <v xml:space="preserve"> </v>
      </c>
      <c r="O63" s="15" t="str">
        <f>IF(T_komm!O60=0," ",T_komm!O60)</f>
        <v xml:space="preserve"> </v>
      </c>
      <c r="P63" s="15" t="str">
        <f>IF(T_komm!P60=0," ",T_komm!P60)</f>
        <v xml:space="preserve"> </v>
      </c>
      <c r="Q63" s="15" t="str">
        <f>IF(T_komm!Q60=0," ",T_komm!Q60)</f>
        <v xml:space="preserve"> </v>
      </c>
      <c r="R63" s="15" t="str">
        <f>IF(T_komm!R60=0," ",T_komm!R60)</f>
        <v xml:space="preserve"> </v>
      </c>
      <c r="S63" s="15" t="str">
        <f>IF(T_komm!S60=0," ",T_komm!S60)</f>
        <v xml:space="preserve"> </v>
      </c>
      <c r="T63" s="41"/>
    </row>
    <row r="64" spans="2:20" x14ac:dyDescent="0.2">
      <c r="B64" s="15" t="str">
        <f>IF(T_komm!B61=0," ",T_komm!B61)</f>
        <v xml:space="preserve"> </v>
      </c>
      <c r="C64" s="15" t="str">
        <f>IF(T_komm!C61=0," ",T_komm!C61)</f>
        <v xml:space="preserve"> </v>
      </c>
      <c r="D64" s="15" t="str">
        <f>IF(T_komm!D61=0," ",T_komm!D61)</f>
        <v xml:space="preserve"> </v>
      </c>
      <c r="E64" s="15" t="str">
        <f>IF(T_komm!E61=0," ",T_komm!E61)</f>
        <v xml:space="preserve"> </v>
      </c>
      <c r="F64" s="15" t="str">
        <f>IF(T_komm!F61=0," ",T_komm!F61)</f>
        <v xml:space="preserve"> </v>
      </c>
      <c r="G64" s="15" t="str">
        <f>IF(T_komm!G61=0," ",T_komm!G61)</f>
        <v xml:space="preserve"> </v>
      </c>
      <c r="H64" s="15" t="str">
        <f>IF(T_komm!H61=0," ",T_komm!H61)</f>
        <v xml:space="preserve"> </v>
      </c>
      <c r="I64" s="15" t="str">
        <f>IF(T_komm!I61=0," ",T_komm!I61)</f>
        <v xml:space="preserve"> </v>
      </c>
      <c r="J64" s="15" t="str">
        <f>IF(T_komm!J61=0," ",T_komm!J61)</f>
        <v xml:space="preserve"> </v>
      </c>
      <c r="K64" s="15" t="str">
        <f>IF(T_komm!K61=0," ",T_komm!K61)</f>
        <v xml:space="preserve"> </v>
      </c>
      <c r="L64" s="15" t="str">
        <f>IF(T_komm!L61=0," ",T_komm!L61)</f>
        <v xml:space="preserve"> </v>
      </c>
      <c r="M64" s="15" t="str">
        <f>IF(T_komm!M61=0," ",T_komm!M61)</f>
        <v xml:space="preserve"> </v>
      </c>
      <c r="N64" s="15" t="str">
        <f>IF(T_komm!N61=0," ",T_komm!N61)</f>
        <v xml:space="preserve"> </v>
      </c>
      <c r="O64" s="15" t="str">
        <f>IF(T_komm!O61=0," ",T_komm!O61)</f>
        <v xml:space="preserve"> </v>
      </c>
      <c r="P64" s="15" t="str">
        <f>IF(T_komm!P61=0," ",T_komm!P61)</f>
        <v xml:space="preserve"> </v>
      </c>
      <c r="Q64" s="15" t="str">
        <f>IF(T_komm!Q61=0," ",T_komm!Q61)</f>
        <v xml:space="preserve"> </v>
      </c>
      <c r="R64" s="15" t="str">
        <f>IF(T_komm!R61=0," ",T_komm!R61)</f>
        <v xml:space="preserve"> </v>
      </c>
      <c r="S64" s="15" t="str">
        <f>IF(T_komm!S61=0," ",T_komm!S61)</f>
        <v xml:space="preserve"> </v>
      </c>
      <c r="T64" s="41"/>
    </row>
    <row r="65" spans="2:20" x14ac:dyDescent="0.2">
      <c r="B65" s="15" t="str">
        <f>IF(T_komm!B62=0," ",T_komm!B62)</f>
        <v xml:space="preserve"> </v>
      </c>
      <c r="C65" s="15" t="str">
        <f>IF(T_komm!C62=0," ",T_komm!C62)</f>
        <v xml:space="preserve"> </v>
      </c>
      <c r="D65" s="15" t="str">
        <f>IF(T_komm!D62=0," ",T_komm!D62)</f>
        <v xml:space="preserve"> </v>
      </c>
      <c r="E65" s="15" t="str">
        <f>IF(T_komm!E62=0," ",T_komm!E62)</f>
        <v xml:space="preserve"> </v>
      </c>
      <c r="F65" s="15" t="str">
        <f>IF(T_komm!F62=0," ",T_komm!F62)</f>
        <v xml:space="preserve"> </v>
      </c>
      <c r="G65" s="15" t="str">
        <f>IF(T_komm!G62=0," ",T_komm!G62)</f>
        <v xml:space="preserve"> </v>
      </c>
      <c r="H65" s="15" t="str">
        <f>IF(T_komm!H62=0," ",T_komm!H62)</f>
        <v xml:space="preserve"> </v>
      </c>
      <c r="I65" s="15" t="str">
        <f>IF(T_komm!I62=0," ",T_komm!I62)</f>
        <v xml:space="preserve"> </v>
      </c>
      <c r="J65" s="15" t="str">
        <f>IF(T_komm!J62=0," ",T_komm!J62)</f>
        <v xml:space="preserve"> </v>
      </c>
      <c r="K65" s="15" t="str">
        <f>IF(T_komm!K62=0," ",T_komm!K62)</f>
        <v xml:space="preserve"> </v>
      </c>
      <c r="L65" s="15" t="str">
        <f>IF(T_komm!L62=0," ",T_komm!L62)</f>
        <v xml:space="preserve"> </v>
      </c>
      <c r="M65" s="15" t="str">
        <f>IF(T_komm!M62=0," ",T_komm!M62)</f>
        <v xml:space="preserve"> </v>
      </c>
      <c r="N65" s="15" t="str">
        <f>IF(T_komm!N62=0," ",T_komm!N62)</f>
        <v xml:space="preserve"> </v>
      </c>
      <c r="O65" s="15" t="str">
        <f>IF(T_komm!O62=0," ",T_komm!O62)</f>
        <v xml:space="preserve"> </v>
      </c>
      <c r="P65" s="15" t="str">
        <f>IF(T_komm!P62=0," ",T_komm!P62)</f>
        <v xml:space="preserve"> </v>
      </c>
      <c r="Q65" s="15" t="str">
        <f>IF(T_komm!Q62=0," ",T_komm!Q62)</f>
        <v xml:space="preserve"> </v>
      </c>
      <c r="R65" s="15" t="str">
        <f>IF(T_komm!R62=0," ",T_komm!R62)</f>
        <v xml:space="preserve"> </v>
      </c>
      <c r="S65" s="15" t="str">
        <f>IF(T_komm!S62=0," ",T_komm!S62)</f>
        <v xml:space="preserve"> </v>
      </c>
      <c r="T65" s="41"/>
    </row>
    <row r="66" spans="2:20" x14ac:dyDescent="0.2">
      <c r="B66" s="15" t="str">
        <f>IF(T_komm!B63=0," ",T_komm!B63)</f>
        <v xml:space="preserve"> </v>
      </c>
      <c r="C66" s="15" t="str">
        <f>IF(T_komm!C63=0," ",T_komm!C63)</f>
        <v xml:space="preserve"> </v>
      </c>
      <c r="D66" s="15" t="str">
        <f>IF(T_komm!D63=0," ",T_komm!D63)</f>
        <v xml:space="preserve"> </v>
      </c>
      <c r="E66" s="15" t="str">
        <f>IF(T_komm!E63=0," ",T_komm!E63)</f>
        <v xml:space="preserve"> </v>
      </c>
      <c r="F66" s="15" t="str">
        <f>IF(T_komm!F63=0," ",T_komm!F63)</f>
        <v xml:space="preserve"> </v>
      </c>
      <c r="G66" s="15" t="str">
        <f>IF(T_komm!G63=0," ",T_komm!G63)</f>
        <v xml:space="preserve"> </v>
      </c>
      <c r="H66" s="15" t="str">
        <f>IF(T_komm!H63=0," ",T_komm!H63)</f>
        <v xml:space="preserve"> </v>
      </c>
      <c r="I66" s="15" t="str">
        <f>IF(T_komm!I63=0," ",T_komm!I63)</f>
        <v xml:space="preserve"> </v>
      </c>
      <c r="J66" s="15" t="str">
        <f>IF(T_komm!J63=0," ",T_komm!J63)</f>
        <v xml:space="preserve"> </v>
      </c>
      <c r="K66" s="15" t="str">
        <f>IF(T_komm!K63=0," ",T_komm!K63)</f>
        <v xml:space="preserve"> </v>
      </c>
      <c r="L66" s="15" t="str">
        <f>IF(T_komm!L63=0," ",T_komm!L63)</f>
        <v xml:space="preserve"> </v>
      </c>
      <c r="M66" s="15" t="str">
        <f>IF(T_komm!M63=0," ",T_komm!M63)</f>
        <v xml:space="preserve"> </v>
      </c>
      <c r="N66" s="15" t="str">
        <f>IF(T_komm!N63=0," ",T_komm!N63)</f>
        <v xml:space="preserve"> </v>
      </c>
      <c r="O66" s="15" t="str">
        <f>IF(T_komm!O63=0," ",T_komm!O63)</f>
        <v xml:space="preserve"> </v>
      </c>
      <c r="P66" s="15" t="str">
        <f>IF(T_komm!P63=0," ",T_komm!P63)</f>
        <v xml:space="preserve"> </v>
      </c>
      <c r="Q66" s="15" t="str">
        <f>IF(T_komm!Q63=0," ",T_komm!Q63)</f>
        <v xml:space="preserve"> </v>
      </c>
      <c r="R66" s="15" t="str">
        <f>IF(T_komm!R63=0," ",T_komm!R63)</f>
        <v xml:space="preserve"> </v>
      </c>
      <c r="S66" s="15" t="str">
        <f>IF(T_komm!S63=0," ",T_komm!S63)</f>
        <v xml:space="preserve"> </v>
      </c>
      <c r="T66" s="41"/>
    </row>
    <row r="67" spans="2:20" x14ac:dyDescent="0.2">
      <c r="B67" s="15" t="str">
        <f>IF(T_komm!B64=0," ",T_komm!B64)</f>
        <v xml:space="preserve"> </v>
      </c>
      <c r="C67" s="15" t="str">
        <f>IF(T_komm!C64=0," ",T_komm!C64)</f>
        <v xml:space="preserve"> </v>
      </c>
      <c r="D67" s="15" t="str">
        <f>IF(T_komm!D64=0," ",T_komm!D64)</f>
        <v xml:space="preserve"> </v>
      </c>
      <c r="E67" s="15" t="str">
        <f>IF(T_komm!E64=0," ",T_komm!E64)</f>
        <v xml:space="preserve"> </v>
      </c>
      <c r="F67" s="15" t="str">
        <f>IF(T_komm!F64=0," ",T_komm!F64)</f>
        <v xml:space="preserve"> </v>
      </c>
      <c r="G67" s="15" t="str">
        <f>IF(T_komm!G64=0," ",T_komm!G64)</f>
        <v xml:space="preserve"> </v>
      </c>
      <c r="H67" s="15" t="str">
        <f>IF(T_komm!H64=0," ",T_komm!H64)</f>
        <v xml:space="preserve"> </v>
      </c>
      <c r="I67" s="15" t="str">
        <f>IF(T_komm!I64=0," ",T_komm!I64)</f>
        <v xml:space="preserve"> </v>
      </c>
      <c r="J67" s="15" t="str">
        <f>IF(T_komm!J64=0," ",T_komm!J64)</f>
        <v xml:space="preserve"> </v>
      </c>
      <c r="K67" s="15" t="str">
        <f>IF(T_komm!K64=0," ",T_komm!K64)</f>
        <v xml:space="preserve"> </v>
      </c>
      <c r="L67" s="15" t="str">
        <f>IF(T_komm!L64=0," ",T_komm!L64)</f>
        <v xml:space="preserve"> </v>
      </c>
      <c r="M67" s="15" t="str">
        <f>IF(T_komm!M64=0," ",T_komm!M64)</f>
        <v xml:space="preserve"> </v>
      </c>
      <c r="N67" s="15" t="str">
        <f>IF(T_komm!N64=0," ",T_komm!N64)</f>
        <v xml:space="preserve"> </v>
      </c>
      <c r="O67" s="15" t="str">
        <f>IF(T_komm!O64=0," ",T_komm!O64)</f>
        <v xml:space="preserve"> </v>
      </c>
      <c r="P67" s="15" t="str">
        <f>IF(T_komm!P64=0," ",T_komm!P64)</f>
        <v xml:space="preserve"> </v>
      </c>
      <c r="Q67" s="15" t="str">
        <f>IF(T_komm!Q64=0," ",T_komm!Q64)</f>
        <v xml:space="preserve"> </v>
      </c>
      <c r="R67" s="15" t="str">
        <f>IF(T_komm!R64=0," ",T_komm!R64)</f>
        <v xml:space="preserve"> </v>
      </c>
      <c r="S67" s="15" t="str">
        <f>IF(T_komm!S64=0," ",T_komm!S64)</f>
        <v xml:space="preserve"> </v>
      </c>
      <c r="T67" s="41"/>
    </row>
    <row r="68" spans="2:20" x14ac:dyDescent="0.2">
      <c r="B68" s="15" t="str">
        <f>IF(T_komm!B65=0," ",T_komm!B65)</f>
        <v xml:space="preserve"> </v>
      </c>
      <c r="C68" s="15" t="str">
        <f>IF(T_komm!C65=0," ",T_komm!C65)</f>
        <v xml:space="preserve"> </v>
      </c>
      <c r="D68" s="15" t="str">
        <f>IF(T_komm!D65=0," ",T_komm!D65)</f>
        <v xml:space="preserve"> </v>
      </c>
      <c r="E68" s="15" t="str">
        <f>IF(T_komm!E65=0," ",T_komm!E65)</f>
        <v xml:space="preserve"> </v>
      </c>
      <c r="F68" s="15" t="str">
        <f>IF(T_komm!F65=0," ",T_komm!F65)</f>
        <v xml:space="preserve"> </v>
      </c>
      <c r="G68" s="15" t="str">
        <f>IF(T_komm!G65=0," ",T_komm!G65)</f>
        <v xml:space="preserve"> </v>
      </c>
      <c r="H68" s="15" t="str">
        <f>IF(T_komm!H65=0," ",T_komm!H65)</f>
        <v xml:space="preserve"> </v>
      </c>
      <c r="I68" s="15" t="str">
        <f>IF(T_komm!I65=0," ",T_komm!I65)</f>
        <v xml:space="preserve"> </v>
      </c>
      <c r="J68" s="15" t="str">
        <f>IF(T_komm!J65=0," ",T_komm!J65)</f>
        <v xml:space="preserve"> </v>
      </c>
      <c r="K68" s="15" t="str">
        <f>IF(T_komm!K65=0," ",T_komm!K65)</f>
        <v xml:space="preserve"> </v>
      </c>
      <c r="L68" s="15" t="str">
        <f>IF(T_komm!L65=0," ",T_komm!L65)</f>
        <v xml:space="preserve"> </v>
      </c>
      <c r="M68" s="15" t="str">
        <f>IF(T_komm!M65=0," ",T_komm!M65)</f>
        <v xml:space="preserve"> </v>
      </c>
      <c r="N68" s="15" t="str">
        <f>IF(T_komm!N65=0," ",T_komm!N65)</f>
        <v xml:space="preserve"> </v>
      </c>
      <c r="O68" s="15" t="str">
        <f>IF(T_komm!O65=0," ",T_komm!O65)</f>
        <v xml:space="preserve"> </v>
      </c>
      <c r="P68" s="15" t="str">
        <f>IF(T_komm!P65=0," ",T_komm!P65)</f>
        <v xml:space="preserve"> </v>
      </c>
      <c r="Q68" s="15" t="str">
        <f>IF(T_komm!Q65=0," ",T_komm!Q65)</f>
        <v xml:space="preserve"> </v>
      </c>
      <c r="R68" s="15" t="str">
        <f>IF(T_komm!R65=0," ",T_komm!R65)</f>
        <v xml:space="preserve"> </v>
      </c>
      <c r="S68" s="15" t="str">
        <f>IF(T_komm!S65=0," ",T_komm!S65)</f>
        <v xml:space="preserve"> </v>
      </c>
      <c r="T68" s="41"/>
    </row>
    <row r="69" spans="2:20" x14ac:dyDescent="0.2">
      <c r="B69" s="15" t="str">
        <f>IF(T_komm!B66=0," ",T_komm!B66)</f>
        <v xml:space="preserve"> </v>
      </c>
      <c r="C69" s="15" t="str">
        <f>IF(T_komm!C66=0," ",T_komm!C66)</f>
        <v xml:space="preserve"> </v>
      </c>
      <c r="D69" s="15" t="str">
        <f>IF(T_komm!D66=0," ",T_komm!D66)</f>
        <v xml:space="preserve"> </v>
      </c>
      <c r="E69" s="15" t="str">
        <f>IF(T_komm!E66=0," ",T_komm!E66)</f>
        <v xml:space="preserve"> </v>
      </c>
      <c r="F69" s="15" t="str">
        <f>IF(T_komm!F66=0," ",T_komm!F66)</f>
        <v xml:space="preserve"> </v>
      </c>
      <c r="G69" s="15" t="str">
        <f>IF(T_komm!G66=0," ",T_komm!G66)</f>
        <v xml:space="preserve"> </v>
      </c>
      <c r="H69" s="15" t="str">
        <f>IF(T_komm!H66=0," ",T_komm!H66)</f>
        <v xml:space="preserve"> </v>
      </c>
      <c r="I69" s="15" t="str">
        <f>IF(T_komm!I66=0," ",T_komm!I66)</f>
        <v xml:space="preserve"> </v>
      </c>
      <c r="J69" s="15" t="str">
        <f>IF(T_komm!J66=0," ",T_komm!J66)</f>
        <v xml:space="preserve"> </v>
      </c>
      <c r="K69" s="15" t="str">
        <f>IF(T_komm!K66=0," ",T_komm!K66)</f>
        <v xml:space="preserve"> </v>
      </c>
      <c r="L69" s="15" t="str">
        <f>IF(T_komm!L66=0," ",T_komm!L66)</f>
        <v xml:space="preserve"> </v>
      </c>
      <c r="M69" s="15" t="str">
        <f>IF(T_komm!M66=0," ",T_komm!M66)</f>
        <v xml:space="preserve"> </v>
      </c>
      <c r="N69" s="15" t="str">
        <f>IF(T_komm!N66=0," ",T_komm!N66)</f>
        <v xml:space="preserve"> </v>
      </c>
      <c r="O69" s="15" t="str">
        <f>IF(T_komm!O66=0," ",T_komm!O66)</f>
        <v xml:space="preserve"> </v>
      </c>
      <c r="P69" s="15" t="str">
        <f>IF(T_komm!P66=0," ",T_komm!P66)</f>
        <v xml:space="preserve"> </v>
      </c>
      <c r="Q69" s="15" t="str">
        <f>IF(T_komm!Q66=0," ",T_komm!Q66)</f>
        <v xml:space="preserve"> </v>
      </c>
      <c r="R69" s="15" t="str">
        <f>IF(T_komm!R66=0," ",T_komm!R66)</f>
        <v xml:space="preserve"> </v>
      </c>
      <c r="S69" s="15" t="str">
        <f>IF(T_komm!S66=0," ",T_komm!S66)</f>
        <v xml:space="preserve"> </v>
      </c>
      <c r="T69" s="41"/>
    </row>
    <row r="70" spans="2:20" x14ac:dyDescent="0.2">
      <c r="B70" s="15" t="str">
        <f>IF(T_komm!B67=0," ",T_komm!B67)</f>
        <v xml:space="preserve"> </v>
      </c>
      <c r="C70" s="15" t="str">
        <f>IF(T_komm!C67=0," ",T_komm!C67)</f>
        <v xml:space="preserve"> </v>
      </c>
      <c r="D70" s="15" t="str">
        <f>IF(T_komm!D67=0," ",T_komm!D67)</f>
        <v xml:space="preserve"> </v>
      </c>
      <c r="E70" s="15" t="str">
        <f>IF(T_komm!E67=0," ",T_komm!E67)</f>
        <v xml:space="preserve"> </v>
      </c>
      <c r="F70" s="15" t="str">
        <f>IF(T_komm!F67=0," ",T_komm!F67)</f>
        <v xml:space="preserve"> </v>
      </c>
      <c r="G70" s="15" t="str">
        <f>IF(T_komm!G67=0," ",T_komm!G67)</f>
        <v xml:space="preserve"> </v>
      </c>
      <c r="H70" s="15" t="str">
        <f>IF(T_komm!H67=0," ",T_komm!H67)</f>
        <v xml:space="preserve"> </v>
      </c>
      <c r="I70" s="15" t="str">
        <f>IF(T_komm!I67=0," ",T_komm!I67)</f>
        <v xml:space="preserve"> </v>
      </c>
      <c r="J70" s="15" t="str">
        <f>IF(T_komm!J67=0," ",T_komm!J67)</f>
        <v xml:space="preserve"> </v>
      </c>
      <c r="K70" s="15" t="str">
        <f>IF(T_komm!K67=0," ",T_komm!K67)</f>
        <v xml:space="preserve"> </v>
      </c>
      <c r="L70" s="15" t="str">
        <f>IF(T_komm!L67=0," ",T_komm!L67)</f>
        <v xml:space="preserve"> </v>
      </c>
      <c r="M70" s="15" t="str">
        <f>IF(T_komm!M67=0," ",T_komm!M67)</f>
        <v xml:space="preserve"> </v>
      </c>
      <c r="N70" s="15" t="str">
        <f>IF(T_komm!N67=0," ",T_komm!N67)</f>
        <v xml:space="preserve"> </v>
      </c>
      <c r="O70" s="15" t="str">
        <f>IF(T_komm!O67=0," ",T_komm!O67)</f>
        <v xml:space="preserve"> </v>
      </c>
      <c r="P70" s="15" t="str">
        <f>IF(T_komm!P67=0," ",T_komm!P67)</f>
        <v xml:space="preserve"> </v>
      </c>
      <c r="Q70" s="15" t="str">
        <f>IF(T_komm!Q67=0," ",T_komm!Q67)</f>
        <v xml:space="preserve"> </v>
      </c>
      <c r="R70" s="15" t="str">
        <f>IF(T_komm!R67=0," ",T_komm!R67)</f>
        <v xml:space="preserve"> </v>
      </c>
      <c r="S70" s="15" t="str">
        <f>IF(T_komm!S67=0," ",T_komm!S67)</f>
        <v xml:space="preserve"> </v>
      </c>
      <c r="T70" s="41"/>
    </row>
    <row r="71" spans="2:20" x14ac:dyDescent="0.2">
      <c r="B71" s="15" t="str">
        <f>IF(T_komm!B68=0," ",T_komm!B68)</f>
        <v xml:space="preserve"> </v>
      </c>
      <c r="C71" s="15" t="str">
        <f>IF(T_komm!C68=0," ",T_komm!C68)</f>
        <v xml:space="preserve"> </v>
      </c>
      <c r="D71" s="15" t="str">
        <f>IF(T_komm!D68=0," ",T_komm!D68)</f>
        <v xml:space="preserve"> </v>
      </c>
      <c r="E71" s="15" t="str">
        <f>IF(T_komm!E68=0," ",T_komm!E68)</f>
        <v xml:space="preserve"> </v>
      </c>
      <c r="F71" s="15" t="str">
        <f>IF(T_komm!F68=0," ",T_komm!F68)</f>
        <v xml:space="preserve"> </v>
      </c>
      <c r="G71" s="15" t="str">
        <f>IF(T_komm!G68=0," ",T_komm!G68)</f>
        <v xml:space="preserve"> </v>
      </c>
      <c r="H71" s="15" t="str">
        <f>IF(T_komm!H68=0," ",T_komm!H68)</f>
        <v xml:space="preserve"> </v>
      </c>
      <c r="I71" s="15" t="str">
        <f>IF(T_komm!I68=0," ",T_komm!I68)</f>
        <v xml:space="preserve"> </v>
      </c>
      <c r="J71" s="15" t="str">
        <f>IF(T_komm!J68=0," ",T_komm!J68)</f>
        <v xml:space="preserve"> </v>
      </c>
      <c r="K71" s="15" t="str">
        <f>IF(T_komm!K68=0," ",T_komm!K68)</f>
        <v xml:space="preserve"> </v>
      </c>
      <c r="L71" s="15" t="str">
        <f>IF(T_komm!L68=0," ",T_komm!L68)</f>
        <v xml:space="preserve"> </v>
      </c>
      <c r="M71" s="15" t="str">
        <f>IF(T_komm!M68=0," ",T_komm!M68)</f>
        <v xml:space="preserve"> </v>
      </c>
      <c r="N71" s="15" t="str">
        <f>IF(T_komm!N68=0," ",T_komm!N68)</f>
        <v xml:space="preserve"> </v>
      </c>
      <c r="O71" s="15" t="str">
        <f>IF(T_komm!O68=0," ",T_komm!O68)</f>
        <v xml:space="preserve"> </v>
      </c>
      <c r="P71" s="15" t="str">
        <f>IF(T_komm!P68=0," ",T_komm!P68)</f>
        <v xml:space="preserve"> </v>
      </c>
      <c r="Q71" s="15" t="str">
        <f>IF(T_komm!Q68=0," ",T_komm!Q68)</f>
        <v xml:space="preserve"> </v>
      </c>
      <c r="R71" s="15" t="str">
        <f>IF(T_komm!R68=0," ",T_komm!R68)</f>
        <v xml:space="preserve"> </v>
      </c>
      <c r="S71" s="15" t="str">
        <f>IF(T_komm!S68=0," ",T_komm!S68)</f>
        <v xml:space="preserve"> </v>
      </c>
      <c r="T71" s="41"/>
    </row>
    <row r="72" spans="2:20" x14ac:dyDescent="0.2">
      <c r="B72" s="15" t="str">
        <f>IF(T_komm!B69=0," ",T_komm!B69)</f>
        <v xml:space="preserve"> </v>
      </c>
      <c r="C72" s="15" t="str">
        <f>IF(T_komm!C69=0," ",T_komm!C69)</f>
        <v xml:space="preserve"> </v>
      </c>
      <c r="D72" s="15" t="str">
        <f>IF(T_komm!D69=0," ",T_komm!D69)</f>
        <v xml:space="preserve"> </v>
      </c>
      <c r="E72" s="15" t="str">
        <f>IF(T_komm!E69=0," ",T_komm!E69)</f>
        <v xml:space="preserve"> </v>
      </c>
      <c r="F72" s="15" t="str">
        <f>IF(T_komm!F69=0," ",T_komm!F69)</f>
        <v xml:space="preserve"> </v>
      </c>
      <c r="G72" s="15" t="str">
        <f>IF(T_komm!G69=0," ",T_komm!G69)</f>
        <v xml:space="preserve"> </v>
      </c>
      <c r="H72" s="15" t="str">
        <f>IF(T_komm!H69=0," ",T_komm!H69)</f>
        <v xml:space="preserve"> </v>
      </c>
      <c r="I72" s="15" t="str">
        <f>IF(T_komm!I69=0," ",T_komm!I69)</f>
        <v xml:space="preserve"> </v>
      </c>
      <c r="J72" s="15" t="str">
        <f>IF(T_komm!J69=0," ",T_komm!J69)</f>
        <v xml:space="preserve"> </v>
      </c>
      <c r="K72" s="15" t="str">
        <f>IF(T_komm!K69=0," ",T_komm!K69)</f>
        <v xml:space="preserve"> </v>
      </c>
      <c r="L72" s="15" t="str">
        <f>IF(T_komm!L69=0," ",T_komm!L69)</f>
        <v xml:space="preserve"> </v>
      </c>
      <c r="M72" s="15" t="str">
        <f>IF(T_komm!M69=0," ",T_komm!M69)</f>
        <v xml:space="preserve"> </v>
      </c>
      <c r="N72" s="15" t="str">
        <f>IF(T_komm!N69=0," ",T_komm!N69)</f>
        <v xml:space="preserve"> </v>
      </c>
      <c r="O72" s="15" t="str">
        <f>IF(T_komm!O69=0," ",T_komm!O69)</f>
        <v xml:space="preserve"> </v>
      </c>
      <c r="P72" s="15" t="str">
        <f>IF(T_komm!P69=0," ",T_komm!P69)</f>
        <v xml:space="preserve"> </v>
      </c>
      <c r="Q72" s="15" t="str">
        <f>IF(T_komm!Q69=0," ",T_komm!Q69)</f>
        <v xml:space="preserve"> </v>
      </c>
      <c r="R72" s="15" t="str">
        <f>IF(T_komm!R69=0," ",T_komm!R69)</f>
        <v xml:space="preserve"> </v>
      </c>
      <c r="S72" s="15" t="str">
        <f>IF(T_komm!S69=0," ",T_komm!S69)</f>
        <v xml:space="preserve"> </v>
      </c>
      <c r="T72" s="41"/>
    </row>
    <row r="73" spans="2:20" x14ac:dyDescent="0.2">
      <c r="B73" s="15" t="str">
        <f>IF(T_komm!B70=0," ",T_komm!B70)</f>
        <v xml:space="preserve"> </v>
      </c>
      <c r="C73" s="15" t="str">
        <f>IF(T_komm!C70=0," ",T_komm!C70)</f>
        <v xml:space="preserve"> </v>
      </c>
      <c r="D73" s="15" t="str">
        <f>IF(T_komm!D70=0," ",T_komm!D70)</f>
        <v xml:space="preserve"> </v>
      </c>
      <c r="E73" s="15" t="str">
        <f>IF(T_komm!E70=0," ",T_komm!E70)</f>
        <v xml:space="preserve"> </v>
      </c>
      <c r="F73" s="15" t="str">
        <f>IF(T_komm!F70=0," ",T_komm!F70)</f>
        <v xml:space="preserve"> </v>
      </c>
      <c r="G73" s="15" t="str">
        <f>IF(T_komm!G70=0," ",T_komm!G70)</f>
        <v xml:space="preserve"> </v>
      </c>
      <c r="H73" s="15" t="str">
        <f>IF(T_komm!H70=0," ",T_komm!H70)</f>
        <v xml:space="preserve"> </v>
      </c>
      <c r="I73" s="15" t="str">
        <f>IF(T_komm!I70=0," ",T_komm!I70)</f>
        <v xml:space="preserve"> </v>
      </c>
      <c r="J73" s="15" t="str">
        <f>IF(T_komm!J70=0," ",T_komm!J70)</f>
        <v xml:space="preserve"> </v>
      </c>
      <c r="K73" s="15" t="str">
        <f>IF(T_komm!K70=0," ",T_komm!K70)</f>
        <v xml:space="preserve"> </v>
      </c>
      <c r="L73" s="15" t="str">
        <f>IF(T_komm!L70=0," ",T_komm!L70)</f>
        <v xml:space="preserve"> </v>
      </c>
      <c r="M73" s="15" t="str">
        <f>IF(T_komm!M70=0," ",T_komm!M70)</f>
        <v xml:space="preserve"> </v>
      </c>
      <c r="N73" s="15" t="str">
        <f>IF(T_komm!N70=0," ",T_komm!N70)</f>
        <v xml:space="preserve"> </v>
      </c>
      <c r="O73" s="15" t="str">
        <f>IF(T_komm!O70=0," ",T_komm!O70)</f>
        <v xml:space="preserve"> </v>
      </c>
      <c r="P73" s="15" t="str">
        <f>IF(T_komm!P70=0," ",T_komm!P70)</f>
        <v xml:space="preserve"> </v>
      </c>
      <c r="Q73" s="15" t="str">
        <f>IF(T_komm!Q70=0," ",T_komm!Q70)</f>
        <v xml:space="preserve"> </v>
      </c>
      <c r="R73" s="15" t="str">
        <f>IF(T_komm!R70=0," ",T_komm!R70)</f>
        <v xml:space="preserve"> </v>
      </c>
      <c r="S73" s="15" t="str">
        <f>IF(T_komm!S70=0," ",T_komm!S70)</f>
        <v xml:space="preserve"> </v>
      </c>
      <c r="T73" s="41"/>
    </row>
    <row r="74" spans="2:20" x14ac:dyDescent="0.2">
      <c r="B74" s="15" t="str">
        <f>IF(T_komm!B71=0," ",T_komm!B71)</f>
        <v xml:space="preserve"> </v>
      </c>
      <c r="C74" s="15" t="str">
        <f>IF(T_komm!C71=0," ",T_komm!C71)</f>
        <v xml:space="preserve"> </v>
      </c>
      <c r="D74" s="15" t="str">
        <f>IF(T_komm!D71=0," ",T_komm!D71)</f>
        <v xml:space="preserve"> </v>
      </c>
      <c r="E74" s="15" t="str">
        <f>IF(T_komm!E71=0," ",T_komm!E71)</f>
        <v xml:space="preserve"> </v>
      </c>
      <c r="F74" s="15" t="str">
        <f>IF(T_komm!F71=0," ",T_komm!F71)</f>
        <v xml:space="preserve"> </v>
      </c>
      <c r="G74" s="15" t="str">
        <f>IF(T_komm!G71=0," ",T_komm!G71)</f>
        <v xml:space="preserve"> </v>
      </c>
      <c r="H74" s="15" t="str">
        <f>IF(T_komm!H71=0," ",T_komm!H71)</f>
        <v xml:space="preserve"> </v>
      </c>
      <c r="I74" s="15" t="str">
        <f>IF(T_komm!I71=0," ",T_komm!I71)</f>
        <v xml:space="preserve"> </v>
      </c>
      <c r="J74" s="15" t="str">
        <f>IF(T_komm!J71=0," ",T_komm!J71)</f>
        <v xml:space="preserve"> </v>
      </c>
      <c r="K74" s="15" t="str">
        <f>IF(T_komm!K71=0," ",T_komm!K71)</f>
        <v xml:space="preserve"> </v>
      </c>
      <c r="L74" s="15" t="str">
        <f>IF(T_komm!L71=0," ",T_komm!L71)</f>
        <v xml:space="preserve"> </v>
      </c>
      <c r="M74" s="15" t="str">
        <f>IF(T_komm!M71=0," ",T_komm!M71)</f>
        <v xml:space="preserve"> </v>
      </c>
      <c r="N74" s="15" t="str">
        <f>IF(T_komm!N71=0," ",T_komm!N71)</f>
        <v xml:space="preserve"> </v>
      </c>
      <c r="O74" s="15" t="str">
        <f>IF(T_komm!O71=0," ",T_komm!O71)</f>
        <v xml:space="preserve"> </v>
      </c>
      <c r="P74" s="15" t="str">
        <f>IF(T_komm!P71=0," ",T_komm!P71)</f>
        <v xml:space="preserve"> </v>
      </c>
      <c r="Q74" s="15" t="str">
        <f>IF(T_komm!Q71=0," ",T_komm!Q71)</f>
        <v xml:space="preserve"> </v>
      </c>
      <c r="R74" s="15" t="str">
        <f>IF(T_komm!R71=0," ",T_komm!R71)</f>
        <v xml:space="preserve"> </v>
      </c>
      <c r="S74" s="15" t="str">
        <f>IF(T_komm!S71=0," ",T_komm!S71)</f>
        <v xml:space="preserve"> </v>
      </c>
      <c r="T74" s="41"/>
    </row>
    <row r="75" spans="2:20" x14ac:dyDescent="0.2">
      <c r="B75" s="15" t="str">
        <f>IF(T_komm!B72=0," ",T_komm!B72)</f>
        <v xml:space="preserve"> </v>
      </c>
      <c r="C75" s="15" t="str">
        <f>IF(T_komm!C72=0," ",T_komm!C72)</f>
        <v xml:space="preserve"> </v>
      </c>
      <c r="D75" s="15" t="str">
        <f>IF(T_komm!D72=0," ",T_komm!D72)</f>
        <v xml:space="preserve"> </v>
      </c>
      <c r="E75" s="15" t="str">
        <f>IF(T_komm!E72=0," ",T_komm!E72)</f>
        <v xml:space="preserve"> </v>
      </c>
      <c r="F75" s="15" t="str">
        <f>IF(T_komm!F72=0," ",T_komm!F72)</f>
        <v xml:space="preserve"> </v>
      </c>
      <c r="G75" s="15" t="str">
        <f>IF(T_komm!G72=0," ",T_komm!G72)</f>
        <v xml:space="preserve"> </v>
      </c>
      <c r="H75" s="15" t="str">
        <f>IF(T_komm!H72=0," ",T_komm!H72)</f>
        <v xml:space="preserve"> </v>
      </c>
      <c r="I75" s="15" t="str">
        <f>IF(T_komm!I72=0," ",T_komm!I72)</f>
        <v xml:space="preserve"> </v>
      </c>
      <c r="J75" s="15" t="str">
        <f>IF(T_komm!J72=0," ",T_komm!J72)</f>
        <v xml:space="preserve"> </v>
      </c>
      <c r="K75" s="15" t="str">
        <f>IF(T_komm!K72=0," ",T_komm!K72)</f>
        <v xml:space="preserve"> </v>
      </c>
      <c r="L75" s="15" t="str">
        <f>IF(T_komm!L72=0," ",T_komm!L72)</f>
        <v xml:space="preserve"> </v>
      </c>
      <c r="M75" s="15" t="str">
        <f>IF(T_komm!M72=0," ",T_komm!M72)</f>
        <v xml:space="preserve"> </v>
      </c>
      <c r="N75" s="15" t="str">
        <f>IF(T_komm!N72=0," ",T_komm!N72)</f>
        <v xml:space="preserve"> </v>
      </c>
      <c r="O75" s="15" t="str">
        <f>IF(T_komm!O72=0," ",T_komm!O72)</f>
        <v xml:space="preserve"> </v>
      </c>
      <c r="P75" s="15" t="str">
        <f>IF(T_komm!P72=0," ",T_komm!P72)</f>
        <v xml:space="preserve"> </v>
      </c>
      <c r="Q75" s="15" t="str">
        <f>IF(T_komm!Q72=0," ",T_komm!Q72)</f>
        <v xml:space="preserve"> </v>
      </c>
      <c r="R75" s="15" t="str">
        <f>IF(T_komm!R72=0," ",T_komm!R72)</f>
        <v xml:space="preserve"> </v>
      </c>
      <c r="S75" s="15" t="str">
        <f>IF(T_komm!S72=0," ",T_komm!S72)</f>
        <v xml:space="preserve"> </v>
      </c>
      <c r="T75" s="41"/>
    </row>
    <row r="76" spans="2:20" x14ac:dyDescent="0.2">
      <c r="B76" s="15" t="str">
        <f>IF(T_komm!B73=0," ",T_komm!B73)</f>
        <v xml:space="preserve"> </v>
      </c>
      <c r="C76" s="15" t="str">
        <f>IF(T_komm!C73=0," ",T_komm!C73)</f>
        <v xml:space="preserve"> </v>
      </c>
      <c r="D76" s="15" t="str">
        <f>IF(T_komm!D73=0," ",T_komm!D73)</f>
        <v xml:space="preserve"> </v>
      </c>
      <c r="E76" s="15" t="str">
        <f>IF(T_komm!E73=0," ",T_komm!E73)</f>
        <v xml:space="preserve"> </v>
      </c>
      <c r="F76" s="15" t="str">
        <f>IF(T_komm!F73=0," ",T_komm!F73)</f>
        <v xml:space="preserve"> </v>
      </c>
      <c r="G76" s="15" t="str">
        <f>IF(T_komm!G73=0," ",T_komm!G73)</f>
        <v xml:space="preserve"> </v>
      </c>
      <c r="H76" s="15" t="str">
        <f>IF(T_komm!H73=0," ",T_komm!H73)</f>
        <v xml:space="preserve"> </v>
      </c>
      <c r="I76" s="15" t="str">
        <f>IF(T_komm!I73=0," ",T_komm!I73)</f>
        <v xml:space="preserve"> </v>
      </c>
      <c r="J76" s="15" t="str">
        <f>IF(T_komm!J73=0," ",T_komm!J73)</f>
        <v xml:space="preserve"> </v>
      </c>
      <c r="K76" s="15" t="str">
        <f>IF(T_komm!K73=0," ",T_komm!K73)</f>
        <v xml:space="preserve"> </v>
      </c>
      <c r="L76" s="15" t="str">
        <f>IF(T_komm!L73=0," ",T_komm!L73)</f>
        <v xml:space="preserve"> </v>
      </c>
      <c r="M76" s="15" t="str">
        <f>IF(T_komm!M73=0," ",T_komm!M73)</f>
        <v xml:space="preserve"> </v>
      </c>
      <c r="N76" s="15" t="str">
        <f>IF(T_komm!N73=0," ",T_komm!N73)</f>
        <v xml:space="preserve"> </v>
      </c>
      <c r="O76" s="15" t="str">
        <f>IF(T_komm!O73=0," ",T_komm!O73)</f>
        <v xml:space="preserve"> </v>
      </c>
      <c r="P76" s="15" t="str">
        <f>IF(T_komm!P73=0," ",T_komm!P73)</f>
        <v xml:space="preserve"> </v>
      </c>
      <c r="Q76" s="15" t="str">
        <f>IF(T_komm!Q73=0," ",T_komm!Q73)</f>
        <v xml:space="preserve"> </v>
      </c>
      <c r="R76" s="15" t="str">
        <f>IF(T_komm!R73=0," ",T_komm!R73)</f>
        <v xml:space="preserve"> </v>
      </c>
      <c r="S76" s="15" t="str">
        <f>IF(T_komm!S73=0," ",T_komm!S73)</f>
        <v xml:space="preserve"> </v>
      </c>
      <c r="T76" s="41"/>
    </row>
    <row r="77" spans="2:20" x14ac:dyDescent="0.2">
      <c r="B77" s="15" t="str">
        <f>IF(T_komm!B74=0," ",T_komm!B74)</f>
        <v xml:space="preserve"> </v>
      </c>
      <c r="C77" s="15" t="str">
        <f>IF(T_komm!C74=0," ",T_komm!C74)</f>
        <v xml:space="preserve"> </v>
      </c>
      <c r="D77" s="15" t="str">
        <f>IF(T_komm!D74=0," ",T_komm!D74)</f>
        <v xml:space="preserve"> </v>
      </c>
      <c r="E77" s="15" t="str">
        <f>IF(T_komm!E74=0," ",T_komm!E74)</f>
        <v xml:space="preserve"> </v>
      </c>
      <c r="F77" s="15" t="str">
        <f>IF(T_komm!F74=0," ",T_komm!F74)</f>
        <v xml:space="preserve"> </v>
      </c>
      <c r="G77" s="15" t="str">
        <f>IF(T_komm!G74=0," ",T_komm!G74)</f>
        <v xml:space="preserve"> </v>
      </c>
      <c r="H77" s="15" t="str">
        <f>IF(T_komm!H74=0," ",T_komm!H74)</f>
        <v xml:space="preserve"> </v>
      </c>
      <c r="I77" s="15" t="str">
        <f>IF(T_komm!I74=0," ",T_komm!I74)</f>
        <v xml:space="preserve"> </v>
      </c>
      <c r="J77" s="15" t="str">
        <f>IF(T_komm!J74=0," ",T_komm!J74)</f>
        <v xml:space="preserve"> </v>
      </c>
      <c r="K77" s="15" t="str">
        <f>IF(T_komm!K74=0," ",T_komm!K74)</f>
        <v xml:space="preserve"> </v>
      </c>
      <c r="L77" s="15" t="str">
        <f>IF(T_komm!L74=0," ",T_komm!L74)</f>
        <v xml:space="preserve"> </v>
      </c>
      <c r="M77" s="15" t="str">
        <f>IF(T_komm!M74=0," ",T_komm!M74)</f>
        <v xml:space="preserve"> </v>
      </c>
      <c r="N77" s="15" t="str">
        <f>IF(T_komm!N74=0," ",T_komm!N74)</f>
        <v xml:space="preserve"> </v>
      </c>
      <c r="O77" s="15" t="str">
        <f>IF(T_komm!O74=0," ",T_komm!O74)</f>
        <v xml:space="preserve"> </v>
      </c>
      <c r="P77" s="15" t="str">
        <f>IF(T_komm!P74=0," ",T_komm!P74)</f>
        <v xml:space="preserve"> </v>
      </c>
      <c r="Q77" s="15" t="str">
        <f>IF(T_komm!Q74=0," ",T_komm!Q74)</f>
        <v xml:space="preserve"> </v>
      </c>
      <c r="R77" s="15" t="str">
        <f>IF(T_komm!R74=0," ",T_komm!R74)</f>
        <v xml:space="preserve"> </v>
      </c>
      <c r="S77" s="15" t="str">
        <f>IF(T_komm!S74=0," ",T_komm!S74)</f>
        <v xml:space="preserve"> </v>
      </c>
      <c r="T77" s="41"/>
    </row>
    <row r="78" spans="2:20" x14ac:dyDescent="0.2">
      <c r="B78" s="15" t="str">
        <f>IF(T_komm!B75=0," ",T_komm!B75)</f>
        <v xml:space="preserve"> </v>
      </c>
      <c r="C78" s="15" t="str">
        <f>IF(T_komm!C75=0," ",T_komm!C75)</f>
        <v xml:space="preserve"> </v>
      </c>
      <c r="D78" s="15" t="str">
        <f>IF(T_komm!D75=0," ",T_komm!D75)</f>
        <v xml:space="preserve"> </v>
      </c>
      <c r="E78" s="15" t="str">
        <f>IF(T_komm!E75=0," ",T_komm!E75)</f>
        <v xml:space="preserve"> </v>
      </c>
      <c r="F78" s="15" t="str">
        <f>IF(T_komm!F75=0," ",T_komm!F75)</f>
        <v xml:space="preserve"> </v>
      </c>
      <c r="G78" s="15" t="str">
        <f>IF(T_komm!G75=0," ",T_komm!G75)</f>
        <v xml:space="preserve"> </v>
      </c>
      <c r="H78" s="15" t="str">
        <f>IF(T_komm!H75=0," ",T_komm!H75)</f>
        <v xml:space="preserve"> </v>
      </c>
      <c r="I78" s="15" t="str">
        <f>IF(T_komm!I75=0," ",T_komm!I75)</f>
        <v xml:space="preserve"> </v>
      </c>
      <c r="J78" s="15" t="str">
        <f>IF(T_komm!J75=0," ",T_komm!J75)</f>
        <v xml:space="preserve"> </v>
      </c>
      <c r="K78" s="15" t="str">
        <f>IF(T_komm!K75=0," ",T_komm!K75)</f>
        <v xml:space="preserve"> </v>
      </c>
      <c r="L78" s="15" t="str">
        <f>IF(T_komm!L75=0," ",T_komm!L75)</f>
        <v xml:space="preserve"> </v>
      </c>
      <c r="M78" s="15" t="str">
        <f>IF(T_komm!M75=0," ",T_komm!M75)</f>
        <v xml:space="preserve"> </v>
      </c>
      <c r="N78" s="15" t="str">
        <f>IF(T_komm!N75=0," ",T_komm!N75)</f>
        <v xml:space="preserve"> </v>
      </c>
      <c r="O78" s="15" t="str">
        <f>IF(T_komm!O75=0," ",T_komm!O75)</f>
        <v xml:space="preserve"> </v>
      </c>
      <c r="P78" s="15" t="str">
        <f>IF(T_komm!P75=0," ",T_komm!P75)</f>
        <v xml:space="preserve"> </v>
      </c>
      <c r="Q78" s="15" t="str">
        <f>IF(T_komm!Q75=0," ",T_komm!Q75)</f>
        <v xml:space="preserve"> </v>
      </c>
      <c r="R78" s="15" t="str">
        <f>IF(T_komm!R75=0," ",T_komm!R75)</f>
        <v xml:space="preserve"> </v>
      </c>
      <c r="S78" s="15" t="str">
        <f>IF(T_komm!S75=0," ",T_komm!S75)</f>
        <v xml:space="preserve"> </v>
      </c>
      <c r="T78" s="41"/>
    </row>
    <row r="79" spans="2:20" x14ac:dyDescent="0.2">
      <c r="B79" s="15" t="str">
        <f>IF(T_komm!B76=0," ",T_komm!B76)</f>
        <v xml:space="preserve"> </v>
      </c>
      <c r="C79" s="15" t="str">
        <f>IF(T_komm!C76=0," ",T_komm!C76)</f>
        <v xml:space="preserve"> </v>
      </c>
      <c r="D79" s="15" t="str">
        <f>IF(T_komm!D76=0," ",T_komm!D76)</f>
        <v xml:space="preserve"> </v>
      </c>
      <c r="E79" s="15" t="str">
        <f>IF(T_komm!E76=0," ",T_komm!E76)</f>
        <v xml:space="preserve"> </v>
      </c>
      <c r="F79" s="15" t="str">
        <f>IF(T_komm!F76=0," ",T_komm!F76)</f>
        <v xml:space="preserve"> </v>
      </c>
      <c r="G79" s="15" t="str">
        <f>IF(T_komm!G76=0," ",T_komm!G76)</f>
        <v xml:space="preserve"> </v>
      </c>
      <c r="H79" s="15" t="str">
        <f>IF(T_komm!H76=0," ",T_komm!H76)</f>
        <v xml:space="preserve"> </v>
      </c>
      <c r="I79" s="15" t="str">
        <f>IF(T_komm!I76=0," ",T_komm!I76)</f>
        <v xml:space="preserve"> </v>
      </c>
      <c r="J79" s="15" t="str">
        <f>IF(T_komm!J76=0," ",T_komm!J76)</f>
        <v xml:space="preserve"> </v>
      </c>
      <c r="K79" s="15" t="str">
        <f>IF(T_komm!K76=0," ",T_komm!K76)</f>
        <v xml:space="preserve"> </v>
      </c>
      <c r="L79" s="15" t="str">
        <f>IF(T_komm!L76=0," ",T_komm!L76)</f>
        <v xml:space="preserve"> </v>
      </c>
      <c r="M79" s="15" t="str">
        <f>IF(T_komm!M76=0," ",T_komm!M76)</f>
        <v xml:space="preserve"> </v>
      </c>
      <c r="N79" s="15" t="str">
        <f>IF(T_komm!N76=0," ",T_komm!N76)</f>
        <v xml:space="preserve"> </v>
      </c>
      <c r="O79" s="15" t="str">
        <f>IF(T_komm!O76=0," ",T_komm!O76)</f>
        <v xml:space="preserve"> </v>
      </c>
      <c r="P79" s="15" t="str">
        <f>IF(T_komm!P76=0," ",T_komm!P76)</f>
        <v xml:space="preserve"> </v>
      </c>
      <c r="Q79" s="15" t="str">
        <f>IF(T_komm!Q76=0," ",T_komm!Q76)</f>
        <v xml:space="preserve"> </v>
      </c>
      <c r="R79" s="15" t="str">
        <f>IF(T_komm!R76=0," ",T_komm!R76)</f>
        <v xml:space="preserve"> </v>
      </c>
      <c r="S79" s="15" t="str">
        <f>IF(T_komm!S76=0," ",T_komm!S76)</f>
        <v xml:space="preserve"> </v>
      </c>
      <c r="T79" s="41"/>
    </row>
    <row r="80" spans="2:20" x14ac:dyDescent="0.2">
      <c r="B80" s="15" t="str">
        <f>IF(T_komm!B77=0," ",T_komm!B77)</f>
        <v xml:space="preserve"> </v>
      </c>
      <c r="C80" s="15" t="str">
        <f>IF(T_komm!C77=0," ",T_komm!C77)</f>
        <v xml:space="preserve"> </v>
      </c>
      <c r="D80" s="15" t="str">
        <f>IF(T_komm!D77=0," ",T_komm!D77)</f>
        <v xml:space="preserve"> </v>
      </c>
      <c r="E80" s="15" t="str">
        <f>IF(T_komm!E77=0," ",T_komm!E77)</f>
        <v xml:space="preserve"> </v>
      </c>
      <c r="F80" s="15" t="str">
        <f>IF(T_komm!F77=0," ",T_komm!F77)</f>
        <v xml:space="preserve"> </v>
      </c>
      <c r="G80" s="15" t="str">
        <f>IF(T_komm!G77=0," ",T_komm!G77)</f>
        <v xml:space="preserve"> </v>
      </c>
      <c r="H80" s="15" t="str">
        <f>IF(T_komm!H77=0," ",T_komm!H77)</f>
        <v xml:space="preserve"> </v>
      </c>
      <c r="I80" s="15" t="str">
        <f>IF(T_komm!I77=0," ",T_komm!I77)</f>
        <v xml:space="preserve"> </v>
      </c>
      <c r="J80" s="15" t="str">
        <f>IF(T_komm!J77=0," ",T_komm!J77)</f>
        <v xml:space="preserve"> </v>
      </c>
      <c r="K80" s="15" t="str">
        <f>IF(T_komm!K77=0," ",T_komm!K77)</f>
        <v xml:space="preserve"> </v>
      </c>
      <c r="L80" s="15" t="str">
        <f>IF(T_komm!L77=0," ",T_komm!L77)</f>
        <v xml:space="preserve"> </v>
      </c>
      <c r="M80" s="15" t="str">
        <f>IF(T_komm!M77=0," ",T_komm!M77)</f>
        <v xml:space="preserve"> </v>
      </c>
      <c r="N80" s="15" t="str">
        <f>IF(T_komm!N77=0," ",T_komm!N77)</f>
        <v xml:space="preserve"> </v>
      </c>
      <c r="O80" s="15" t="str">
        <f>IF(T_komm!O77=0," ",T_komm!O77)</f>
        <v xml:space="preserve"> </v>
      </c>
      <c r="P80" s="15" t="str">
        <f>IF(T_komm!P77=0," ",T_komm!P77)</f>
        <v xml:space="preserve"> </v>
      </c>
      <c r="Q80" s="15" t="str">
        <f>IF(T_komm!Q77=0," ",T_komm!Q77)</f>
        <v xml:space="preserve"> </v>
      </c>
      <c r="R80" s="15" t="str">
        <f>IF(T_komm!R77=0," ",T_komm!R77)</f>
        <v xml:space="preserve"> </v>
      </c>
      <c r="S80" s="15" t="str">
        <f>IF(T_komm!S77=0," ",T_komm!S77)</f>
        <v xml:space="preserve"> </v>
      </c>
      <c r="T80" s="41"/>
    </row>
    <row r="81" spans="2:20" x14ac:dyDescent="0.2">
      <c r="B81" s="15" t="str">
        <f>IF(T_komm!B78=0," ",T_komm!B78)</f>
        <v xml:space="preserve"> </v>
      </c>
      <c r="C81" s="15" t="str">
        <f>IF(T_komm!C78=0," ",T_komm!C78)</f>
        <v xml:space="preserve"> </v>
      </c>
      <c r="D81" s="15" t="str">
        <f>IF(T_komm!D78=0," ",T_komm!D78)</f>
        <v xml:space="preserve"> </v>
      </c>
      <c r="E81" s="15" t="str">
        <f>IF(T_komm!E78=0," ",T_komm!E78)</f>
        <v xml:space="preserve"> </v>
      </c>
      <c r="F81" s="15" t="str">
        <f>IF(T_komm!F78=0," ",T_komm!F78)</f>
        <v xml:space="preserve"> </v>
      </c>
      <c r="G81" s="15" t="str">
        <f>IF(T_komm!G78=0," ",T_komm!G78)</f>
        <v xml:space="preserve"> </v>
      </c>
      <c r="H81" s="15" t="str">
        <f>IF(T_komm!H78=0," ",T_komm!H78)</f>
        <v xml:space="preserve"> </v>
      </c>
      <c r="I81" s="15" t="str">
        <f>IF(T_komm!I78=0," ",T_komm!I78)</f>
        <v xml:space="preserve"> </v>
      </c>
      <c r="J81" s="15" t="str">
        <f>IF(T_komm!J78=0," ",T_komm!J78)</f>
        <v xml:space="preserve"> </v>
      </c>
      <c r="K81" s="15" t="str">
        <f>IF(T_komm!K78=0," ",T_komm!K78)</f>
        <v xml:space="preserve"> </v>
      </c>
      <c r="L81" s="15" t="str">
        <f>IF(T_komm!L78=0," ",T_komm!L78)</f>
        <v xml:space="preserve"> </v>
      </c>
      <c r="M81" s="15" t="str">
        <f>IF(T_komm!M78=0," ",T_komm!M78)</f>
        <v xml:space="preserve"> </v>
      </c>
      <c r="N81" s="15" t="str">
        <f>IF(T_komm!N78=0," ",T_komm!N78)</f>
        <v xml:space="preserve"> </v>
      </c>
      <c r="O81" s="15" t="str">
        <f>IF(T_komm!O78=0," ",T_komm!O78)</f>
        <v xml:space="preserve"> </v>
      </c>
      <c r="P81" s="15" t="str">
        <f>IF(T_komm!P78=0," ",T_komm!P78)</f>
        <v xml:space="preserve"> </v>
      </c>
      <c r="Q81" s="15" t="str">
        <f>IF(T_komm!Q78=0," ",T_komm!Q78)</f>
        <v xml:space="preserve"> </v>
      </c>
      <c r="R81" s="15" t="str">
        <f>IF(T_komm!R78=0," ",T_komm!R78)</f>
        <v xml:space="preserve"> </v>
      </c>
      <c r="S81" s="15" t="str">
        <f>IF(T_komm!S78=0," ",T_komm!S78)</f>
        <v xml:space="preserve"> </v>
      </c>
      <c r="T81" s="41"/>
    </row>
    <row r="82" spans="2:20" x14ac:dyDescent="0.2">
      <c r="B82" s="15" t="str">
        <f>IF(T_komm!B79=0," ",T_komm!B79)</f>
        <v xml:space="preserve"> </v>
      </c>
      <c r="C82" s="15" t="str">
        <f>IF(T_komm!C79=0," ",T_komm!C79)</f>
        <v xml:space="preserve"> </v>
      </c>
      <c r="D82" s="15" t="str">
        <f>IF(T_komm!D79=0," ",T_komm!D79)</f>
        <v xml:space="preserve"> </v>
      </c>
      <c r="E82" s="15" t="str">
        <f>IF(T_komm!E79=0," ",T_komm!E79)</f>
        <v xml:space="preserve"> </v>
      </c>
      <c r="F82" s="15" t="str">
        <f>IF(T_komm!F79=0," ",T_komm!F79)</f>
        <v xml:space="preserve"> </v>
      </c>
      <c r="G82" s="15" t="str">
        <f>IF(T_komm!G79=0," ",T_komm!G79)</f>
        <v xml:space="preserve"> </v>
      </c>
      <c r="H82" s="15" t="str">
        <f>IF(T_komm!H79=0," ",T_komm!H79)</f>
        <v xml:space="preserve"> </v>
      </c>
      <c r="I82" s="15" t="str">
        <f>IF(T_komm!I79=0," ",T_komm!I79)</f>
        <v xml:space="preserve"> </v>
      </c>
      <c r="J82" s="15" t="str">
        <f>IF(T_komm!J79=0," ",T_komm!J79)</f>
        <v xml:space="preserve"> </v>
      </c>
      <c r="K82" s="15" t="str">
        <f>IF(T_komm!K79=0," ",T_komm!K79)</f>
        <v xml:space="preserve"> </v>
      </c>
      <c r="L82" s="15" t="str">
        <f>IF(T_komm!L79=0," ",T_komm!L79)</f>
        <v xml:space="preserve"> </v>
      </c>
      <c r="M82" s="15" t="str">
        <f>IF(T_komm!M79=0," ",T_komm!M79)</f>
        <v xml:space="preserve"> </v>
      </c>
      <c r="N82" s="15" t="str">
        <f>IF(T_komm!N79=0," ",T_komm!N79)</f>
        <v xml:space="preserve"> </v>
      </c>
      <c r="O82" s="15" t="str">
        <f>IF(T_komm!O79=0," ",T_komm!O79)</f>
        <v xml:space="preserve"> </v>
      </c>
      <c r="P82" s="15" t="str">
        <f>IF(T_komm!P79=0," ",T_komm!P79)</f>
        <v xml:space="preserve"> </v>
      </c>
      <c r="Q82" s="15" t="str">
        <f>IF(T_komm!Q79=0," ",T_komm!Q79)</f>
        <v xml:space="preserve"> </v>
      </c>
      <c r="R82" s="15" t="str">
        <f>IF(T_komm!R79=0," ",T_komm!R79)</f>
        <v xml:space="preserve"> </v>
      </c>
      <c r="S82" s="15" t="str">
        <f>IF(T_komm!S79=0," ",T_komm!S79)</f>
        <v xml:space="preserve"> </v>
      </c>
      <c r="T82" s="41"/>
    </row>
    <row r="83" spans="2:20" x14ac:dyDescent="0.2">
      <c r="B83" s="15" t="str">
        <f>IF(T_komm!B80=0," ",T_komm!B80)</f>
        <v xml:space="preserve"> </v>
      </c>
      <c r="C83" s="15" t="str">
        <f>IF(T_komm!C80=0," ",T_komm!C80)</f>
        <v xml:space="preserve"> </v>
      </c>
      <c r="D83" s="15" t="str">
        <f>IF(T_komm!D80=0," ",T_komm!D80)</f>
        <v xml:space="preserve"> </v>
      </c>
      <c r="E83" s="15" t="str">
        <f>IF(T_komm!E80=0," ",T_komm!E80)</f>
        <v xml:space="preserve"> </v>
      </c>
      <c r="F83" s="15" t="str">
        <f>IF(T_komm!F80=0," ",T_komm!F80)</f>
        <v xml:space="preserve"> </v>
      </c>
      <c r="G83" s="15" t="str">
        <f>IF(T_komm!G80=0," ",T_komm!G80)</f>
        <v xml:space="preserve"> </v>
      </c>
      <c r="H83" s="15" t="str">
        <f>IF(T_komm!H80=0," ",T_komm!H80)</f>
        <v xml:space="preserve"> </v>
      </c>
      <c r="I83" s="15" t="str">
        <f>IF(T_komm!I80=0," ",T_komm!I80)</f>
        <v xml:space="preserve"> </v>
      </c>
      <c r="J83" s="15" t="str">
        <f>IF(T_komm!J80=0," ",T_komm!J80)</f>
        <v xml:space="preserve"> </v>
      </c>
      <c r="K83" s="15" t="str">
        <f>IF(T_komm!K80=0," ",T_komm!K80)</f>
        <v xml:space="preserve"> </v>
      </c>
      <c r="L83" s="15" t="str">
        <f>IF(T_komm!L80=0," ",T_komm!L80)</f>
        <v xml:space="preserve"> </v>
      </c>
      <c r="M83" s="15" t="str">
        <f>IF(T_komm!M80=0," ",T_komm!M80)</f>
        <v xml:space="preserve"> </v>
      </c>
      <c r="N83" s="15" t="str">
        <f>IF(T_komm!N80=0," ",T_komm!N80)</f>
        <v xml:space="preserve"> </v>
      </c>
      <c r="O83" s="15" t="str">
        <f>IF(T_komm!O80=0," ",T_komm!O80)</f>
        <v xml:space="preserve"> </v>
      </c>
      <c r="P83" s="15" t="str">
        <f>IF(T_komm!P80=0," ",T_komm!P80)</f>
        <v xml:space="preserve"> </v>
      </c>
      <c r="Q83" s="15" t="str">
        <f>IF(T_komm!Q80=0," ",T_komm!Q80)</f>
        <v xml:space="preserve"> </v>
      </c>
      <c r="R83" s="15" t="str">
        <f>IF(T_komm!R80=0," ",T_komm!R80)</f>
        <v xml:space="preserve"> </v>
      </c>
      <c r="S83" s="15" t="str">
        <f>IF(T_komm!S80=0," ",T_komm!S80)</f>
        <v xml:space="preserve"> </v>
      </c>
      <c r="T83" s="41"/>
    </row>
    <row r="84" spans="2:20" x14ac:dyDescent="0.2">
      <c r="B84" s="15" t="str">
        <f>IF(T_komm!B81=0," ",T_komm!B81)</f>
        <v xml:space="preserve"> </v>
      </c>
      <c r="C84" s="15" t="str">
        <f>IF(T_komm!C81=0," ",T_komm!C81)</f>
        <v xml:space="preserve"> </v>
      </c>
      <c r="D84" s="15" t="str">
        <f>IF(T_komm!D81=0," ",T_komm!D81)</f>
        <v xml:space="preserve"> </v>
      </c>
      <c r="E84" s="15" t="str">
        <f>IF(T_komm!E81=0," ",T_komm!E81)</f>
        <v xml:space="preserve"> </v>
      </c>
      <c r="F84" s="15" t="str">
        <f>IF(T_komm!F81=0," ",T_komm!F81)</f>
        <v xml:space="preserve"> </v>
      </c>
      <c r="G84" s="15" t="str">
        <f>IF(T_komm!G81=0," ",T_komm!G81)</f>
        <v xml:space="preserve"> </v>
      </c>
      <c r="H84" s="15" t="str">
        <f>IF(T_komm!H81=0," ",T_komm!H81)</f>
        <v xml:space="preserve"> </v>
      </c>
      <c r="I84" s="15" t="str">
        <f>IF(T_komm!I81=0," ",T_komm!I81)</f>
        <v xml:space="preserve"> </v>
      </c>
      <c r="J84" s="15" t="str">
        <f>IF(T_komm!J81=0," ",T_komm!J81)</f>
        <v xml:space="preserve"> </v>
      </c>
      <c r="K84" s="15" t="str">
        <f>IF(T_komm!K81=0," ",T_komm!K81)</f>
        <v xml:space="preserve"> </v>
      </c>
      <c r="L84" s="15" t="str">
        <f>IF(T_komm!L81=0," ",T_komm!L81)</f>
        <v xml:space="preserve"> </v>
      </c>
      <c r="M84" s="15" t="str">
        <f>IF(T_komm!M81=0," ",T_komm!M81)</f>
        <v xml:space="preserve"> </v>
      </c>
      <c r="N84" s="15" t="str">
        <f>IF(T_komm!N81=0," ",T_komm!N81)</f>
        <v xml:space="preserve"> </v>
      </c>
      <c r="O84" s="15" t="str">
        <f>IF(T_komm!O81=0," ",T_komm!O81)</f>
        <v xml:space="preserve"> </v>
      </c>
      <c r="P84" s="15" t="str">
        <f>IF(T_komm!P81=0," ",T_komm!P81)</f>
        <v xml:space="preserve"> </v>
      </c>
      <c r="Q84" s="15" t="str">
        <f>IF(T_komm!Q81=0," ",T_komm!Q81)</f>
        <v xml:space="preserve"> </v>
      </c>
      <c r="R84" s="15" t="str">
        <f>IF(T_komm!R81=0," ",T_komm!R81)</f>
        <v xml:space="preserve"> </v>
      </c>
      <c r="S84" s="15" t="str">
        <f>IF(T_komm!S81=0," ",T_komm!S81)</f>
        <v xml:space="preserve"> </v>
      </c>
      <c r="T84" s="41"/>
    </row>
    <row r="85" spans="2:20" x14ac:dyDescent="0.2">
      <c r="B85" s="15" t="str">
        <f>IF(T_komm!B82=0," ",T_komm!B82)</f>
        <v xml:space="preserve"> </v>
      </c>
      <c r="C85" s="15" t="str">
        <f>IF(T_komm!C82=0," ",T_komm!C82)</f>
        <v xml:space="preserve"> </v>
      </c>
      <c r="D85" s="15" t="str">
        <f>IF(T_komm!D82=0," ",T_komm!D82)</f>
        <v xml:space="preserve"> </v>
      </c>
      <c r="E85" s="15" t="str">
        <f>IF(T_komm!E82=0," ",T_komm!E82)</f>
        <v xml:space="preserve"> </v>
      </c>
      <c r="F85" s="15" t="str">
        <f>IF(T_komm!F82=0," ",T_komm!F82)</f>
        <v xml:space="preserve"> </v>
      </c>
      <c r="G85" s="15" t="str">
        <f>IF(T_komm!G82=0," ",T_komm!G82)</f>
        <v xml:space="preserve"> </v>
      </c>
      <c r="H85" s="15" t="str">
        <f>IF(T_komm!H82=0," ",T_komm!H82)</f>
        <v xml:space="preserve"> </v>
      </c>
      <c r="I85" s="15" t="str">
        <f>IF(T_komm!I82=0," ",T_komm!I82)</f>
        <v xml:space="preserve"> </v>
      </c>
      <c r="J85" s="15" t="str">
        <f>IF(T_komm!J82=0," ",T_komm!J82)</f>
        <v xml:space="preserve"> </v>
      </c>
      <c r="K85" s="15" t="str">
        <f>IF(T_komm!K82=0," ",T_komm!K82)</f>
        <v xml:space="preserve"> </v>
      </c>
      <c r="L85" s="15" t="str">
        <f>IF(T_komm!L82=0," ",T_komm!L82)</f>
        <v xml:space="preserve"> </v>
      </c>
      <c r="M85" s="15" t="str">
        <f>IF(T_komm!M82=0," ",T_komm!M82)</f>
        <v xml:space="preserve"> </v>
      </c>
      <c r="N85" s="15" t="str">
        <f>IF(T_komm!N82=0," ",T_komm!N82)</f>
        <v xml:space="preserve"> </v>
      </c>
      <c r="O85" s="15" t="str">
        <f>IF(T_komm!O82=0," ",T_komm!O82)</f>
        <v xml:space="preserve"> </v>
      </c>
      <c r="P85" s="15" t="str">
        <f>IF(T_komm!P82=0," ",T_komm!P82)</f>
        <v xml:space="preserve"> </v>
      </c>
      <c r="Q85" s="15" t="str">
        <f>IF(T_komm!Q82=0," ",T_komm!Q82)</f>
        <v xml:space="preserve"> </v>
      </c>
      <c r="R85" s="15" t="str">
        <f>IF(T_komm!R82=0," ",T_komm!R82)</f>
        <v xml:space="preserve"> </v>
      </c>
      <c r="S85" s="15" t="str">
        <f>IF(T_komm!S82=0," ",T_komm!S82)</f>
        <v xml:space="preserve"> </v>
      </c>
      <c r="T85" s="41"/>
    </row>
    <row r="86" spans="2:20" x14ac:dyDescent="0.2">
      <c r="B86" s="15" t="str">
        <f>IF(T_komm!B83=0," ",T_komm!B83)</f>
        <v xml:space="preserve"> </v>
      </c>
      <c r="C86" s="15" t="str">
        <f>IF(T_komm!C83=0," ",T_komm!C83)</f>
        <v xml:space="preserve"> </v>
      </c>
      <c r="D86" s="15" t="str">
        <f>IF(T_komm!D83=0," ",T_komm!D83)</f>
        <v xml:space="preserve"> </v>
      </c>
      <c r="E86" s="15" t="str">
        <f>IF(T_komm!E83=0," ",T_komm!E83)</f>
        <v xml:space="preserve"> </v>
      </c>
      <c r="F86" s="15" t="str">
        <f>IF(T_komm!F83=0," ",T_komm!F83)</f>
        <v xml:space="preserve"> </v>
      </c>
      <c r="G86" s="15" t="str">
        <f>IF(T_komm!G83=0," ",T_komm!G83)</f>
        <v xml:space="preserve"> </v>
      </c>
      <c r="H86" s="15" t="str">
        <f>IF(T_komm!H83=0," ",T_komm!H83)</f>
        <v xml:space="preserve"> </v>
      </c>
      <c r="I86" s="15" t="str">
        <f>IF(T_komm!I83=0," ",T_komm!I83)</f>
        <v xml:space="preserve"> </v>
      </c>
      <c r="J86" s="15" t="str">
        <f>IF(T_komm!J83=0," ",T_komm!J83)</f>
        <v xml:space="preserve"> </v>
      </c>
      <c r="K86" s="15" t="str">
        <f>IF(T_komm!K83=0," ",T_komm!K83)</f>
        <v xml:space="preserve"> </v>
      </c>
      <c r="L86" s="15" t="str">
        <f>IF(T_komm!L83=0," ",T_komm!L83)</f>
        <v xml:space="preserve"> </v>
      </c>
      <c r="M86" s="15" t="str">
        <f>IF(T_komm!M83=0," ",T_komm!M83)</f>
        <v xml:space="preserve"> </v>
      </c>
      <c r="N86" s="15" t="str">
        <f>IF(T_komm!N83=0," ",T_komm!N83)</f>
        <v xml:space="preserve"> </v>
      </c>
      <c r="O86" s="15" t="str">
        <f>IF(T_komm!O83=0," ",T_komm!O83)</f>
        <v xml:space="preserve"> </v>
      </c>
      <c r="P86" s="15" t="str">
        <f>IF(T_komm!P83=0," ",T_komm!P83)</f>
        <v xml:space="preserve"> </v>
      </c>
      <c r="Q86" s="15" t="str">
        <f>IF(T_komm!Q83=0," ",T_komm!Q83)</f>
        <v xml:space="preserve"> </v>
      </c>
      <c r="R86" s="15" t="str">
        <f>IF(T_komm!R83=0," ",T_komm!R83)</f>
        <v xml:space="preserve"> </v>
      </c>
      <c r="S86" s="15" t="str">
        <f>IF(T_komm!S83=0," ",T_komm!S83)</f>
        <v xml:space="preserve"> </v>
      </c>
      <c r="T86" s="41"/>
    </row>
    <row r="87" spans="2:20" x14ac:dyDescent="0.2">
      <c r="B87" s="15" t="str">
        <f>IF(T_komm!B84=0," ",T_komm!B84)</f>
        <v xml:space="preserve"> </v>
      </c>
      <c r="C87" s="15" t="str">
        <f>IF(T_komm!C84=0," ",T_komm!C84)</f>
        <v xml:space="preserve"> </v>
      </c>
      <c r="D87" s="15" t="str">
        <f>IF(T_komm!D84=0," ",T_komm!D84)</f>
        <v xml:space="preserve"> </v>
      </c>
      <c r="E87" s="15" t="str">
        <f>IF(T_komm!E84=0," ",T_komm!E84)</f>
        <v xml:space="preserve"> </v>
      </c>
      <c r="F87" s="15" t="str">
        <f>IF(T_komm!F84=0," ",T_komm!F84)</f>
        <v xml:space="preserve"> </v>
      </c>
      <c r="G87" s="15" t="str">
        <f>IF(T_komm!G84=0," ",T_komm!G84)</f>
        <v xml:space="preserve"> </v>
      </c>
      <c r="H87" s="15" t="str">
        <f>IF(T_komm!H84=0," ",T_komm!H84)</f>
        <v xml:space="preserve"> </v>
      </c>
      <c r="I87" s="15" t="str">
        <f>IF(T_komm!I84=0," ",T_komm!I84)</f>
        <v xml:space="preserve"> </v>
      </c>
      <c r="J87" s="15" t="str">
        <f>IF(T_komm!J84=0," ",T_komm!J84)</f>
        <v xml:space="preserve"> </v>
      </c>
      <c r="K87" s="15" t="str">
        <f>IF(T_komm!K84=0," ",T_komm!K84)</f>
        <v xml:space="preserve"> </v>
      </c>
      <c r="L87" s="15" t="str">
        <f>IF(T_komm!L84=0," ",T_komm!L84)</f>
        <v xml:space="preserve"> </v>
      </c>
      <c r="M87" s="15" t="str">
        <f>IF(T_komm!M84=0," ",T_komm!M84)</f>
        <v xml:space="preserve"> </v>
      </c>
      <c r="N87" s="15" t="str">
        <f>IF(T_komm!N84=0," ",T_komm!N84)</f>
        <v xml:space="preserve"> </v>
      </c>
      <c r="O87" s="15" t="str">
        <f>IF(T_komm!O84=0," ",T_komm!O84)</f>
        <v xml:space="preserve"> </v>
      </c>
      <c r="P87" s="15" t="str">
        <f>IF(T_komm!P84=0," ",T_komm!P84)</f>
        <v xml:space="preserve"> </v>
      </c>
      <c r="Q87" s="15" t="str">
        <f>IF(T_komm!Q84=0," ",T_komm!Q84)</f>
        <v xml:space="preserve"> </v>
      </c>
      <c r="R87" s="15" t="str">
        <f>IF(T_komm!R84=0," ",T_komm!R84)</f>
        <v xml:space="preserve"> </v>
      </c>
      <c r="S87" s="15" t="str">
        <f>IF(T_komm!S84=0," ",T_komm!S84)</f>
        <v xml:space="preserve"> </v>
      </c>
      <c r="T87" s="41"/>
    </row>
    <row r="88" spans="2:20" x14ac:dyDescent="0.2">
      <c r="B88" s="15" t="str">
        <f>IF(T_komm!B85=0," ",T_komm!B85)</f>
        <v xml:space="preserve"> </v>
      </c>
      <c r="C88" s="15" t="str">
        <f>IF(T_komm!C85=0," ",T_komm!C85)</f>
        <v xml:space="preserve"> </v>
      </c>
      <c r="D88" s="15" t="str">
        <f>IF(T_komm!D85=0," ",T_komm!D85)</f>
        <v xml:space="preserve"> </v>
      </c>
      <c r="E88" s="15" t="str">
        <f>IF(T_komm!E85=0," ",T_komm!E85)</f>
        <v xml:space="preserve"> </v>
      </c>
      <c r="F88" s="15" t="str">
        <f>IF(T_komm!F85=0," ",T_komm!F85)</f>
        <v xml:space="preserve"> </v>
      </c>
      <c r="G88" s="15" t="str">
        <f>IF(T_komm!G85=0," ",T_komm!G85)</f>
        <v xml:space="preserve"> </v>
      </c>
      <c r="H88" s="15" t="str">
        <f>IF(T_komm!H85=0," ",T_komm!H85)</f>
        <v xml:space="preserve"> </v>
      </c>
      <c r="I88" s="15" t="str">
        <f>IF(T_komm!I85=0," ",T_komm!I85)</f>
        <v xml:space="preserve"> </v>
      </c>
      <c r="J88" s="15" t="str">
        <f>IF(T_komm!J85=0," ",T_komm!J85)</f>
        <v xml:space="preserve"> </v>
      </c>
      <c r="K88" s="15" t="str">
        <f>IF(T_komm!K85=0," ",T_komm!K85)</f>
        <v xml:space="preserve"> </v>
      </c>
      <c r="L88" s="15" t="str">
        <f>IF(T_komm!L85=0," ",T_komm!L85)</f>
        <v xml:space="preserve"> </v>
      </c>
      <c r="M88" s="15" t="str">
        <f>IF(T_komm!M85=0," ",T_komm!M85)</f>
        <v xml:space="preserve"> </v>
      </c>
      <c r="N88" s="15" t="str">
        <f>IF(T_komm!N85=0," ",T_komm!N85)</f>
        <v xml:space="preserve"> </v>
      </c>
      <c r="O88" s="15" t="str">
        <f>IF(T_komm!O85=0," ",T_komm!O85)</f>
        <v xml:space="preserve"> </v>
      </c>
      <c r="P88" s="15" t="str">
        <f>IF(T_komm!P85=0," ",T_komm!P85)</f>
        <v xml:space="preserve"> </v>
      </c>
      <c r="Q88" s="15" t="str">
        <f>IF(T_komm!Q85=0," ",T_komm!Q85)</f>
        <v xml:space="preserve"> </v>
      </c>
      <c r="R88" s="15" t="str">
        <f>IF(T_komm!R85=0," ",T_komm!R85)</f>
        <v xml:space="preserve"> </v>
      </c>
      <c r="S88" s="15" t="str">
        <f>IF(T_komm!S85=0," ",T_komm!S85)</f>
        <v xml:space="preserve"> </v>
      </c>
      <c r="T88" s="41"/>
    </row>
    <row r="89" spans="2:20" x14ac:dyDescent="0.2">
      <c r="B89" s="15" t="str">
        <f>IF(T_komm!B86=0," ",T_komm!B86)</f>
        <v xml:space="preserve"> </v>
      </c>
      <c r="C89" s="15" t="str">
        <f>IF(T_komm!C86=0," ",T_komm!C86)</f>
        <v xml:space="preserve"> </v>
      </c>
      <c r="D89" s="15" t="str">
        <f>IF(T_komm!D86=0," ",T_komm!D86)</f>
        <v xml:space="preserve"> </v>
      </c>
      <c r="E89" s="15" t="str">
        <f>IF(T_komm!E86=0," ",T_komm!E86)</f>
        <v xml:space="preserve"> </v>
      </c>
      <c r="F89" s="15" t="str">
        <f>IF(T_komm!F86=0," ",T_komm!F86)</f>
        <v xml:space="preserve"> </v>
      </c>
      <c r="G89" s="15" t="str">
        <f>IF(T_komm!G86=0," ",T_komm!G86)</f>
        <v xml:space="preserve"> </v>
      </c>
      <c r="H89" s="15" t="str">
        <f>IF(T_komm!H86=0," ",T_komm!H86)</f>
        <v xml:space="preserve"> </v>
      </c>
      <c r="I89" s="15" t="str">
        <f>IF(T_komm!I86=0," ",T_komm!I86)</f>
        <v xml:space="preserve"> </v>
      </c>
      <c r="J89" s="15" t="str">
        <f>IF(T_komm!J86=0," ",T_komm!J86)</f>
        <v xml:space="preserve"> </v>
      </c>
      <c r="K89" s="15" t="str">
        <f>IF(T_komm!K86=0," ",T_komm!K86)</f>
        <v xml:space="preserve"> </v>
      </c>
      <c r="L89" s="15" t="str">
        <f>IF(T_komm!L86=0," ",T_komm!L86)</f>
        <v xml:space="preserve"> </v>
      </c>
      <c r="M89" s="15" t="str">
        <f>IF(T_komm!M86=0," ",T_komm!M86)</f>
        <v xml:space="preserve"> </v>
      </c>
      <c r="N89" s="15" t="str">
        <f>IF(T_komm!N86=0," ",T_komm!N86)</f>
        <v xml:space="preserve"> </v>
      </c>
      <c r="O89" s="15" t="str">
        <f>IF(T_komm!O86=0," ",T_komm!O86)</f>
        <v xml:space="preserve"> </v>
      </c>
      <c r="P89" s="15" t="str">
        <f>IF(T_komm!P86=0," ",T_komm!P86)</f>
        <v xml:space="preserve"> </v>
      </c>
      <c r="Q89" s="15" t="str">
        <f>IF(T_komm!Q86=0," ",T_komm!Q86)</f>
        <v xml:space="preserve"> </v>
      </c>
      <c r="R89" s="15" t="str">
        <f>IF(T_komm!R86=0," ",T_komm!R86)</f>
        <v xml:space="preserve"> </v>
      </c>
      <c r="S89" s="15" t="str">
        <f>IF(T_komm!S86=0," ",T_komm!S86)</f>
        <v xml:space="preserve"> </v>
      </c>
      <c r="T89" s="41"/>
    </row>
    <row r="90" spans="2:20" x14ac:dyDescent="0.2">
      <c r="B90" s="15" t="str">
        <f>IF(T_komm!B87=0," ",T_komm!B87)</f>
        <v xml:space="preserve"> </v>
      </c>
      <c r="C90" s="15" t="str">
        <f>IF(T_komm!C87=0," ",T_komm!C87)</f>
        <v xml:space="preserve"> </v>
      </c>
      <c r="D90" s="15" t="str">
        <f>IF(T_komm!D87=0," ",T_komm!D87)</f>
        <v xml:space="preserve"> </v>
      </c>
      <c r="E90" s="15" t="str">
        <f>IF(T_komm!E87=0," ",T_komm!E87)</f>
        <v xml:space="preserve"> </v>
      </c>
      <c r="F90" s="15" t="str">
        <f>IF(T_komm!F87=0," ",T_komm!F87)</f>
        <v xml:space="preserve"> </v>
      </c>
      <c r="G90" s="15" t="str">
        <f>IF(T_komm!G87=0," ",T_komm!G87)</f>
        <v xml:space="preserve"> </v>
      </c>
      <c r="H90" s="15" t="str">
        <f>IF(T_komm!H87=0," ",T_komm!H87)</f>
        <v xml:space="preserve"> </v>
      </c>
      <c r="I90" s="15" t="str">
        <f>IF(T_komm!I87=0," ",T_komm!I87)</f>
        <v xml:space="preserve"> </v>
      </c>
      <c r="J90" s="15" t="str">
        <f>IF(T_komm!J87=0," ",T_komm!J87)</f>
        <v xml:space="preserve"> </v>
      </c>
      <c r="K90" s="15" t="str">
        <f>IF(T_komm!K87=0," ",T_komm!K87)</f>
        <v xml:space="preserve"> </v>
      </c>
      <c r="L90" s="15" t="str">
        <f>IF(T_komm!L87=0," ",T_komm!L87)</f>
        <v xml:space="preserve"> </v>
      </c>
      <c r="M90" s="15" t="str">
        <f>IF(T_komm!M87=0," ",T_komm!M87)</f>
        <v xml:space="preserve"> </v>
      </c>
      <c r="N90" s="15" t="str">
        <f>IF(T_komm!N87=0," ",T_komm!N87)</f>
        <v xml:space="preserve"> </v>
      </c>
      <c r="O90" s="15" t="str">
        <f>IF(T_komm!O87=0," ",T_komm!O87)</f>
        <v xml:space="preserve"> </v>
      </c>
      <c r="P90" s="15" t="str">
        <f>IF(T_komm!P87=0," ",T_komm!P87)</f>
        <v xml:space="preserve"> </v>
      </c>
      <c r="Q90" s="15" t="str">
        <f>IF(T_komm!Q87=0," ",T_komm!Q87)</f>
        <v xml:space="preserve"> </v>
      </c>
      <c r="R90" s="15" t="str">
        <f>IF(T_komm!R87=0," ",T_komm!R87)</f>
        <v xml:space="preserve"> </v>
      </c>
      <c r="S90" s="15" t="str">
        <f>IF(T_komm!S87=0," ",T_komm!S87)</f>
        <v xml:space="preserve"> </v>
      </c>
      <c r="T90" s="41"/>
    </row>
    <row r="91" spans="2:20" x14ac:dyDescent="0.2">
      <c r="B91" s="15" t="str">
        <f>IF(T_komm!B88=0," ",T_komm!B88)</f>
        <v xml:space="preserve"> </v>
      </c>
      <c r="C91" s="15" t="str">
        <f>IF(T_komm!C88=0," ",T_komm!C88)</f>
        <v xml:space="preserve"> </v>
      </c>
      <c r="D91" s="15" t="str">
        <f>IF(T_komm!D88=0," ",T_komm!D88)</f>
        <v xml:space="preserve"> </v>
      </c>
      <c r="E91" s="15" t="str">
        <f>IF(T_komm!E88=0," ",T_komm!E88)</f>
        <v xml:space="preserve"> </v>
      </c>
      <c r="F91" s="15" t="str">
        <f>IF(T_komm!F88=0," ",T_komm!F88)</f>
        <v xml:space="preserve"> </v>
      </c>
      <c r="G91" s="15" t="str">
        <f>IF(T_komm!G88=0," ",T_komm!G88)</f>
        <v xml:space="preserve"> </v>
      </c>
      <c r="H91" s="15" t="str">
        <f>IF(T_komm!H88=0," ",T_komm!H88)</f>
        <v xml:space="preserve"> </v>
      </c>
      <c r="I91" s="15" t="str">
        <f>IF(T_komm!I88=0," ",T_komm!I88)</f>
        <v xml:space="preserve"> </v>
      </c>
      <c r="J91" s="15" t="str">
        <f>IF(T_komm!J88=0," ",T_komm!J88)</f>
        <v xml:space="preserve"> </v>
      </c>
      <c r="K91" s="15" t="str">
        <f>IF(T_komm!K88=0," ",T_komm!K88)</f>
        <v xml:space="preserve"> </v>
      </c>
      <c r="L91" s="15" t="str">
        <f>IF(T_komm!L88=0," ",T_komm!L88)</f>
        <v xml:space="preserve"> </v>
      </c>
      <c r="M91" s="15" t="str">
        <f>IF(T_komm!M88=0," ",T_komm!M88)</f>
        <v xml:space="preserve"> </v>
      </c>
      <c r="N91" s="15" t="str">
        <f>IF(T_komm!N88=0," ",T_komm!N88)</f>
        <v xml:space="preserve"> </v>
      </c>
      <c r="O91" s="15" t="str">
        <f>IF(T_komm!O88=0," ",T_komm!O88)</f>
        <v xml:space="preserve"> </v>
      </c>
      <c r="P91" s="15" t="str">
        <f>IF(T_komm!P88=0," ",T_komm!P88)</f>
        <v xml:space="preserve"> </v>
      </c>
      <c r="Q91" s="15" t="str">
        <f>IF(T_komm!Q88=0," ",T_komm!Q88)</f>
        <v xml:space="preserve"> </v>
      </c>
      <c r="R91" s="15" t="str">
        <f>IF(T_komm!R88=0," ",T_komm!R88)</f>
        <v xml:space="preserve"> </v>
      </c>
      <c r="S91" s="15" t="str">
        <f>IF(T_komm!S88=0," ",T_komm!S88)</f>
        <v xml:space="preserve"> </v>
      </c>
      <c r="T91" s="41"/>
    </row>
    <row r="92" spans="2:20" x14ac:dyDescent="0.2">
      <c r="B92" s="15" t="str">
        <f>IF(T_komm!B89=0," ",T_komm!B89)</f>
        <v xml:space="preserve"> </v>
      </c>
      <c r="C92" s="15" t="str">
        <f>IF(T_komm!C89=0," ",T_komm!C89)</f>
        <v xml:space="preserve"> </v>
      </c>
      <c r="D92" s="15" t="str">
        <f>IF(T_komm!D89=0," ",T_komm!D89)</f>
        <v xml:space="preserve"> </v>
      </c>
      <c r="E92" s="15" t="str">
        <f>IF(T_komm!E89=0," ",T_komm!E89)</f>
        <v xml:space="preserve"> </v>
      </c>
      <c r="F92" s="15" t="str">
        <f>IF(T_komm!F89=0," ",T_komm!F89)</f>
        <v xml:space="preserve"> </v>
      </c>
      <c r="G92" s="15" t="str">
        <f>IF(T_komm!G89=0," ",T_komm!G89)</f>
        <v xml:space="preserve"> </v>
      </c>
      <c r="H92" s="15" t="str">
        <f>IF(T_komm!H89=0," ",T_komm!H89)</f>
        <v xml:space="preserve"> </v>
      </c>
      <c r="I92" s="15" t="str">
        <f>IF(T_komm!I89=0," ",T_komm!I89)</f>
        <v xml:space="preserve"> </v>
      </c>
      <c r="J92" s="15" t="str">
        <f>IF(T_komm!J89=0," ",T_komm!J89)</f>
        <v xml:space="preserve"> </v>
      </c>
      <c r="K92" s="15" t="str">
        <f>IF(T_komm!K89=0," ",T_komm!K89)</f>
        <v xml:space="preserve"> </v>
      </c>
      <c r="L92" s="15" t="str">
        <f>IF(T_komm!L89=0," ",T_komm!L89)</f>
        <v xml:space="preserve"> </v>
      </c>
      <c r="M92" s="15" t="str">
        <f>IF(T_komm!M89=0," ",T_komm!M89)</f>
        <v xml:space="preserve"> </v>
      </c>
      <c r="N92" s="15" t="str">
        <f>IF(T_komm!N89=0," ",T_komm!N89)</f>
        <v xml:space="preserve"> </v>
      </c>
      <c r="O92" s="15" t="str">
        <f>IF(T_komm!O89=0," ",T_komm!O89)</f>
        <v xml:space="preserve"> </v>
      </c>
      <c r="P92" s="15" t="str">
        <f>IF(T_komm!P89=0," ",T_komm!P89)</f>
        <v xml:space="preserve"> </v>
      </c>
      <c r="Q92" s="15" t="str">
        <f>IF(T_komm!Q89=0," ",T_komm!Q89)</f>
        <v xml:space="preserve"> </v>
      </c>
      <c r="R92" s="15" t="str">
        <f>IF(T_komm!R89=0," ",T_komm!R89)</f>
        <v xml:space="preserve"> </v>
      </c>
      <c r="S92" s="15" t="str">
        <f>IF(T_komm!S89=0," ",T_komm!S89)</f>
        <v xml:space="preserve"> </v>
      </c>
      <c r="T92" s="41"/>
    </row>
    <row r="93" spans="2:20" x14ac:dyDescent="0.2">
      <c r="B93" s="15" t="str">
        <f>IF(T_komm!B90=0," ",T_komm!B90)</f>
        <v xml:space="preserve"> </v>
      </c>
      <c r="C93" s="15" t="str">
        <f>IF(T_komm!C90=0," ",T_komm!C90)</f>
        <v xml:space="preserve"> </v>
      </c>
      <c r="D93" s="15" t="str">
        <f>IF(T_komm!D90=0," ",T_komm!D90)</f>
        <v xml:space="preserve"> </v>
      </c>
      <c r="E93" s="15" t="str">
        <f>IF(T_komm!E90=0," ",T_komm!E90)</f>
        <v xml:space="preserve"> </v>
      </c>
      <c r="F93" s="15" t="str">
        <f>IF(T_komm!F90=0," ",T_komm!F90)</f>
        <v xml:space="preserve"> </v>
      </c>
      <c r="G93" s="15" t="str">
        <f>IF(T_komm!G90=0," ",T_komm!G90)</f>
        <v xml:space="preserve"> </v>
      </c>
      <c r="H93" s="15" t="str">
        <f>IF(T_komm!H90=0," ",T_komm!H90)</f>
        <v xml:space="preserve"> </v>
      </c>
      <c r="I93" s="15" t="str">
        <f>IF(T_komm!I90=0," ",T_komm!I90)</f>
        <v xml:space="preserve"> </v>
      </c>
      <c r="J93" s="15" t="str">
        <f>IF(T_komm!J90=0," ",T_komm!J90)</f>
        <v xml:space="preserve"> </v>
      </c>
      <c r="K93" s="15" t="str">
        <f>IF(T_komm!K90=0," ",T_komm!K90)</f>
        <v xml:space="preserve"> </v>
      </c>
      <c r="L93" s="15" t="str">
        <f>IF(T_komm!L90=0," ",T_komm!L90)</f>
        <v xml:space="preserve"> </v>
      </c>
      <c r="M93" s="15" t="str">
        <f>IF(T_komm!M90=0," ",T_komm!M90)</f>
        <v xml:space="preserve"> </v>
      </c>
      <c r="N93" s="15" t="str">
        <f>IF(T_komm!N90=0," ",T_komm!N90)</f>
        <v xml:space="preserve"> </v>
      </c>
      <c r="O93" s="15" t="str">
        <f>IF(T_komm!O90=0," ",T_komm!O90)</f>
        <v xml:space="preserve"> </v>
      </c>
      <c r="P93" s="15" t="str">
        <f>IF(T_komm!P90=0," ",T_komm!P90)</f>
        <v xml:space="preserve"> </v>
      </c>
      <c r="Q93" s="15" t="str">
        <f>IF(T_komm!Q90=0," ",T_komm!Q90)</f>
        <v xml:space="preserve"> </v>
      </c>
      <c r="R93" s="15" t="str">
        <f>IF(T_komm!R90=0," ",T_komm!R90)</f>
        <v xml:space="preserve"> </v>
      </c>
      <c r="S93" s="15" t="str">
        <f>IF(T_komm!S90=0," ",T_komm!S90)</f>
        <v xml:space="preserve"> </v>
      </c>
      <c r="T93" s="41"/>
    </row>
    <row r="94" spans="2:20" x14ac:dyDescent="0.2">
      <c r="B94" s="15" t="str">
        <f>IF(T_komm!B91=0," ",T_komm!B91)</f>
        <v xml:space="preserve"> </v>
      </c>
      <c r="C94" s="15" t="str">
        <f>IF(T_komm!C91=0," ",T_komm!C91)</f>
        <v xml:space="preserve"> </v>
      </c>
      <c r="D94" s="15" t="str">
        <f>IF(T_komm!D91=0," ",T_komm!D91)</f>
        <v xml:space="preserve"> </v>
      </c>
      <c r="E94" s="15" t="str">
        <f>IF(T_komm!E91=0," ",T_komm!E91)</f>
        <v xml:space="preserve"> </v>
      </c>
      <c r="F94" s="15" t="str">
        <f>IF(T_komm!F91=0," ",T_komm!F91)</f>
        <v xml:space="preserve"> </v>
      </c>
      <c r="G94" s="15" t="str">
        <f>IF(T_komm!G91=0," ",T_komm!G91)</f>
        <v xml:space="preserve"> </v>
      </c>
      <c r="H94" s="15" t="str">
        <f>IF(T_komm!H91=0," ",T_komm!H91)</f>
        <v xml:space="preserve"> </v>
      </c>
      <c r="I94" s="15" t="str">
        <f>IF(T_komm!I91=0," ",T_komm!I91)</f>
        <v xml:space="preserve"> </v>
      </c>
      <c r="J94" s="15" t="str">
        <f>IF(T_komm!J91=0," ",T_komm!J91)</f>
        <v xml:space="preserve"> </v>
      </c>
      <c r="K94" s="15" t="str">
        <f>IF(T_komm!K91=0," ",T_komm!K91)</f>
        <v xml:space="preserve"> </v>
      </c>
      <c r="L94" s="15" t="str">
        <f>IF(T_komm!L91=0," ",T_komm!L91)</f>
        <v xml:space="preserve"> </v>
      </c>
      <c r="M94" s="15" t="str">
        <f>IF(T_komm!M91=0," ",T_komm!M91)</f>
        <v xml:space="preserve"> </v>
      </c>
      <c r="N94" s="15" t="str">
        <f>IF(T_komm!N91=0," ",T_komm!N91)</f>
        <v xml:space="preserve"> </v>
      </c>
      <c r="O94" s="15" t="str">
        <f>IF(T_komm!O91=0," ",T_komm!O91)</f>
        <v xml:space="preserve"> </v>
      </c>
      <c r="P94" s="15" t="str">
        <f>IF(T_komm!P91=0," ",T_komm!P91)</f>
        <v xml:space="preserve"> </v>
      </c>
      <c r="Q94" s="15" t="str">
        <f>IF(T_komm!Q91=0," ",T_komm!Q91)</f>
        <v xml:space="preserve"> </v>
      </c>
      <c r="R94" s="15" t="str">
        <f>IF(T_komm!R91=0," ",T_komm!R91)</f>
        <v xml:space="preserve"> </v>
      </c>
      <c r="S94" s="15" t="str">
        <f>IF(T_komm!S91=0," ",T_komm!S91)</f>
        <v xml:space="preserve"> </v>
      </c>
      <c r="T94" s="41"/>
    </row>
    <row r="95" spans="2:20" x14ac:dyDescent="0.2">
      <c r="B95" s="15" t="str">
        <f>IF(T_komm!B92=0," ",T_komm!B92)</f>
        <v xml:space="preserve"> </v>
      </c>
      <c r="C95" s="15" t="str">
        <f>IF(T_komm!C92=0," ",T_komm!C92)</f>
        <v xml:space="preserve"> </v>
      </c>
      <c r="D95" s="15" t="str">
        <f>IF(T_komm!D92=0," ",T_komm!D92)</f>
        <v xml:space="preserve"> </v>
      </c>
      <c r="E95" s="15" t="str">
        <f>IF(T_komm!E92=0," ",T_komm!E92)</f>
        <v xml:space="preserve"> </v>
      </c>
      <c r="F95" s="15" t="str">
        <f>IF(T_komm!F92=0," ",T_komm!F92)</f>
        <v xml:space="preserve"> </v>
      </c>
      <c r="G95" s="15" t="str">
        <f>IF(T_komm!G92=0," ",T_komm!G92)</f>
        <v xml:space="preserve"> </v>
      </c>
      <c r="H95" s="15" t="str">
        <f>IF(T_komm!H92=0," ",T_komm!H92)</f>
        <v xml:space="preserve"> </v>
      </c>
      <c r="I95" s="15" t="str">
        <f>IF(T_komm!I92=0," ",T_komm!I92)</f>
        <v xml:space="preserve"> </v>
      </c>
      <c r="J95" s="15" t="str">
        <f>IF(T_komm!J92=0," ",T_komm!J92)</f>
        <v xml:space="preserve"> </v>
      </c>
      <c r="K95" s="15" t="str">
        <f>IF(T_komm!K92=0," ",T_komm!K92)</f>
        <v xml:space="preserve"> </v>
      </c>
      <c r="L95" s="15" t="str">
        <f>IF(T_komm!L92=0," ",T_komm!L92)</f>
        <v xml:space="preserve"> </v>
      </c>
      <c r="M95" s="15" t="str">
        <f>IF(T_komm!M92=0," ",T_komm!M92)</f>
        <v xml:space="preserve"> </v>
      </c>
      <c r="N95" s="15" t="str">
        <f>IF(T_komm!N92=0," ",T_komm!N92)</f>
        <v xml:space="preserve"> </v>
      </c>
      <c r="O95" s="15" t="str">
        <f>IF(T_komm!O92=0," ",T_komm!O92)</f>
        <v xml:space="preserve"> </v>
      </c>
      <c r="P95" s="15" t="str">
        <f>IF(T_komm!P92=0," ",T_komm!P92)</f>
        <v xml:space="preserve"> </v>
      </c>
      <c r="Q95" s="15" t="str">
        <f>IF(T_komm!Q92=0," ",T_komm!Q92)</f>
        <v xml:space="preserve"> </v>
      </c>
      <c r="R95" s="15" t="str">
        <f>IF(T_komm!R92=0," ",T_komm!R92)</f>
        <v xml:space="preserve"> </v>
      </c>
      <c r="S95" s="15" t="str">
        <f>IF(T_komm!S92=0," ",T_komm!S92)</f>
        <v xml:space="preserve"> </v>
      </c>
      <c r="T95" s="41"/>
    </row>
    <row r="96" spans="2:20" x14ac:dyDescent="0.2">
      <c r="B96" s="15" t="str">
        <f>IF(T_komm!B93=0," ",T_komm!B93)</f>
        <v xml:space="preserve"> </v>
      </c>
      <c r="C96" s="15" t="str">
        <f>IF(T_komm!C93=0," ",T_komm!C93)</f>
        <v xml:space="preserve"> </v>
      </c>
      <c r="D96" s="15" t="str">
        <f>IF(T_komm!D93=0," ",T_komm!D93)</f>
        <v xml:space="preserve"> </v>
      </c>
      <c r="E96" s="15" t="str">
        <f>IF(T_komm!E93=0," ",T_komm!E93)</f>
        <v xml:space="preserve"> </v>
      </c>
      <c r="F96" s="15" t="str">
        <f>IF(T_komm!F93=0," ",T_komm!F93)</f>
        <v xml:space="preserve"> </v>
      </c>
      <c r="G96" s="15" t="str">
        <f>IF(T_komm!G93=0," ",T_komm!G93)</f>
        <v xml:space="preserve"> </v>
      </c>
      <c r="H96" s="15" t="str">
        <f>IF(T_komm!H93=0," ",T_komm!H93)</f>
        <v xml:space="preserve"> </v>
      </c>
      <c r="I96" s="15" t="str">
        <f>IF(T_komm!I93=0," ",T_komm!I93)</f>
        <v xml:space="preserve"> </v>
      </c>
      <c r="J96" s="15" t="str">
        <f>IF(T_komm!J93=0," ",T_komm!J93)</f>
        <v xml:space="preserve"> </v>
      </c>
      <c r="K96" s="15" t="str">
        <f>IF(T_komm!K93=0," ",T_komm!K93)</f>
        <v xml:space="preserve"> </v>
      </c>
      <c r="L96" s="15" t="str">
        <f>IF(T_komm!L93=0," ",T_komm!L93)</f>
        <v xml:space="preserve"> </v>
      </c>
      <c r="M96" s="15" t="str">
        <f>IF(T_komm!M93=0," ",T_komm!M93)</f>
        <v xml:space="preserve"> </v>
      </c>
      <c r="N96" s="15" t="str">
        <f>IF(T_komm!N93=0," ",T_komm!N93)</f>
        <v xml:space="preserve"> </v>
      </c>
      <c r="O96" s="15" t="str">
        <f>IF(T_komm!O93=0," ",T_komm!O93)</f>
        <v xml:space="preserve"> </v>
      </c>
      <c r="P96" s="15" t="str">
        <f>IF(T_komm!P93=0," ",T_komm!P93)</f>
        <v xml:space="preserve"> </v>
      </c>
      <c r="Q96" s="15" t="str">
        <f>IF(T_komm!Q93=0," ",T_komm!Q93)</f>
        <v xml:space="preserve"> </v>
      </c>
      <c r="R96" s="15" t="str">
        <f>IF(T_komm!R93=0," ",T_komm!R93)</f>
        <v xml:space="preserve"> </v>
      </c>
      <c r="S96" s="15" t="str">
        <f>IF(T_komm!S93=0," ",T_komm!S93)</f>
        <v xml:space="preserve"> </v>
      </c>
      <c r="T96" s="41"/>
    </row>
    <row r="97" spans="2:20" x14ac:dyDescent="0.2">
      <c r="B97" s="15" t="str">
        <f>IF(T_komm!B94=0," ",T_komm!B94)</f>
        <v xml:space="preserve"> </v>
      </c>
      <c r="C97" s="15" t="str">
        <f>IF(T_komm!C94=0," ",T_komm!C94)</f>
        <v xml:space="preserve"> </v>
      </c>
      <c r="D97" s="15" t="str">
        <f>IF(T_komm!D94=0," ",T_komm!D94)</f>
        <v xml:space="preserve"> </v>
      </c>
      <c r="E97" s="15" t="str">
        <f>IF(T_komm!E94=0," ",T_komm!E94)</f>
        <v xml:space="preserve"> </v>
      </c>
      <c r="F97" s="15" t="str">
        <f>IF(T_komm!F94=0," ",T_komm!F94)</f>
        <v xml:space="preserve"> </v>
      </c>
      <c r="G97" s="15" t="str">
        <f>IF(T_komm!G94=0," ",T_komm!G94)</f>
        <v xml:space="preserve"> </v>
      </c>
      <c r="H97" s="15" t="str">
        <f>IF(T_komm!H94=0," ",T_komm!H94)</f>
        <v xml:space="preserve"> </v>
      </c>
      <c r="I97" s="15" t="str">
        <f>IF(T_komm!I94=0," ",T_komm!I94)</f>
        <v xml:space="preserve"> </v>
      </c>
      <c r="J97" s="15" t="str">
        <f>IF(T_komm!J94=0," ",T_komm!J94)</f>
        <v xml:space="preserve"> </v>
      </c>
      <c r="K97" s="15" t="str">
        <f>IF(T_komm!K94=0," ",T_komm!K94)</f>
        <v xml:space="preserve"> </v>
      </c>
      <c r="L97" s="15" t="str">
        <f>IF(T_komm!L94=0," ",T_komm!L94)</f>
        <v xml:space="preserve"> </v>
      </c>
      <c r="M97" s="15" t="str">
        <f>IF(T_komm!M94=0," ",T_komm!M94)</f>
        <v xml:space="preserve"> </v>
      </c>
      <c r="N97" s="15" t="str">
        <f>IF(T_komm!N94=0," ",T_komm!N94)</f>
        <v xml:space="preserve"> </v>
      </c>
      <c r="O97" s="15" t="str">
        <f>IF(T_komm!O94=0," ",T_komm!O94)</f>
        <v xml:space="preserve"> </v>
      </c>
      <c r="P97" s="15" t="str">
        <f>IF(T_komm!P94=0," ",T_komm!P94)</f>
        <v xml:space="preserve"> </v>
      </c>
      <c r="Q97" s="15" t="str">
        <f>IF(T_komm!Q94=0," ",T_komm!Q94)</f>
        <v xml:space="preserve"> </v>
      </c>
      <c r="R97" s="15" t="str">
        <f>IF(T_komm!R94=0," ",T_komm!R94)</f>
        <v xml:space="preserve"> </v>
      </c>
      <c r="S97" s="15" t="str">
        <f>IF(T_komm!S94=0," ",T_komm!S94)</f>
        <v xml:space="preserve"> </v>
      </c>
      <c r="T97" s="41"/>
    </row>
    <row r="98" spans="2:20" x14ac:dyDescent="0.2">
      <c r="B98" s="15" t="str">
        <f>IF(T_komm!B95=0," ",T_komm!B95)</f>
        <v xml:space="preserve"> </v>
      </c>
      <c r="C98" s="15" t="str">
        <f>IF(T_komm!C95=0," ",T_komm!C95)</f>
        <v xml:space="preserve"> </v>
      </c>
      <c r="D98" s="15" t="str">
        <f>IF(T_komm!D95=0," ",T_komm!D95)</f>
        <v xml:space="preserve"> </v>
      </c>
      <c r="E98" s="15" t="str">
        <f>IF(T_komm!E95=0," ",T_komm!E95)</f>
        <v xml:space="preserve"> </v>
      </c>
      <c r="F98" s="15" t="str">
        <f>IF(T_komm!F95=0," ",T_komm!F95)</f>
        <v xml:space="preserve"> </v>
      </c>
      <c r="G98" s="15" t="str">
        <f>IF(T_komm!G95=0," ",T_komm!G95)</f>
        <v xml:space="preserve"> </v>
      </c>
      <c r="H98" s="15" t="str">
        <f>IF(T_komm!H95=0," ",T_komm!H95)</f>
        <v xml:space="preserve"> </v>
      </c>
      <c r="I98" s="15" t="str">
        <f>IF(T_komm!I95=0," ",T_komm!I95)</f>
        <v xml:space="preserve"> </v>
      </c>
      <c r="J98" s="15" t="str">
        <f>IF(T_komm!J95=0," ",T_komm!J95)</f>
        <v xml:space="preserve"> </v>
      </c>
      <c r="K98" s="15" t="str">
        <f>IF(T_komm!K95=0," ",T_komm!K95)</f>
        <v xml:space="preserve"> </v>
      </c>
      <c r="L98" s="15" t="str">
        <f>IF(T_komm!L95=0," ",T_komm!L95)</f>
        <v xml:space="preserve"> </v>
      </c>
      <c r="M98" s="15" t="str">
        <f>IF(T_komm!M95=0," ",T_komm!M95)</f>
        <v xml:space="preserve"> </v>
      </c>
      <c r="N98" s="15" t="str">
        <f>IF(T_komm!N95=0," ",T_komm!N95)</f>
        <v xml:space="preserve"> </v>
      </c>
      <c r="O98" s="15" t="str">
        <f>IF(T_komm!O95=0," ",T_komm!O95)</f>
        <v xml:space="preserve"> </v>
      </c>
      <c r="P98" s="15" t="str">
        <f>IF(T_komm!P95=0," ",T_komm!P95)</f>
        <v xml:space="preserve"> </v>
      </c>
      <c r="Q98" s="15" t="str">
        <f>IF(T_komm!Q95=0," ",T_komm!Q95)</f>
        <v xml:space="preserve"> </v>
      </c>
      <c r="R98" s="15" t="str">
        <f>IF(T_komm!R95=0," ",T_komm!R95)</f>
        <v xml:space="preserve"> </v>
      </c>
      <c r="S98" s="15" t="str">
        <f>IF(T_komm!S95=0," ",T_komm!S95)</f>
        <v xml:space="preserve"> </v>
      </c>
      <c r="T98" s="41"/>
    </row>
    <row r="99" spans="2:20" x14ac:dyDescent="0.2">
      <c r="B99" s="15" t="str">
        <f>IF(T_komm!B96=0," ",T_komm!B96)</f>
        <v xml:space="preserve"> </v>
      </c>
      <c r="C99" s="15" t="str">
        <f>IF(T_komm!C96=0," ",T_komm!C96)</f>
        <v xml:space="preserve"> </v>
      </c>
      <c r="D99" s="15" t="str">
        <f>IF(T_komm!D96=0," ",T_komm!D96)</f>
        <v xml:space="preserve"> </v>
      </c>
      <c r="E99" s="15" t="str">
        <f>IF(T_komm!E96=0," ",T_komm!E96)</f>
        <v xml:space="preserve"> </v>
      </c>
      <c r="F99" s="15" t="str">
        <f>IF(T_komm!F96=0," ",T_komm!F96)</f>
        <v xml:space="preserve"> </v>
      </c>
      <c r="G99" s="15" t="str">
        <f>IF(T_komm!G96=0," ",T_komm!G96)</f>
        <v xml:space="preserve"> </v>
      </c>
      <c r="H99" s="15" t="str">
        <f>IF(T_komm!H96=0," ",T_komm!H96)</f>
        <v xml:space="preserve"> </v>
      </c>
      <c r="I99" s="15" t="str">
        <f>IF(T_komm!I96=0," ",T_komm!I96)</f>
        <v xml:space="preserve"> </v>
      </c>
      <c r="J99" s="15" t="str">
        <f>IF(T_komm!J96=0," ",T_komm!J96)</f>
        <v xml:space="preserve"> </v>
      </c>
      <c r="K99" s="15" t="str">
        <f>IF(T_komm!K96=0," ",T_komm!K96)</f>
        <v xml:space="preserve"> </v>
      </c>
      <c r="L99" s="15" t="str">
        <f>IF(T_komm!L96=0," ",T_komm!L96)</f>
        <v xml:space="preserve"> </v>
      </c>
      <c r="M99" s="15" t="str">
        <f>IF(T_komm!M96=0," ",T_komm!M96)</f>
        <v xml:space="preserve"> </v>
      </c>
      <c r="N99" s="15" t="str">
        <f>IF(T_komm!N96=0," ",T_komm!N96)</f>
        <v xml:space="preserve"> </v>
      </c>
      <c r="O99" s="15" t="str">
        <f>IF(T_komm!O96=0," ",T_komm!O96)</f>
        <v xml:space="preserve"> </v>
      </c>
      <c r="P99" s="15" t="str">
        <f>IF(T_komm!P96=0," ",T_komm!P96)</f>
        <v xml:space="preserve"> </v>
      </c>
      <c r="Q99" s="15" t="str">
        <f>IF(T_komm!Q96=0," ",T_komm!Q96)</f>
        <v xml:space="preserve"> </v>
      </c>
      <c r="R99" s="15" t="str">
        <f>IF(T_komm!R96=0," ",T_komm!R96)</f>
        <v xml:space="preserve"> </v>
      </c>
      <c r="S99" s="15" t="str">
        <f>IF(T_komm!S96=0," ",T_komm!S96)</f>
        <v xml:space="preserve"> </v>
      </c>
      <c r="T99" s="41"/>
    </row>
    <row r="100" spans="2:20" x14ac:dyDescent="0.2">
      <c r="B100" s="15" t="str">
        <f>IF(T_komm!B97=0," ",T_komm!B97)</f>
        <v xml:space="preserve"> </v>
      </c>
      <c r="C100" s="15" t="str">
        <f>IF(T_komm!C97=0," ",T_komm!C97)</f>
        <v xml:space="preserve"> </v>
      </c>
      <c r="D100" s="15" t="str">
        <f>IF(T_komm!D97=0," ",T_komm!D97)</f>
        <v xml:space="preserve"> </v>
      </c>
      <c r="E100" s="15" t="str">
        <f>IF(T_komm!E97=0," ",T_komm!E97)</f>
        <v xml:space="preserve"> </v>
      </c>
      <c r="F100" s="15" t="str">
        <f>IF(T_komm!F97=0," ",T_komm!F97)</f>
        <v xml:space="preserve"> </v>
      </c>
      <c r="G100" s="15" t="str">
        <f>IF(T_komm!G97=0," ",T_komm!G97)</f>
        <v xml:space="preserve"> </v>
      </c>
      <c r="H100" s="15" t="str">
        <f>IF(T_komm!H97=0," ",T_komm!H97)</f>
        <v xml:space="preserve"> </v>
      </c>
      <c r="I100" s="15" t="str">
        <f>IF(T_komm!I97=0," ",T_komm!I97)</f>
        <v xml:space="preserve"> </v>
      </c>
      <c r="J100" s="15" t="str">
        <f>IF(T_komm!J97=0," ",T_komm!J97)</f>
        <v xml:space="preserve"> </v>
      </c>
      <c r="K100" s="15" t="str">
        <f>IF(T_komm!K97=0," ",T_komm!K97)</f>
        <v xml:space="preserve"> </v>
      </c>
      <c r="L100" s="15" t="str">
        <f>IF(T_komm!L97=0," ",T_komm!L97)</f>
        <v xml:space="preserve"> </v>
      </c>
      <c r="M100" s="15" t="str">
        <f>IF(T_komm!M97=0," ",T_komm!M97)</f>
        <v xml:space="preserve"> </v>
      </c>
      <c r="N100" s="15" t="str">
        <f>IF(T_komm!N97=0," ",T_komm!N97)</f>
        <v xml:space="preserve"> </v>
      </c>
      <c r="O100" s="15" t="str">
        <f>IF(T_komm!O97=0," ",T_komm!O97)</f>
        <v xml:space="preserve"> </v>
      </c>
      <c r="P100" s="15" t="str">
        <f>IF(T_komm!P97=0," ",T_komm!P97)</f>
        <v xml:space="preserve"> </v>
      </c>
      <c r="Q100" s="15" t="str">
        <f>IF(T_komm!Q97=0," ",T_komm!Q97)</f>
        <v xml:space="preserve"> </v>
      </c>
      <c r="R100" s="15" t="str">
        <f>IF(T_komm!R97=0," ",T_komm!R97)</f>
        <v xml:space="preserve"> </v>
      </c>
      <c r="S100" s="15" t="str">
        <f>IF(T_komm!S97=0," ",T_komm!S97)</f>
        <v xml:space="preserve"> </v>
      </c>
      <c r="T100" s="41"/>
    </row>
    <row r="101" spans="2:20" x14ac:dyDescent="0.2">
      <c r="B101" s="15" t="str">
        <f>IF(T_komm!B98=0," ",T_komm!B98)</f>
        <v xml:space="preserve"> </v>
      </c>
      <c r="C101" s="15" t="str">
        <f>IF(T_komm!C98=0," ",T_komm!C98)</f>
        <v xml:space="preserve"> </v>
      </c>
      <c r="D101" s="15" t="str">
        <f>IF(T_komm!D98=0," ",T_komm!D98)</f>
        <v xml:space="preserve"> </v>
      </c>
      <c r="E101" s="15" t="str">
        <f>IF(T_komm!E98=0," ",T_komm!E98)</f>
        <v xml:space="preserve"> </v>
      </c>
      <c r="F101" s="15" t="str">
        <f>IF(T_komm!F98=0," ",T_komm!F98)</f>
        <v xml:space="preserve"> </v>
      </c>
      <c r="G101" s="15" t="str">
        <f>IF(T_komm!G98=0," ",T_komm!G98)</f>
        <v xml:space="preserve"> </v>
      </c>
      <c r="H101" s="15" t="str">
        <f>IF(T_komm!H98=0," ",T_komm!H98)</f>
        <v xml:space="preserve"> </v>
      </c>
      <c r="I101" s="15" t="str">
        <f>IF(T_komm!I98=0," ",T_komm!I98)</f>
        <v xml:space="preserve"> </v>
      </c>
      <c r="J101" s="15" t="str">
        <f>IF(T_komm!J98=0," ",T_komm!J98)</f>
        <v xml:space="preserve"> </v>
      </c>
      <c r="K101" s="15" t="str">
        <f>IF(T_komm!K98=0," ",T_komm!K98)</f>
        <v xml:space="preserve"> </v>
      </c>
      <c r="L101" s="15" t="str">
        <f>IF(T_komm!L98=0," ",T_komm!L98)</f>
        <v xml:space="preserve"> </v>
      </c>
      <c r="M101" s="15" t="str">
        <f>IF(T_komm!M98=0," ",T_komm!M98)</f>
        <v xml:space="preserve"> </v>
      </c>
      <c r="N101" s="15" t="str">
        <f>IF(T_komm!N98=0," ",T_komm!N98)</f>
        <v xml:space="preserve"> </v>
      </c>
      <c r="O101" s="15" t="str">
        <f>IF(T_komm!O98=0," ",T_komm!O98)</f>
        <v xml:space="preserve"> </v>
      </c>
      <c r="P101" s="15" t="str">
        <f>IF(T_komm!P98=0," ",T_komm!P98)</f>
        <v xml:space="preserve"> </v>
      </c>
      <c r="Q101" s="15" t="str">
        <f>IF(T_komm!Q98=0," ",T_komm!Q98)</f>
        <v xml:space="preserve"> </v>
      </c>
      <c r="R101" s="15" t="str">
        <f>IF(T_komm!R98=0," ",T_komm!R98)</f>
        <v xml:space="preserve"> </v>
      </c>
      <c r="S101" s="15" t="str">
        <f>IF(T_komm!S98=0," ",T_komm!S98)</f>
        <v xml:space="preserve"> </v>
      </c>
      <c r="T101" s="41"/>
    </row>
    <row r="102" spans="2:20" x14ac:dyDescent="0.2">
      <c r="B102" s="15" t="str">
        <f>IF(T_komm!B99=0," ",T_komm!B99)</f>
        <v xml:space="preserve"> </v>
      </c>
      <c r="C102" s="15" t="str">
        <f>IF(T_komm!C99=0," ",T_komm!C99)</f>
        <v xml:space="preserve"> </v>
      </c>
      <c r="D102" s="15" t="str">
        <f>IF(T_komm!D99=0," ",T_komm!D99)</f>
        <v xml:space="preserve"> </v>
      </c>
      <c r="E102" s="15" t="str">
        <f>IF(T_komm!E99=0," ",T_komm!E99)</f>
        <v xml:space="preserve"> </v>
      </c>
      <c r="F102" s="15" t="str">
        <f>IF(T_komm!F99=0," ",T_komm!F99)</f>
        <v xml:space="preserve"> </v>
      </c>
      <c r="G102" s="15" t="str">
        <f>IF(T_komm!G99=0," ",T_komm!G99)</f>
        <v xml:space="preserve"> </v>
      </c>
      <c r="H102" s="15" t="str">
        <f>IF(T_komm!H99=0," ",T_komm!H99)</f>
        <v xml:space="preserve"> </v>
      </c>
      <c r="I102" s="15" t="str">
        <f>IF(T_komm!I99=0," ",T_komm!I99)</f>
        <v xml:space="preserve"> </v>
      </c>
      <c r="J102" s="15" t="str">
        <f>IF(T_komm!J99=0," ",T_komm!J99)</f>
        <v xml:space="preserve"> </v>
      </c>
      <c r="K102" s="15" t="str">
        <f>IF(T_komm!K99=0," ",T_komm!K99)</f>
        <v xml:space="preserve"> </v>
      </c>
      <c r="L102" s="15" t="str">
        <f>IF(T_komm!L99=0," ",T_komm!L99)</f>
        <v xml:space="preserve"> </v>
      </c>
      <c r="M102" s="15" t="str">
        <f>IF(T_komm!M99=0," ",T_komm!M99)</f>
        <v xml:space="preserve"> </v>
      </c>
      <c r="N102" s="15" t="str">
        <f>IF(T_komm!N99=0," ",T_komm!N99)</f>
        <v xml:space="preserve"> </v>
      </c>
      <c r="O102" s="15" t="str">
        <f>IF(T_komm!O99=0," ",T_komm!O99)</f>
        <v xml:space="preserve"> </v>
      </c>
      <c r="P102" s="15" t="str">
        <f>IF(T_komm!P99=0," ",T_komm!P99)</f>
        <v xml:space="preserve"> </v>
      </c>
      <c r="Q102" s="15" t="str">
        <f>IF(T_komm!Q99=0," ",T_komm!Q99)</f>
        <v xml:space="preserve"> </v>
      </c>
      <c r="R102" s="15" t="str">
        <f>IF(T_komm!R99=0," ",T_komm!R99)</f>
        <v xml:space="preserve"> </v>
      </c>
      <c r="S102" s="15" t="str">
        <f>IF(T_komm!S99=0," ",T_komm!S99)</f>
        <v xml:space="preserve"> </v>
      </c>
      <c r="T102" s="41"/>
    </row>
    <row r="103" spans="2:20" x14ac:dyDescent="0.2">
      <c r="B103" s="15" t="str">
        <f>IF(T_komm!B100=0," ",T_komm!B100)</f>
        <v xml:space="preserve"> </v>
      </c>
      <c r="C103" s="15" t="str">
        <f>IF(T_komm!C100=0," ",T_komm!C100)</f>
        <v xml:space="preserve"> </v>
      </c>
      <c r="D103" s="15" t="str">
        <f>IF(T_komm!D100=0," ",T_komm!D100)</f>
        <v xml:space="preserve"> </v>
      </c>
      <c r="E103" s="15" t="str">
        <f>IF(T_komm!E100=0," ",T_komm!E100)</f>
        <v xml:space="preserve"> </v>
      </c>
      <c r="F103" s="15" t="str">
        <f>IF(T_komm!F100=0," ",T_komm!F100)</f>
        <v xml:space="preserve"> </v>
      </c>
      <c r="G103" s="15" t="str">
        <f>IF(T_komm!G100=0," ",T_komm!G100)</f>
        <v xml:space="preserve"> </v>
      </c>
      <c r="H103" s="15" t="str">
        <f>IF(T_komm!H100=0," ",T_komm!H100)</f>
        <v xml:space="preserve"> </v>
      </c>
      <c r="I103" s="15" t="str">
        <f>IF(T_komm!I100=0," ",T_komm!I100)</f>
        <v xml:space="preserve"> </v>
      </c>
      <c r="J103" s="15" t="str">
        <f>IF(T_komm!J100=0," ",T_komm!J100)</f>
        <v xml:space="preserve"> </v>
      </c>
      <c r="K103" s="15" t="str">
        <f>IF(T_komm!K100=0," ",T_komm!K100)</f>
        <v xml:space="preserve"> </v>
      </c>
      <c r="L103" s="15" t="str">
        <f>IF(T_komm!L100=0," ",T_komm!L100)</f>
        <v xml:space="preserve"> </v>
      </c>
      <c r="M103" s="15" t="str">
        <f>IF(T_komm!M100=0," ",T_komm!M100)</f>
        <v xml:space="preserve"> </v>
      </c>
      <c r="N103" s="15" t="str">
        <f>IF(T_komm!N100=0," ",T_komm!N100)</f>
        <v xml:space="preserve"> </v>
      </c>
      <c r="O103" s="15" t="str">
        <f>IF(T_komm!O100=0," ",T_komm!O100)</f>
        <v xml:space="preserve"> </v>
      </c>
      <c r="P103" s="15" t="str">
        <f>IF(T_komm!P100=0," ",T_komm!P100)</f>
        <v xml:space="preserve"> </v>
      </c>
      <c r="Q103" s="15" t="str">
        <f>IF(T_komm!Q100=0," ",T_komm!Q100)</f>
        <v xml:space="preserve"> </v>
      </c>
      <c r="R103" s="15" t="str">
        <f>IF(T_komm!R100=0," ",T_komm!R100)</f>
        <v xml:space="preserve"> </v>
      </c>
      <c r="S103" s="15" t="str">
        <f>IF(T_komm!S100=0," ",T_komm!S100)</f>
        <v xml:space="preserve"> </v>
      </c>
      <c r="T103" s="41"/>
    </row>
    <row r="104" spans="2:20" x14ac:dyDescent="0.2">
      <c r="B104" s="15" t="str">
        <f>IF(T_komm!B101=0," ",T_komm!B101)</f>
        <v xml:space="preserve"> </v>
      </c>
      <c r="C104" s="15" t="str">
        <f>IF(T_komm!C101=0," ",T_komm!C101)</f>
        <v xml:space="preserve"> </v>
      </c>
      <c r="D104" s="15" t="str">
        <f>IF(T_komm!D101=0," ",T_komm!D101)</f>
        <v xml:space="preserve"> </v>
      </c>
      <c r="E104" s="15" t="str">
        <f>IF(T_komm!E101=0," ",T_komm!E101)</f>
        <v xml:space="preserve"> </v>
      </c>
      <c r="F104" s="15" t="str">
        <f>IF(T_komm!F101=0," ",T_komm!F101)</f>
        <v xml:space="preserve"> </v>
      </c>
      <c r="G104" s="15" t="str">
        <f>IF(T_komm!G101=0," ",T_komm!G101)</f>
        <v xml:space="preserve"> </v>
      </c>
      <c r="H104" s="15" t="str">
        <f>IF(T_komm!H101=0," ",T_komm!H101)</f>
        <v xml:space="preserve"> </v>
      </c>
      <c r="I104" s="15" t="str">
        <f>IF(T_komm!I101=0," ",T_komm!I101)</f>
        <v xml:space="preserve"> </v>
      </c>
      <c r="J104" s="15" t="str">
        <f>IF(T_komm!J101=0," ",T_komm!J101)</f>
        <v xml:space="preserve"> </v>
      </c>
      <c r="K104" s="15" t="str">
        <f>IF(T_komm!K101=0," ",T_komm!K101)</f>
        <v xml:space="preserve"> </v>
      </c>
      <c r="L104" s="15" t="str">
        <f>IF(T_komm!L101=0," ",T_komm!L101)</f>
        <v xml:space="preserve"> </v>
      </c>
      <c r="M104" s="15" t="str">
        <f>IF(T_komm!M101=0," ",T_komm!M101)</f>
        <v xml:space="preserve"> </v>
      </c>
      <c r="N104" s="15" t="str">
        <f>IF(T_komm!N101=0," ",T_komm!N101)</f>
        <v xml:space="preserve"> </v>
      </c>
      <c r="O104" s="15" t="str">
        <f>IF(T_komm!O101=0," ",T_komm!O101)</f>
        <v xml:space="preserve"> </v>
      </c>
      <c r="P104" s="15" t="str">
        <f>IF(T_komm!P101=0," ",T_komm!P101)</f>
        <v xml:space="preserve"> </v>
      </c>
      <c r="Q104" s="15" t="str">
        <f>IF(T_komm!Q101=0," ",T_komm!Q101)</f>
        <v xml:space="preserve"> </v>
      </c>
      <c r="R104" s="15" t="str">
        <f>IF(T_komm!R101=0," ",T_komm!R101)</f>
        <v xml:space="preserve"> </v>
      </c>
      <c r="S104" s="15" t="str">
        <f>IF(T_komm!S101=0," ",T_komm!S101)</f>
        <v xml:space="preserve"> </v>
      </c>
      <c r="T104" s="41"/>
    </row>
    <row r="105" spans="2:20" x14ac:dyDescent="0.2">
      <c r="B105" s="15" t="str">
        <f>IF(T_komm!B102=0," ",T_komm!B102)</f>
        <v xml:space="preserve"> </v>
      </c>
      <c r="C105" s="15" t="str">
        <f>IF(T_komm!C102=0," ",T_komm!C102)</f>
        <v xml:space="preserve"> </v>
      </c>
      <c r="D105" s="15" t="str">
        <f>IF(T_komm!D102=0," ",T_komm!D102)</f>
        <v xml:space="preserve"> </v>
      </c>
      <c r="E105" s="15" t="str">
        <f>IF(T_komm!E102=0," ",T_komm!E102)</f>
        <v xml:space="preserve"> </v>
      </c>
      <c r="F105" s="15" t="str">
        <f>IF(T_komm!F102=0," ",T_komm!F102)</f>
        <v xml:space="preserve"> </v>
      </c>
      <c r="G105" s="15" t="str">
        <f>IF(T_komm!G102=0," ",T_komm!G102)</f>
        <v xml:space="preserve"> </v>
      </c>
      <c r="H105" s="15" t="str">
        <f>IF(T_komm!H102=0," ",T_komm!H102)</f>
        <v xml:space="preserve"> </v>
      </c>
      <c r="I105" s="15" t="str">
        <f>IF(T_komm!I102=0," ",T_komm!I102)</f>
        <v xml:space="preserve"> </v>
      </c>
      <c r="J105" s="15" t="str">
        <f>IF(T_komm!J102=0," ",T_komm!J102)</f>
        <v xml:space="preserve"> </v>
      </c>
      <c r="K105" s="15" t="str">
        <f>IF(T_komm!K102=0," ",T_komm!K102)</f>
        <v xml:space="preserve"> </v>
      </c>
      <c r="L105" s="15" t="str">
        <f>IF(T_komm!L102=0," ",T_komm!L102)</f>
        <v xml:space="preserve"> </v>
      </c>
      <c r="M105" s="15" t="str">
        <f>IF(T_komm!M102=0," ",T_komm!M102)</f>
        <v xml:space="preserve"> </v>
      </c>
      <c r="N105" s="15" t="str">
        <f>IF(T_komm!N102=0," ",T_komm!N102)</f>
        <v xml:space="preserve"> </v>
      </c>
      <c r="O105" s="15" t="str">
        <f>IF(T_komm!O102=0," ",T_komm!O102)</f>
        <v xml:space="preserve"> </v>
      </c>
      <c r="P105" s="15" t="str">
        <f>IF(T_komm!P102=0," ",T_komm!P102)</f>
        <v xml:space="preserve"> </v>
      </c>
      <c r="Q105" s="15" t="str">
        <f>IF(T_komm!Q102=0," ",T_komm!Q102)</f>
        <v xml:space="preserve"> </v>
      </c>
      <c r="R105" s="15" t="str">
        <f>IF(T_komm!R102=0," ",T_komm!R102)</f>
        <v xml:space="preserve"> </v>
      </c>
      <c r="S105" s="15" t="str">
        <f>IF(T_komm!S102=0," ",T_komm!S102)</f>
        <v xml:space="preserve"> </v>
      </c>
      <c r="T105" s="41"/>
    </row>
    <row r="106" spans="2:20" x14ac:dyDescent="0.2">
      <c r="B106" s="15" t="str">
        <f>IF(T_komm!B103=0," ",T_komm!B103)</f>
        <v xml:space="preserve"> </v>
      </c>
      <c r="C106" s="15" t="str">
        <f>IF(T_komm!C103=0," ",T_komm!C103)</f>
        <v xml:space="preserve"> </v>
      </c>
      <c r="D106" s="15" t="str">
        <f>IF(T_komm!D103=0," ",T_komm!D103)</f>
        <v xml:space="preserve"> </v>
      </c>
      <c r="E106" s="15" t="str">
        <f>IF(T_komm!E103=0," ",T_komm!E103)</f>
        <v xml:space="preserve"> </v>
      </c>
      <c r="F106" s="15" t="str">
        <f>IF(T_komm!F103=0," ",T_komm!F103)</f>
        <v xml:space="preserve"> </v>
      </c>
      <c r="G106" s="15" t="str">
        <f>IF(T_komm!G103=0," ",T_komm!G103)</f>
        <v xml:space="preserve"> </v>
      </c>
      <c r="H106" s="15" t="str">
        <f>IF(T_komm!H103=0," ",T_komm!H103)</f>
        <v xml:space="preserve"> </v>
      </c>
      <c r="I106" s="15" t="str">
        <f>IF(T_komm!I103=0," ",T_komm!I103)</f>
        <v xml:space="preserve"> </v>
      </c>
      <c r="J106" s="15" t="str">
        <f>IF(T_komm!J103=0," ",T_komm!J103)</f>
        <v xml:space="preserve"> </v>
      </c>
      <c r="K106" s="15" t="str">
        <f>IF(T_komm!K103=0," ",T_komm!K103)</f>
        <v xml:space="preserve"> </v>
      </c>
      <c r="L106" s="15" t="str">
        <f>IF(T_komm!L103=0," ",T_komm!L103)</f>
        <v xml:space="preserve"> </v>
      </c>
      <c r="M106" s="15" t="str">
        <f>IF(T_komm!M103=0," ",T_komm!M103)</f>
        <v xml:space="preserve"> </v>
      </c>
      <c r="N106" s="15" t="str">
        <f>IF(T_komm!N103=0," ",T_komm!N103)</f>
        <v xml:space="preserve"> </v>
      </c>
      <c r="O106" s="15" t="str">
        <f>IF(T_komm!O103=0," ",T_komm!O103)</f>
        <v xml:space="preserve"> </v>
      </c>
      <c r="P106" s="15" t="str">
        <f>IF(T_komm!P103=0," ",T_komm!P103)</f>
        <v xml:space="preserve"> </v>
      </c>
      <c r="Q106" s="15" t="str">
        <f>IF(T_komm!Q103=0," ",T_komm!Q103)</f>
        <v xml:space="preserve"> </v>
      </c>
      <c r="R106" s="15" t="str">
        <f>IF(T_komm!R103=0," ",T_komm!R103)</f>
        <v xml:space="preserve"> </v>
      </c>
      <c r="S106" s="15" t="str">
        <f>IF(T_komm!S103=0," ",T_komm!S103)</f>
        <v xml:space="preserve"> </v>
      </c>
      <c r="T106" s="41"/>
    </row>
    <row r="107" spans="2:20" x14ac:dyDescent="0.2">
      <c r="B107" s="15" t="str">
        <f>IF(T_komm!B104=0," ",T_komm!B104)</f>
        <v xml:space="preserve"> </v>
      </c>
      <c r="C107" s="15" t="str">
        <f>IF(T_komm!C104=0," ",T_komm!C104)</f>
        <v xml:space="preserve"> </v>
      </c>
      <c r="D107" s="15" t="str">
        <f>IF(T_komm!D104=0," ",T_komm!D104)</f>
        <v xml:space="preserve"> </v>
      </c>
      <c r="E107" s="15" t="str">
        <f>IF(T_komm!E104=0," ",T_komm!E104)</f>
        <v xml:space="preserve"> </v>
      </c>
      <c r="F107" s="15" t="str">
        <f>IF(T_komm!F104=0," ",T_komm!F104)</f>
        <v xml:space="preserve"> </v>
      </c>
      <c r="G107" s="15" t="str">
        <f>IF(T_komm!G104=0," ",T_komm!G104)</f>
        <v xml:space="preserve"> </v>
      </c>
      <c r="H107" s="15" t="str">
        <f>IF(T_komm!H104=0," ",T_komm!H104)</f>
        <v xml:space="preserve"> </v>
      </c>
      <c r="I107" s="15" t="str">
        <f>IF(T_komm!I104=0," ",T_komm!I104)</f>
        <v xml:space="preserve"> </v>
      </c>
      <c r="J107" s="15" t="str">
        <f>IF(T_komm!J104=0," ",T_komm!J104)</f>
        <v xml:space="preserve"> </v>
      </c>
      <c r="K107" s="15" t="str">
        <f>IF(T_komm!K104=0," ",T_komm!K104)</f>
        <v xml:space="preserve"> </v>
      </c>
      <c r="L107" s="15" t="str">
        <f>IF(T_komm!L104=0," ",T_komm!L104)</f>
        <v xml:space="preserve"> </v>
      </c>
      <c r="M107" s="15" t="str">
        <f>IF(T_komm!M104=0," ",T_komm!M104)</f>
        <v xml:space="preserve"> </v>
      </c>
      <c r="N107" s="15" t="str">
        <f>IF(T_komm!N104=0," ",T_komm!N104)</f>
        <v xml:space="preserve"> </v>
      </c>
      <c r="O107" s="15" t="str">
        <f>IF(T_komm!O104=0," ",T_komm!O104)</f>
        <v xml:space="preserve"> </v>
      </c>
      <c r="P107" s="15" t="str">
        <f>IF(T_komm!P104=0," ",T_komm!P104)</f>
        <v xml:space="preserve"> </v>
      </c>
      <c r="Q107" s="15" t="str">
        <f>IF(T_komm!Q104=0," ",T_komm!Q104)</f>
        <v xml:space="preserve"> </v>
      </c>
      <c r="R107" s="15" t="str">
        <f>IF(T_komm!R104=0," ",T_komm!R104)</f>
        <v xml:space="preserve"> </v>
      </c>
      <c r="S107" s="15" t="str">
        <f>IF(T_komm!S104=0," ",T_komm!S104)</f>
        <v xml:space="preserve"> </v>
      </c>
      <c r="T107" s="41"/>
    </row>
    <row r="108" spans="2:20" x14ac:dyDescent="0.2">
      <c r="B108" s="15" t="str">
        <f>IF(T_komm!B105=0," ",T_komm!B105)</f>
        <v xml:space="preserve"> </v>
      </c>
      <c r="C108" s="15" t="str">
        <f>IF(T_komm!C105=0," ",T_komm!C105)</f>
        <v xml:space="preserve"> </v>
      </c>
      <c r="D108" s="15" t="str">
        <f>IF(T_komm!D105=0," ",T_komm!D105)</f>
        <v xml:space="preserve"> </v>
      </c>
      <c r="E108" s="15" t="str">
        <f>IF(T_komm!E105=0," ",T_komm!E105)</f>
        <v xml:space="preserve"> </v>
      </c>
      <c r="F108" s="15" t="str">
        <f>IF(T_komm!F105=0," ",T_komm!F105)</f>
        <v xml:space="preserve"> </v>
      </c>
      <c r="G108" s="15" t="str">
        <f>IF(T_komm!G105=0," ",T_komm!G105)</f>
        <v xml:space="preserve"> </v>
      </c>
      <c r="H108" s="15" t="str">
        <f>IF(T_komm!H105=0," ",T_komm!H105)</f>
        <v xml:space="preserve"> </v>
      </c>
      <c r="I108" s="15" t="str">
        <f>IF(T_komm!I105=0," ",T_komm!I105)</f>
        <v xml:space="preserve"> </v>
      </c>
      <c r="J108" s="15" t="str">
        <f>IF(T_komm!J105=0," ",T_komm!J105)</f>
        <v xml:space="preserve"> </v>
      </c>
      <c r="K108" s="15" t="str">
        <f>IF(T_komm!K105=0," ",T_komm!K105)</f>
        <v xml:space="preserve"> </v>
      </c>
      <c r="L108" s="15" t="str">
        <f>IF(T_komm!L105=0," ",T_komm!L105)</f>
        <v xml:space="preserve"> </v>
      </c>
      <c r="M108" s="15" t="str">
        <f>IF(T_komm!M105=0," ",T_komm!M105)</f>
        <v xml:space="preserve"> </v>
      </c>
      <c r="N108" s="15" t="str">
        <f>IF(T_komm!N105=0," ",T_komm!N105)</f>
        <v xml:space="preserve"> </v>
      </c>
      <c r="O108" s="15" t="str">
        <f>IF(T_komm!O105=0," ",T_komm!O105)</f>
        <v xml:space="preserve"> </v>
      </c>
      <c r="P108" s="15" t="str">
        <f>IF(T_komm!P105=0," ",T_komm!P105)</f>
        <v xml:space="preserve"> </v>
      </c>
      <c r="Q108" s="15" t="str">
        <f>IF(T_komm!Q105=0," ",T_komm!Q105)</f>
        <v xml:space="preserve"> </v>
      </c>
      <c r="R108" s="15" t="str">
        <f>IF(T_komm!R105=0," ",T_komm!R105)</f>
        <v xml:space="preserve"> </v>
      </c>
      <c r="S108" s="15" t="str">
        <f>IF(T_komm!S105=0," ",T_komm!S105)</f>
        <v xml:space="preserve"> </v>
      </c>
      <c r="T108" s="41"/>
    </row>
    <row r="109" spans="2:20" x14ac:dyDescent="0.2">
      <c r="B109" s="15" t="str">
        <f>IF(T_komm!B106=0," ",T_komm!B106)</f>
        <v xml:space="preserve"> </v>
      </c>
      <c r="C109" s="15" t="str">
        <f>IF(T_komm!C106=0," ",T_komm!C106)</f>
        <v xml:space="preserve"> </v>
      </c>
      <c r="D109" s="15" t="str">
        <f>IF(T_komm!D106=0," ",T_komm!D106)</f>
        <v xml:space="preserve"> </v>
      </c>
      <c r="E109" s="15" t="str">
        <f>IF(T_komm!E106=0," ",T_komm!E106)</f>
        <v xml:space="preserve"> </v>
      </c>
      <c r="F109" s="15" t="str">
        <f>IF(T_komm!F106=0," ",T_komm!F106)</f>
        <v xml:space="preserve"> </v>
      </c>
      <c r="G109" s="15" t="str">
        <f>IF(T_komm!G106=0," ",T_komm!G106)</f>
        <v xml:space="preserve"> </v>
      </c>
      <c r="H109" s="15" t="str">
        <f>IF(T_komm!H106=0," ",T_komm!H106)</f>
        <v xml:space="preserve"> </v>
      </c>
      <c r="I109" s="15" t="str">
        <f>IF(T_komm!I106=0," ",T_komm!I106)</f>
        <v xml:space="preserve"> </v>
      </c>
      <c r="J109" s="15" t="str">
        <f>IF(T_komm!J106=0," ",T_komm!J106)</f>
        <v xml:space="preserve"> </v>
      </c>
      <c r="K109" s="15" t="str">
        <f>IF(T_komm!K106=0," ",T_komm!K106)</f>
        <v xml:space="preserve"> </v>
      </c>
      <c r="L109" s="15" t="str">
        <f>IF(T_komm!L106=0," ",T_komm!L106)</f>
        <v xml:space="preserve"> </v>
      </c>
      <c r="M109" s="15" t="str">
        <f>IF(T_komm!M106=0," ",T_komm!M106)</f>
        <v xml:space="preserve"> </v>
      </c>
      <c r="N109" s="15" t="str">
        <f>IF(T_komm!N106=0," ",T_komm!N106)</f>
        <v xml:space="preserve"> </v>
      </c>
      <c r="O109" s="15" t="str">
        <f>IF(T_komm!O106=0," ",T_komm!O106)</f>
        <v xml:space="preserve"> </v>
      </c>
      <c r="P109" s="15" t="str">
        <f>IF(T_komm!P106=0," ",T_komm!P106)</f>
        <v xml:space="preserve"> </v>
      </c>
      <c r="Q109" s="15" t="str">
        <f>IF(T_komm!Q106=0," ",T_komm!Q106)</f>
        <v xml:space="preserve"> </v>
      </c>
      <c r="R109" s="15" t="str">
        <f>IF(T_komm!R106=0," ",T_komm!R106)</f>
        <v xml:space="preserve"> </v>
      </c>
      <c r="S109" s="15" t="str">
        <f>IF(T_komm!S106=0," ",T_komm!S106)</f>
        <v xml:space="preserve"> </v>
      </c>
      <c r="T109" s="41"/>
    </row>
    <row r="110" spans="2:20" x14ac:dyDescent="0.2">
      <c r="B110" s="15" t="str">
        <f>IF(T_komm!B107=0," ",T_komm!B107)</f>
        <v xml:space="preserve"> </v>
      </c>
      <c r="C110" s="15" t="str">
        <f>IF(T_komm!C107=0," ",T_komm!C107)</f>
        <v xml:space="preserve"> </v>
      </c>
      <c r="D110" s="15" t="str">
        <f>IF(T_komm!D107=0," ",T_komm!D107)</f>
        <v xml:space="preserve"> </v>
      </c>
      <c r="E110" s="15" t="str">
        <f>IF(T_komm!E107=0," ",T_komm!E107)</f>
        <v xml:space="preserve"> </v>
      </c>
      <c r="F110" s="15" t="str">
        <f>IF(T_komm!F107=0," ",T_komm!F107)</f>
        <v xml:space="preserve"> </v>
      </c>
      <c r="G110" s="15" t="str">
        <f>IF(T_komm!G107=0," ",T_komm!G107)</f>
        <v xml:space="preserve"> </v>
      </c>
      <c r="H110" s="15" t="str">
        <f>IF(T_komm!H107=0," ",T_komm!H107)</f>
        <v xml:space="preserve"> </v>
      </c>
      <c r="I110" s="15" t="str">
        <f>IF(T_komm!I107=0," ",T_komm!I107)</f>
        <v xml:space="preserve"> </v>
      </c>
      <c r="J110" s="15" t="str">
        <f>IF(T_komm!J107=0," ",T_komm!J107)</f>
        <v xml:space="preserve"> </v>
      </c>
      <c r="K110" s="15" t="str">
        <f>IF(T_komm!K107=0," ",T_komm!K107)</f>
        <v xml:space="preserve"> </v>
      </c>
      <c r="L110" s="15" t="str">
        <f>IF(T_komm!L107=0," ",T_komm!L107)</f>
        <v xml:space="preserve"> </v>
      </c>
      <c r="M110" s="15" t="str">
        <f>IF(T_komm!M107=0," ",T_komm!M107)</f>
        <v xml:space="preserve"> </v>
      </c>
      <c r="N110" s="15" t="str">
        <f>IF(T_komm!N107=0," ",T_komm!N107)</f>
        <v xml:space="preserve"> </v>
      </c>
      <c r="O110" s="15" t="str">
        <f>IF(T_komm!O107=0," ",T_komm!O107)</f>
        <v xml:space="preserve"> </v>
      </c>
      <c r="P110" s="15" t="str">
        <f>IF(T_komm!P107=0," ",T_komm!P107)</f>
        <v xml:space="preserve"> </v>
      </c>
      <c r="Q110" s="15" t="str">
        <f>IF(T_komm!Q107=0," ",T_komm!Q107)</f>
        <v xml:space="preserve"> </v>
      </c>
      <c r="R110" s="15" t="str">
        <f>IF(T_komm!R107=0," ",T_komm!R107)</f>
        <v xml:space="preserve"> </v>
      </c>
      <c r="S110" s="15" t="str">
        <f>IF(T_komm!S107=0," ",T_komm!S107)</f>
        <v xml:space="preserve"> </v>
      </c>
      <c r="T110" s="41"/>
    </row>
    <row r="111" spans="2:20" x14ac:dyDescent="0.2">
      <c r="B111" s="15" t="str">
        <f>IF(T_komm!B108=0," ",T_komm!B108)</f>
        <v xml:space="preserve"> </v>
      </c>
      <c r="C111" s="15" t="str">
        <f>IF(T_komm!C108=0," ",T_komm!C108)</f>
        <v xml:space="preserve"> </v>
      </c>
      <c r="D111" s="15" t="str">
        <f>IF(T_komm!D108=0," ",T_komm!D108)</f>
        <v xml:space="preserve"> </v>
      </c>
      <c r="E111" s="15" t="str">
        <f>IF(T_komm!E108=0," ",T_komm!E108)</f>
        <v xml:space="preserve"> </v>
      </c>
      <c r="F111" s="15" t="str">
        <f>IF(T_komm!F108=0," ",T_komm!F108)</f>
        <v xml:space="preserve"> </v>
      </c>
      <c r="G111" s="15" t="str">
        <f>IF(T_komm!G108=0," ",T_komm!G108)</f>
        <v xml:space="preserve"> </v>
      </c>
      <c r="H111" s="15" t="str">
        <f>IF(T_komm!H108=0," ",T_komm!H108)</f>
        <v xml:space="preserve"> </v>
      </c>
      <c r="I111" s="15" t="str">
        <f>IF(T_komm!I108=0," ",T_komm!I108)</f>
        <v xml:space="preserve"> </v>
      </c>
      <c r="J111" s="15" t="str">
        <f>IF(T_komm!J108=0," ",T_komm!J108)</f>
        <v xml:space="preserve"> </v>
      </c>
      <c r="K111" s="15" t="str">
        <f>IF(T_komm!K108=0," ",T_komm!K108)</f>
        <v xml:space="preserve"> </v>
      </c>
      <c r="L111" s="15" t="str">
        <f>IF(T_komm!L108=0," ",T_komm!L108)</f>
        <v xml:space="preserve"> </v>
      </c>
      <c r="M111" s="15" t="str">
        <f>IF(T_komm!M108=0," ",T_komm!M108)</f>
        <v xml:space="preserve"> </v>
      </c>
      <c r="N111" s="15" t="str">
        <f>IF(T_komm!N108=0," ",T_komm!N108)</f>
        <v xml:space="preserve"> </v>
      </c>
      <c r="O111" s="15" t="str">
        <f>IF(T_komm!O108=0," ",T_komm!O108)</f>
        <v xml:space="preserve"> </v>
      </c>
      <c r="P111" s="15" t="str">
        <f>IF(T_komm!P108=0," ",T_komm!P108)</f>
        <v xml:space="preserve"> </v>
      </c>
      <c r="Q111" s="15" t="str">
        <f>IF(T_komm!Q108=0," ",T_komm!Q108)</f>
        <v xml:space="preserve"> </v>
      </c>
      <c r="R111" s="15" t="str">
        <f>IF(T_komm!R108=0," ",T_komm!R108)</f>
        <v xml:space="preserve"> </v>
      </c>
      <c r="S111" s="15" t="str">
        <f>IF(T_komm!S108=0," ",T_komm!S108)</f>
        <v xml:space="preserve"> </v>
      </c>
      <c r="T111" s="41"/>
    </row>
    <row r="112" spans="2:20" x14ac:dyDescent="0.2">
      <c r="B112" s="15" t="str">
        <f>IF(T_komm!B109=0," ",T_komm!B109)</f>
        <v xml:space="preserve"> </v>
      </c>
      <c r="C112" s="15" t="str">
        <f>IF(T_komm!C109=0," ",T_komm!C109)</f>
        <v xml:space="preserve"> </v>
      </c>
      <c r="D112" s="15" t="str">
        <f>IF(T_komm!D109=0," ",T_komm!D109)</f>
        <v xml:space="preserve"> </v>
      </c>
      <c r="E112" s="15" t="str">
        <f>IF(T_komm!E109=0," ",T_komm!E109)</f>
        <v xml:space="preserve"> </v>
      </c>
      <c r="F112" s="15" t="str">
        <f>IF(T_komm!F109=0," ",T_komm!F109)</f>
        <v xml:space="preserve"> </v>
      </c>
      <c r="G112" s="15" t="str">
        <f>IF(T_komm!G109=0," ",T_komm!G109)</f>
        <v xml:space="preserve"> </v>
      </c>
      <c r="H112" s="15" t="str">
        <f>IF(T_komm!H109=0," ",T_komm!H109)</f>
        <v xml:space="preserve"> </v>
      </c>
      <c r="I112" s="15" t="str">
        <f>IF(T_komm!I109=0," ",T_komm!I109)</f>
        <v xml:space="preserve"> </v>
      </c>
      <c r="J112" s="15" t="str">
        <f>IF(T_komm!J109=0," ",T_komm!J109)</f>
        <v xml:space="preserve"> </v>
      </c>
      <c r="K112" s="15" t="str">
        <f>IF(T_komm!K109=0," ",T_komm!K109)</f>
        <v xml:space="preserve"> </v>
      </c>
      <c r="L112" s="15" t="str">
        <f>IF(T_komm!L109=0," ",T_komm!L109)</f>
        <v xml:space="preserve"> </v>
      </c>
      <c r="M112" s="15" t="str">
        <f>IF(T_komm!M109=0," ",T_komm!M109)</f>
        <v xml:space="preserve"> </v>
      </c>
      <c r="N112" s="15" t="str">
        <f>IF(T_komm!N109=0," ",T_komm!N109)</f>
        <v xml:space="preserve"> </v>
      </c>
      <c r="O112" s="15" t="str">
        <f>IF(T_komm!O109=0," ",T_komm!O109)</f>
        <v xml:space="preserve"> </v>
      </c>
      <c r="P112" s="15" t="str">
        <f>IF(T_komm!P109=0," ",T_komm!P109)</f>
        <v xml:space="preserve"> </v>
      </c>
      <c r="Q112" s="15" t="str">
        <f>IF(T_komm!Q109=0," ",T_komm!Q109)</f>
        <v xml:space="preserve"> </v>
      </c>
      <c r="R112" s="15" t="str">
        <f>IF(T_komm!R109=0," ",T_komm!R109)</f>
        <v xml:space="preserve"> </v>
      </c>
      <c r="S112" s="15" t="str">
        <f>IF(T_komm!S109=0," ",T_komm!S109)</f>
        <v xml:space="preserve"> </v>
      </c>
      <c r="T112" s="41"/>
    </row>
    <row r="113" spans="2:20" x14ac:dyDescent="0.2">
      <c r="B113" s="15" t="str">
        <f>IF(T_komm!B110=0," ",T_komm!B110)</f>
        <v xml:space="preserve"> </v>
      </c>
      <c r="C113" s="15" t="str">
        <f>IF(T_komm!C110=0," ",T_komm!C110)</f>
        <v xml:space="preserve"> </v>
      </c>
      <c r="D113" s="15" t="str">
        <f>IF(T_komm!D110=0," ",T_komm!D110)</f>
        <v xml:space="preserve"> </v>
      </c>
      <c r="E113" s="15" t="str">
        <f>IF(T_komm!E110=0," ",T_komm!E110)</f>
        <v xml:space="preserve"> </v>
      </c>
      <c r="F113" s="15" t="str">
        <f>IF(T_komm!F110=0," ",T_komm!F110)</f>
        <v xml:space="preserve"> </v>
      </c>
      <c r="G113" s="15" t="str">
        <f>IF(T_komm!G110=0," ",T_komm!G110)</f>
        <v xml:space="preserve"> </v>
      </c>
      <c r="H113" s="15" t="str">
        <f>IF(T_komm!H110=0," ",T_komm!H110)</f>
        <v xml:space="preserve"> </v>
      </c>
      <c r="I113" s="15" t="str">
        <f>IF(T_komm!I110=0," ",T_komm!I110)</f>
        <v xml:space="preserve"> </v>
      </c>
      <c r="J113" s="15" t="str">
        <f>IF(T_komm!J110=0," ",T_komm!J110)</f>
        <v xml:space="preserve"> </v>
      </c>
      <c r="K113" s="15" t="str">
        <f>IF(T_komm!K110=0," ",T_komm!K110)</f>
        <v xml:space="preserve"> </v>
      </c>
      <c r="L113" s="15" t="str">
        <f>IF(T_komm!L110=0," ",T_komm!L110)</f>
        <v xml:space="preserve"> </v>
      </c>
      <c r="M113" s="15" t="str">
        <f>IF(T_komm!M110=0," ",T_komm!M110)</f>
        <v xml:space="preserve"> </v>
      </c>
      <c r="N113" s="15" t="str">
        <f>IF(T_komm!N110=0," ",T_komm!N110)</f>
        <v xml:space="preserve"> </v>
      </c>
      <c r="O113" s="15" t="str">
        <f>IF(T_komm!O110=0," ",T_komm!O110)</f>
        <v xml:space="preserve"> </v>
      </c>
      <c r="P113" s="15" t="str">
        <f>IF(T_komm!P110=0," ",T_komm!P110)</f>
        <v xml:space="preserve"> </v>
      </c>
      <c r="Q113" s="15" t="str">
        <f>IF(T_komm!Q110=0," ",T_komm!Q110)</f>
        <v xml:space="preserve"> </v>
      </c>
      <c r="R113" s="15" t="str">
        <f>IF(T_komm!R110=0," ",T_komm!R110)</f>
        <v xml:space="preserve"> </v>
      </c>
      <c r="S113" s="15" t="str">
        <f>IF(T_komm!S110=0," ",T_komm!S110)</f>
        <v xml:space="preserve"> </v>
      </c>
      <c r="T113" s="41"/>
    </row>
    <row r="114" spans="2:20" x14ac:dyDescent="0.2">
      <c r="B114" s="15" t="str">
        <f>IF(T_komm!B111=0," ",T_komm!B111)</f>
        <v xml:space="preserve"> </v>
      </c>
      <c r="C114" s="15" t="str">
        <f>IF(T_komm!C111=0," ",T_komm!C111)</f>
        <v xml:space="preserve"> </v>
      </c>
      <c r="D114" s="15" t="str">
        <f>IF(T_komm!D111=0," ",T_komm!D111)</f>
        <v xml:space="preserve"> </v>
      </c>
      <c r="E114" s="15" t="str">
        <f>IF(T_komm!E111=0," ",T_komm!E111)</f>
        <v xml:space="preserve"> </v>
      </c>
      <c r="F114" s="15" t="str">
        <f>IF(T_komm!F111=0," ",T_komm!F111)</f>
        <v xml:space="preserve"> </v>
      </c>
      <c r="G114" s="15" t="str">
        <f>IF(T_komm!G111=0," ",T_komm!G111)</f>
        <v xml:space="preserve"> </v>
      </c>
      <c r="H114" s="15" t="str">
        <f>IF(T_komm!H111=0," ",T_komm!H111)</f>
        <v xml:space="preserve"> </v>
      </c>
      <c r="I114" s="15" t="str">
        <f>IF(T_komm!I111=0," ",T_komm!I111)</f>
        <v xml:space="preserve"> </v>
      </c>
      <c r="J114" s="15" t="str">
        <f>IF(T_komm!J111=0," ",T_komm!J111)</f>
        <v xml:space="preserve"> </v>
      </c>
      <c r="K114" s="15" t="str">
        <f>IF(T_komm!K111=0," ",T_komm!K111)</f>
        <v xml:space="preserve"> </v>
      </c>
      <c r="L114" s="15" t="str">
        <f>IF(T_komm!L111=0," ",T_komm!L111)</f>
        <v xml:space="preserve"> </v>
      </c>
      <c r="M114" s="15" t="str">
        <f>IF(T_komm!M111=0," ",T_komm!M111)</f>
        <v xml:space="preserve"> </v>
      </c>
      <c r="N114" s="15" t="str">
        <f>IF(T_komm!N111=0," ",T_komm!N111)</f>
        <v xml:space="preserve"> </v>
      </c>
      <c r="O114" s="15" t="str">
        <f>IF(T_komm!O111=0," ",T_komm!O111)</f>
        <v xml:space="preserve"> </v>
      </c>
      <c r="P114" s="15" t="str">
        <f>IF(T_komm!P111=0," ",T_komm!P111)</f>
        <v xml:space="preserve"> </v>
      </c>
      <c r="Q114" s="15" t="str">
        <f>IF(T_komm!Q111=0," ",T_komm!Q111)</f>
        <v xml:space="preserve"> </v>
      </c>
      <c r="R114" s="15" t="str">
        <f>IF(T_komm!R111=0," ",T_komm!R111)</f>
        <v xml:space="preserve"> </v>
      </c>
      <c r="S114" s="15" t="str">
        <f>IF(T_komm!S111=0," ",T_komm!S111)</f>
        <v xml:space="preserve"> </v>
      </c>
      <c r="T114" s="41"/>
    </row>
    <row r="115" spans="2:20" x14ac:dyDescent="0.2">
      <c r="B115" s="15" t="str">
        <f>IF(T_komm!B112=0," ",T_komm!B112)</f>
        <v xml:space="preserve"> </v>
      </c>
      <c r="C115" s="15" t="str">
        <f>IF(T_komm!C112=0," ",T_komm!C112)</f>
        <v xml:space="preserve"> </v>
      </c>
      <c r="D115" s="15" t="str">
        <f>IF(T_komm!D112=0," ",T_komm!D112)</f>
        <v xml:space="preserve"> </v>
      </c>
      <c r="E115" s="15" t="str">
        <f>IF(T_komm!E112=0," ",T_komm!E112)</f>
        <v xml:space="preserve"> </v>
      </c>
      <c r="F115" s="15" t="str">
        <f>IF(T_komm!F112=0," ",T_komm!F112)</f>
        <v xml:space="preserve"> </v>
      </c>
      <c r="G115" s="15" t="str">
        <f>IF(T_komm!G112=0," ",T_komm!G112)</f>
        <v xml:space="preserve"> </v>
      </c>
      <c r="H115" s="15" t="str">
        <f>IF(T_komm!H112=0," ",T_komm!H112)</f>
        <v xml:space="preserve"> </v>
      </c>
      <c r="I115" s="15" t="str">
        <f>IF(T_komm!I112=0," ",T_komm!I112)</f>
        <v xml:space="preserve"> </v>
      </c>
      <c r="J115" s="15" t="str">
        <f>IF(T_komm!J112=0," ",T_komm!J112)</f>
        <v xml:space="preserve"> </v>
      </c>
      <c r="K115" s="15" t="str">
        <f>IF(T_komm!K112=0," ",T_komm!K112)</f>
        <v xml:space="preserve"> </v>
      </c>
      <c r="L115" s="15" t="str">
        <f>IF(T_komm!L112=0," ",T_komm!L112)</f>
        <v xml:space="preserve"> </v>
      </c>
      <c r="M115" s="15" t="str">
        <f>IF(T_komm!M112=0," ",T_komm!M112)</f>
        <v xml:space="preserve"> </v>
      </c>
      <c r="N115" s="15" t="str">
        <f>IF(T_komm!N112=0," ",T_komm!N112)</f>
        <v xml:space="preserve"> </v>
      </c>
      <c r="O115" s="15" t="str">
        <f>IF(T_komm!O112=0," ",T_komm!O112)</f>
        <v xml:space="preserve"> </v>
      </c>
      <c r="P115" s="15" t="str">
        <f>IF(T_komm!P112=0," ",T_komm!P112)</f>
        <v xml:space="preserve"> </v>
      </c>
      <c r="Q115" s="15" t="str">
        <f>IF(T_komm!Q112=0," ",T_komm!Q112)</f>
        <v xml:space="preserve"> </v>
      </c>
      <c r="R115" s="15" t="str">
        <f>IF(T_komm!R112=0," ",T_komm!R112)</f>
        <v xml:space="preserve"> </v>
      </c>
      <c r="S115" s="15" t="str">
        <f>IF(T_komm!S112=0," ",T_komm!S112)</f>
        <v xml:space="preserve"> </v>
      </c>
      <c r="T115" s="41"/>
    </row>
    <row r="116" spans="2:20" x14ac:dyDescent="0.2">
      <c r="B116" s="15" t="str">
        <f>IF(T_komm!B113=0," ",T_komm!B113)</f>
        <v xml:space="preserve"> </v>
      </c>
      <c r="C116" s="15" t="str">
        <f>IF(T_komm!C113=0," ",T_komm!C113)</f>
        <v xml:space="preserve"> </v>
      </c>
      <c r="D116" s="15" t="str">
        <f>IF(T_komm!D113=0," ",T_komm!D113)</f>
        <v xml:space="preserve"> </v>
      </c>
      <c r="E116" s="15" t="str">
        <f>IF(T_komm!E113=0," ",T_komm!E113)</f>
        <v xml:space="preserve"> </v>
      </c>
      <c r="F116" s="15" t="str">
        <f>IF(T_komm!F113=0," ",T_komm!F113)</f>
        <v xml:space="preserve"> </v>
      </c>
      <c r="G116" s="15" t="str">
        <f>IF(T_komm!G113=0," ",T_komm!G113)</f>
        <v xml:space="preserve"> </v>
      </c>
      <c r="H116" s="15" t="str">
        <f>IF(T_komm!H113=0," ",T_komm!H113)</f>
        <v xml:space="preserve"> </v>
      </c>
      <c r="I116" s="15" t="str">
        <f>IF(T_komm!I113=0," ",T_komm!I113)</f>
        <v xml:space="preserve"> </v>
      </c>
      <c r="J116" s="15" t="str">
        <f>IF(T_komm!J113=0," ",T_komm!J113)</f>
        <v xml:space="preserve"> </v>
      </c>
      <c r="K116" s="15" t="str">
        <f>IF(T_komm!K113=0," ",T_komm!K113)</f>
        <v xml:space="preserve"> </v>
      </c>
      <c r="L116" s="15" t="str">
        <f>IF(T_komm!L113=0," ",T_komm!L113)</f>
        <v xml:space="preserve"> </v>
      </c>
      <c r="M116" s="15" t="str">
        <f>IF(T_komm!M113=0," ",T_komm!M113)</f>
        <v xml:space="preserve"> </v>
      </c>
      <c r="N116" s="15" t="str">
        <f>IF(T_komm!N113=0," ",T_komm!N113)</f>
        <v xml:space="preserve"> </v>
      </c>
      <c r="O116" s="15" t="str">
        <f>IF(T_komm!O113=0," ",T_komm!O113)</f>
        <v xml:space="preserve"> </v>
      </c>
      <c r="P116" s="15" t="str">
        <f>IF(T_komm!P113=0," ",T_komm!P113)</f>
        <v xml:space="preserve"> </v>
      </c>
      <c r="Q116" s="15" t="str">
        <f>IF(T_komm!Q113=0," ",T_komm!Q113)</f>
        <v xml:space="preserve"> </v>
      </c>
      <c r="R116" s="15" t="str">
        <f>IF(T_komm!R113=0," ",T_komm!R113)</f>
        <v xml:space="preserve"> </v>
      </c>
      <c r="S116" s="15" t="str">
        <f>IF(T_komm!S113=0," ",T_komm!S113)</f>
        <v xml:space="preserve"> </v>
      </c>
      <c r="T116" s="41"/>
    </row>
    <row r="117" spans="2:20" x14ac:dyDescent="0.2">
      <c r="B117" s="15" t="str">
        <f>IF(T_komm!B114=0," ",T_komm!B114)</f>
        <v xml:space="preserve"> </v>
      </c>
      <c r="C117" s="15" t="str">
        <f>IF(T_komm!C114=0," ",T_komm!C114)</f>
        <v xml:space="preserve"> </v>
      </c>
      <c r="D117" s="15" t="str">
        <f>IF(T_komm!D114=0," ",T_komm!D114)</f>
        <v xml:space="preserve"> </v>
      </c>
      <c r="E117" s="15" t="str">
        <f>IF(T_komm!E114=0," ",T_komm!E114)</f>
        <v xml:space="preserve"> </v>
      </c>
      <c r="F117" s="15" t="str">
        <f>IF(T_komm!F114=0," ",T_komm!F114)</f>
        <v xml:space="preserve"> </v>
      </c>
      <c r="G117" s="15" t="str">
        <f>IF(T_komm!G114=0," ",T_komm!G114)</f>
        <v xml:space="preserve"> </v>
      </c>
      <c r="H117" s="15" t="str">
        <f>IF(T_komm!H114=0," ",T_komm!H114)</f>
        <v xml:space="preserve"> </v>
      </c>
      <c r="I117" s="15" t="str">
        <f>IF(T_komm!I114=0," ",T_komm!I114)</f>
        <v xml:space="preserve"> </v>
      </c>
      <c r="J117" s="15" t="str">
        <f>IF(T_komm!J114=0," ",T_komm!J114)</f>
        <v xml:space="preserve"> </v>
      </c>
      <c r="K117" s="15" t="str">
        <f>IF(T_komm!K114=0," ",T_komm!K114)</f>
        <v xml:space="preserve"> </v>
      </c>
      <c r="L117" s="15" t="str">
        <f>IF(T_komm!L114=0," ",T_komm!L114)</f>
        <v xml:space="preserve"> </v>
      </c>
      <c r="M117" s="15" t="str">
        <f>IF(T_komm!M114=0," ",T_komm!M114)</f>
        <v xml:space="preserve"> </v>
      </c>
      <c r="N117" s="15" t="str">
        <f>IF(T_komm!N114=0," ",T_komm!N114)</f>
        <v xml:space="preserve"> </v>
      </c>
      <c r="O117" s="15" t="str">
        <f>IF(T_komm!O114=0," ",T_komm!O114)</f>
        <v xml:space="preserve"> </v>
      </c>
      <c r="P117" s="15" t="str">
        <f>IF(T_komm!P114=0," ",T_komm!P114)</f>
        <v xml:space="preserve"> </v>
      </c>
      <c r="Q117" s="15" t="str">
        <f>IF(T_komm!Q114=0," ",T_komm!Q114)</f>
        <v xml:space="preserve"> </v>
      </c>
      <c r="R117" s="15" t="str">
        <f>IF(T_komm!R114=0," ",T_komm!R114)</f>
        <v xml:space="preserve"> </v>
      </c>
      <c r="S117" s="15" t="str">
        <f>IF(T_komm!S114=0," ",T_komm!S114)</f>
        <v xml:space="preserve"> </v>
      </c>
      <c r="T117" s="41"/>
    </row>
    <row r="118" spans="2:20" x14ac:dyDescent="0.2">
      <c r="B118" s="15" t="str">
        <f>IF(T_komm!B115=0," ",T_komm!B115)</f>
        <v xml:space="preserve"> </v>
      </c>
      <c r="C118" s="15" t="str">
        <f>IF(T_komm!C115=0," ",T_komm!C115)</f>
        <v xml:space="preserve"> </v>
      </c>
      <c r="D118" s="15" t="str">
        <f>IF(T_komm!D115=0," ",T_komm!D115)</f>
        <v xml:space="preserve"> </v>
      </c>
      <c r="E118" s="15" t="str">
        <f>IF(T_komm!E115=0," ",T_komm!E115)</f>
        <v xml:space="preserve"> </v>
      </c>
      <c r="F118" s="15" t="str">
        <f>IF(T_komm!F115=0," ",T_komm!F115)</f>
        <v xml:space="preserve"> </v>
      </c>
      <c r="G118" s="15" t="str">
        <f>IF(T_komm!G115=0," ",T_komm!G115)</f>
        <v xml:space="preserve"> </v>
      </c>
      <c r="H118" s="15" t="str">
        <f>IF(T_komm!H115=0," ",T_komm!H115)</f>
        <v xml:space="preserve"> </v>
      </c>
      <c r="I118" s="15" t="str">
        <f>IF(T_komm!I115=0," ",T_komm!I115)</f>
        <v xml:space="preserve"> </v>
      </c>
      <c r="J118" s="15" t="str">
        <f>IF(T_komm!J115=0," ",T_komm!J115)</f>
        <v xml:space="preserve"> </v>
      </c>
      <c r="K118" s="15" t="str">
        <f>IF(T_komm!K115=0," ",T_komm!K115)</f>
        <v xml:space="preserve"> </v>
      </c>
      <c r="L118" s="15" t="str">
        <f>IF(T_komm!L115=0," ",T_komm!L115)</f>
        <v xml:space="preserve"> </v>
      </c>
      <c r="M118" s="15" t="str">
        <f>IF(T_komm!M115=0," ",T_komm!M115)</f>
        <v xml:space="preserve"> </v>
      </c>
      <c r="N118" s="15" t="str">
        <f>IF(T_komm!N115=0," ",T_komm!N115)</f>
        <v xml:space="preserve"> </v>
      </c>
      <c r="O118" s="15" t="str">
        <f>IF(T_komm!O115=0," ",T_komm!O115)</f>
        <v xml:space="preserve"> </v>
      </c>
      <c r="P118" s="15" t="str">
        <f>IF(T_komm!P115=0," ",T_komm!P115)</f>
        <v xml:space="preserve"> </v>
      </c>
      <c r="Q118" s="15" t="str">
        <f>IF(T_komm!Q115=0," ",T_komm!Q115)</f>
        <v xml:space="preserve"> </v>
      </c>
      <c r="R118" s="15" t="str">
        <f>IF(T_komm!R115=0," ",T_komm!R115)</f>
        <v xml:space="preserve"> </v>
      </c>
      <c r="S118" s="15" t="str">
        <f>IF(T_komm!S115=0," ",T_komm!S115)</f>
        <v xml:space="preserve"> </v>
      </c>
      <c r="T118" s="41"/>
    </row>
    <row r="119" spans="2:20" x14ac:dyDescent="0.2">
      <c r="B119" s="15" t="str">
        <f>IF(T_komm!B116=0," ",T_komm!B116)</f>
        <v xml:space="preserve"> </v>
      </c>
      <c r="C119" s="15" t="str">
        <f>IF(T_komm!C116=0," ",T_komm!C116)</f>
        <v xml:space="preserve"> </v>
      </c>
      <c r="D119" s="15" t="str">
        <f>IF(T_komm!D116=0," ",T_komm!D116)</f>
        <v xml:space="preserve"> </v>
      </c>
      <c r="E119" s="15" t="str">
        <f>IF(T_komm!E116=0," ",T_komm!E116)</f>
        <v xml:space="preserve"> </v>
      </c>
      <c r="F119" s="15" t="str">
        <f>IF(T_komm!F116=0," ",T_komm!F116)</f>
        <v xml:space="preserve"> </v>
      </c>
      <c r="G119" s="15" t="str">
        <f>IF(T_komm!G116=0," ",T_komm!G116)</f>
        <v xml:space="preserve"> </v>
      </c>
      <c r="H119" s="15" t="str">
        <f>IF(T_komm!H116=0," ",T_komm!H116)</f>
        <v xml:space="preserve"> </v>
      </c>
      <c r="I119" s="15" t="str">
        <f>IF(T_komm!I116=0," ",T_komm!I116)</f>
        <v xml:space="preserve"> </v>
      </c>
      <c r="J119" s="15" t="str">
        <f>IF(T_komm!J116=0," ",T_komm!J116)</f>
        <v xml:space="preserve"> </v>
      </c>
      <c r="K119" s="15" t="str">
        <f>IF(T_komm!K116=0," ",T_komm!K116)</f>
        <v xml:space="preserve"> </v>
      </c>
      <c r="L119" s="15" t="str">
        <f>IF(T_komm!L116=0," ",T_komm!L116)</f>
        <v xml:space="preserve"> </v>
      </c>
      <c r="M119" s="15" t="str">
        <f>IF(T_komm!M116=0," ",T_komm!M116)</f>
        <v xml:space="preserve"> </v>
      </c>
      <c r="N119" s="15" t="str">
        <f>IF(T_komm!N116=0," ",T_komm!N116)</f>
        <v xml:space="preserve"> </v>
      </c>
      <c r="O119" s="15" t="str">
        <f>IF(T_komm!O116=0," ",T_komm!O116)</f>
        <v xml:space="preserve"> </v>
      </c>
      <c r="P119" s="15" t="str">
        <f>IF(T_komm!P116=0," ",T_komm!P116)</f>
        <v xml:space="preserve"> </v>
      </c>
      <c r="Q119" s="15" t="str">
        <f>IF(T_komm!Q116=0," ",T_komm!Q116)</f>
        <v xml:space="preserve"> </v>
      </c>
      <c r="R119" s="15" t="str">
        <f>IF(T_komm!R116=0," ",T_komm!R116)</f>
        <v xml:space="preserve"> </v>
      </c>
      <c r="S119" s="15" t="str">
        <f>IF(T_komm!S116=0," ",T_komm!S116)</f>
        <v xml:space="preserve"> </v>
      </c>
      <c r="T119" s="41"/>
    </row>
    <row r="120" spans="2:20" x14ac:dyDescent="0.2">
      <c r="B120" s="15" t="str">
        <f>IF(T_komm!B117=0," ",T_komm!B117)</f>
        <v xml:space="preserve"> </v>
      </c>
      <c r="C120" s="15" t="str">
        <f>IF(T_komm!C117=0," ",T_komm!C117)</f>
        <v xml:space="preserve"> </v>
      </c>
      <c r="D120" s="15" t="str">
        <f>IF(T_komm!D117=0," ",T_komm!D117)</f>
        <v xml:space="preserve"> </v>
      </c>
      <c r="E120" s="15" t="str">
        <f>IF(T_komm!E117=0," ",T_komm!E117)</f>
        <v xml:space="preserve"> </v>
      </c>
      <c r="F120" s="15" t="str">
        <f>IF(T_komm!F117=0," ",T_komm!F117)</f>
        <v xml:space="preserve"> </v>
      </c>
      <c r="G120" s="15" t="str">
        <f>IF(T_komm!G117=0," ",T_komm!G117)</f>
        <v xml:space="preserve"> </v>
      </c>
      <c r="H120" s="15" t="str">
        <f>IF(T_komm!H117=0," ",T_komm!H117)</f>
        <v xml:space="preserve"> </v>
      </c>
      <c r="I120" s="15" t="str">
        <f>IF(T_komm!I117=0," ",T_komm!I117)</f>
        <v xml:space="preserve"> </v>
      </c>
      <c r="J120" s="15" t="str">
        <f>IF(T_komm!J117=0," ",T_komm!J117)</f>
        <v xml:space="preserve"> </v>
      </c>
      <c r="K120" s="15" t="str">
        <f>IF(T_komm!K117=0," ",T_komm!K117)</f>
        <v xml:space="preserve"> </v>
      </c>
      <c r="L120" s="15" t="str">
        <f>IF(T_komm!L117=0," ",T_komm!L117)</f>
        <v xml:space="preserve"> </v>
      </c>
      <c r="M120" s="15" t="str">
        <f>IF(T_komm!M117=0," ",T_komm!M117)</f>
        <v xml:space="preserve"> </v>
      </c>
      <c r="N120" s="15" t="str">
        <f>IF(T_komm!N117=0," ",T_komm!N117)</f>
        <v xml:space="preserve"> </v>
      </c>
      <c r="O120" s="15" t="str">
        <f>IF(T_komm!O117=0," ",T_komm!O117)</f>
        <v xml:space="preserve"> </v>
      </c>
      <c r="P120" s="15" t="str">
        <f>IF(T_komm!P117=0," ",T_komm!P117)</f>
        <v xml:space="preserve"> </v>
      </c>
      <c r="Q120" s="15" t="str">
        <f>IF(T_komm!Q117=0," ",T_komm!Q117)</f>
        <v xml:space="preserve"> </v>
      </c>
      <c r="R120" s="15" t="str">
        <f>IF(T_komm!R117=0," ",T_komm!R117)</f>
        <v xml:space="preserve"> </v>
      </c>
      <c r="S120" s="15" t="str">
        <f>IF(T_komm!S117=0," ",T_komm!S117)</f>
        <v xml:space="preserve"> </v>
      </c>
      <c r="T120" s="41"/>
    </row>
    <row r="121" spans="2:20" x14ac:dyDescent="0.2">
      <c r="B121" s="15" t="str">
        <f>IF(T_komm!B118=0," ",T_komm!B118)</f>
        <v xml:space="preserve"> </v>
      </c>
      <c r="C121" s="15" t="str">
        <f>IF(T_komm!C118=0," ",T_komm!C118)</f>
        <v xml:space="preserve"> </v>
      </c>
      <c r="D121" s="15" t="str">
        <f>IF(T_komm!D118=0," ",T_komm!D118)</f>
        <v xml:space="preserve"> </v>
      </c>
      <c r="E121" s="15" t="str">
        <f>IF(T_komm!E118=0," ",T_komm!E118)</f>
        <v xml:space="preserve"> </v>
      </c>
      <c r="F121" s="15" t="str">
        <f>IF(T_komm!F118=0," ",T_komm!F118)</f>
        <v xml:space="preserve"> </v>
      </c>
      <c r="G121" s="15" t="str">
        <f>IF(T_komm!G118=0," ",T_komm!G118)</f>
        <v xml:space="preserve"> </v>
      </c>
      <c r="H121" s="15" t="str">
        <f>IF(T_komm!H118=0," ",T_komm!H118)</f>
        <v xml:space="preserve"> </v>
      </c>
      <c r="I121" s="15" t="str">
        <f>IF(T_komm!I118=0," ",T_komm!I118)</f>
        <v xml:space="preserve"> </v>
      </c>
      <c r="J121" s="15" t="str">
        <f>IF(T_komm!J118=0," ",T_komm!J118)</f>
        <v xml:space="preserve"> </v>
      </c>
      <c r="K121" s="15" t="str">
        <f>IF(T_komm!K118=0," ",T_komm!K118)</f>
        <v xml:space="preserve"> </v>
      </c>
      <c r="L121" s="15" t="str">
        <f>IF(T_komm!L118=0," ",T_komm!L118)</f>
        <v xml:space="preserve"> </v>
      </c>
      <c r="M121" s="15" t="str">
        <f>IF(T_komm!M118=0," ",T_komm!M118)</f>
        <v xml:space="preserve"> </v>
      </c>
      <c r="N121" s="15" t="str">
        <f>IF(T_komm!N118=0," ",T_komm!N118)</f>
        <v xml:space="preserve"> </v>
      </c>
      <c r="O121" s="15" t="str">
        <f>IF(T_komm!O118=0," ",T_komm!O118)</f>
        <v xml:space="preserve"> </v>
      </c>
      <c r="P121" s="15" t="str">
        <f>IF(T_komm!P118=0," ",T_komm!P118)</f>
        <v xml:space="preserve"> </v>
      </c>
      <c r="Q121" s="15" t="str">
        <f>IF(T_komm!Q118=0," ",T_komm!Q118)</f>
        <v xml:space="preserve"> </v>
      </c>
      <c r="R121" s="15" t="str">
        <f>IF(T_komm!R118=0," ",T_komm!R118)</f>
        <v xml:space="preserve"> </v>
      </c>
      <c r="S121" s="15" t="str">
        <f>IF(T_komm!S118=0," ",T_komm!S118)</f>
        <v xml:space="preserve"> </v>
      </c>
      <c r="T121" s="41"/>
    </row>
    <row r="122" spans="2:20" x14ac:dyDescent="0.2">
      <c r="B122" s="15" t="str">
        <f>IF(T_komm!B119=0," ",T_komm!B119)</f>
        <v xml:space="preserve"> </v>
      </c>
      <c r="C122" s="15" t="str">
        <f>IF(T_komm!C119=0," ",T_komm!C119)</f>
        <v xml:space="preserve"> </v>
      </c>
      <c r="D122" s="15" t="str">
        <f>IF(T_komm!D119=0," ",T_komm!D119)</f>
        <v xml:space="preserve"> </v>
      </c>
      <c r="E122" s="15" t="str">
        <f>IF(T_komm!E119=0," ",T_komm!E119)</f>
        <v xml:space="preserve"> </v>
      </c>
      <c r="F122" s="15" t="str">
        <f>IF(T_komm!F119=0," ",T_komm!F119)</f>
        <v xml:space="preserve"> </v>
      </c>
      <c r="G122" s="15" t="str">
        <f>IF(T_komm!G119=0," ",T_komm!G119)</f>
        <v xml:space="preserve"> </v>
      </c>
      <c r="H122" s="15" t="str">
        <f>IF(T_komm!H119=0," ",T_komm!H119)</f>
        <v xml:space="preserve"> </v>
      </c>
      <c r="I122" s="15" t="str">
        <f>IF(T_komm!I119=0," ",T_komm!I119)</f>
        <v xml:space="preserve"> </v>
      </c>
      <c r="J122" s="15" t="str">
        <f>IF(T_komm!J119=0," ",T_komm!J119)</f>
        <v xml:space="preserve"> </v>
      </c>
      <c r="K122" s="15" t="str">
        <f>IF(T_komm!K119=0," ",T_komm!K119)</f>
        <v xml:space="preserve"> </v>
      </c>
      <c r="L122" s="15" t="str">
        <f>IF(T_komm!L119=0," ",T_komm!L119)</f>
        <v xml:space="preserve"> </v>
      </c>
      <c r="M122" s="15" t="str">
        <f>IF(T_komm!M119=0," ",T_komm!M119)</f>
        <v xml:space="preserve"> </v>
      </c>
      <c r="N122" s="15" t="str">
        <f>IF(T_komm!N119=0," ",T_komm!N119)</f>
        <v xml:space="preserve"> </v>
      </c>
      <c r="O122" s="15" t="str">
        <f>IF(T_komm!O119=0," ",T_komm!O119)</f>
        <v xml:space="preserve"> </v>
      </c>
      <c r="P122" s="15" t="str">
        <f>IF(T_komm!P119=0," ",T_komm!P119)</f>
        <v xml:space="preserve"> </v>
      </c>
      <c r="Q122" s="15" t="str">
        <f>IF(T_komm!Q119=0," ",T_komm!Q119)</f>
        <v xml:space="preserve"> </v>
      </c>
      <c r="R122" s="15" t="str">
        <f>IF(T_komm!R119=0," ",T_komm!R119)</f>
        <v xml:space="preserve"> </v>
      </c>
      <c r="S122" s="15" t="str">
        <f>IF(T_komm!S119=0," ",T_komm!S119)</f>
        <v xml:space="preserve"> </v>
      </c>
      <c r="T122" s="41"/>
    </row>
    <row r="123" spans="2:20" x14ac:dyDescent="0.2">
      <c r="B123" s="15" t="str">
        <f>IF(T_komm!B120=0," ",T_komm!B120)</f>
        <v xml:space="preserve"> </v>
      </c>
      <c r="C123" s="15" t="str">
        <f>IF(T_komm!C120=0," ",T_komm!C120)</f>
        <v xml:space="preserve"> </v>
      </c>
      <c r="D123" s="15" t="str">
        <f>IF(T_komm!D120=0," ",T_komm!D120)</f>
        <v xml:space="preserve"> </v>
      </c>
      <c r="E123" s="15" t="str">
        <f>IF(T_komm!E120=0," ",T_komm!E120)</f>
        <v xml:space="preserve"> </v>
      </c>
      <c r="F123" s="15" t="str">
        <f>IF(T_komm!F120=0," ",T_komm!F120)</f>
        <v xml:space="preserve"> </v>
      </c>
      <c r="G123" s="15" t="str">
        <f>IF(T_komm!G120=0," ",T_komm!G120)</f>
        <v xml:space="preserve"> </v>
      </c>
      <c r="H123" s="15" t="str">
        <f>IF(T_komm!H120=0," ",T_komm!H120)</f>
        <v xml:space="preserve"> </v>
      </c>
      <c r="I123" s="15" t="str">
        <f>IF(T_komm!I120=0," ",T_komm!I120)</f>
        <v xml:space="preserve"> </v>
      </c>
      <c r="J123" s="15" t="str">
        <f>IF(T_komm!J120=0," ",T_komm!J120)</f>
        <v xml:space="preserve"> </v>
      </c>
      <c r="K123" s="15" t="str">
        <f>IF(T_komm!K120=0," ",T_komm!K120)</f>
        <v xml:space="preserve"> </v>
      </c>
      <c r="L123" s="15" t="str">
        <f>IF(T_komm!L120=0," ",T_komm!L120)</f>
        <v xml:space="preserve"> </v>
      </c>
      <c r="M123" s="15" t="str">
        <f>IF(T_komm!M120=0," ",T_komm!M120)</f>
        <v xml:space="preserve"> </v>
      </c>
      <c r="N123" s="15" t="str">
        <f>IF(T_komm!N120=0," ",T_komm!N120)</f>
        <v xml:space="preserve"> </v>
      </c>
      <c r="O123" s="15" t="str">
        <f>IF(T_komm!O120=0," ",T_komm!O120)</f>
        <v xml:space="preserve"> </v>
      </c>
      <c r="P123" s="15" t="str">
        <f>IF(T_komm!P120=0," ",T_komm!P120)</f>
        <v xml:space="preserve"> </v>
      </c>
      <c r="Q123" s="15" t="str">
        <f>IF(T_komm!Q120=0," ",T_komm!Q120)</f>
        <v xml:space="preserve"> </v>
      </c>
      <c r="R123" s="15" t="str">
        <f>IF(T_komm!R120=0," ",T_komm!R120)</f>
        <v xml:space="preserve"> </v>
      </c>
      <c r="S123" s="15" t="str">
        <f>IF(T_komm!S120=0," ",T_komm!S120)</f>
        <v xml:space="preserve"> </v>
      </c>
      <c r="T123" s="41"/>
    </row>
    <row r="124" spans="2:20" x14ac:dyDescent="0.2">
      <c r="B124" s="15" t="str">
        <f>IF(T_komm!B121=0," ",T_komm!B121)</f>
        <v xml:space="preserve"> </v>
      </c>
      <c r="C124" s="15" t="str">
        <f>IF(T_komm!C121=0," ",T_komm!C121)</f>
        <v xml:space="preserve"> </v>
      </c>
      <c r="D124" s="15" t="str">
        <f>IF(T_komm!D121=0," ",T_komm!D121)</f>
        <v xml:space="preserve"> </v>
      </c>
      <c r="E124" s="15" t="str">
        <f>IF(T_komm!E121=0," ",T_komm!E121)</f>
        <v xml:space="preserve"> </v>
      </c>
      <c r="F124" s="15" t="str">
        <f>IF(T_komm!F121=0," ",T_komm!F121)</f>
        <v xml:space="preserve"> </v>
      </c>
      <c r="G124" s="15" t="str">
        <f>IF(T_komm!G121=0," ",T_komm!G121)</f>
        <v xml:space="preserve"> </v>
      </c>
      <c r="H124" s="15" t="str">
        <f>IF(T_komm!H121=0," ",T_komm!H121)</f>
        <v xml:space="preserve"> </v>
      </c>
      <c r="I124" s="15" t="str">
        <f>IF(T_komm!I121=0," ",T_komm!I121)</f>
        <v xml:space="preserve"> </v>
      </c>
      <c r="J124" s="15" t="str">
        <f>IF(T_komm!J121=0," ",T_komm!J121)</f>
        <v xml:space="preserve"> </v>
      </c>
      <c r="K124" s="15" t="str">
        <f>IF(T_komm!K121=0," ",T_komm!K121)</f>
        <v xml:space="preserve"> </v>
      </c>
      <c r="L124" s="15" t="str">
        <f>IF(T_komm!L121=0," ",T_komm!L121)</f>
        <v xml:space="preserve"> </v>
      </c>
      <c r="M124" s="15" t="str">
        <f>IF(T_komm!M121=0," ",T_komm!M121)</f>
        <v xml:space="preserve"> </v>
      </c>
      <c r="N124" s="15" t="str">
        <f>IF(T_komm!N121=0," ",T_komm!N121)</f>
        <v xml:space="preserve"> </v>
      </c>
      <c r="O124" s="15" t="str">
        <f>IF(T_komm!O121=0," ",T_komm!O121)</f>
        <v xml:space="preserve"> </v>
      </c>
      <c r="P124" s="15" t="str">
        <f>IF(T_komm!P121=0," ",T_komm!P121)</f>
        <v xml:space="preserve"> </v>
      </c>
      <c r="Q124" s="15" t="str">
        <f>IF(T_komm!Q121=0," ",T_komm!Q121)</f>
        <v xml:space="preserve"> </v>
      </c>
      <c r="R124" s="15" t="str">
        <f>IF(T_komm!R121=0," ",T_komm!R121)</f>
        <v xml:space="preserve"> </v>
      </c>
      <c r="S124" s="15" t="str">
        <f>IF(T_komm!S121=0," ",T_komm!S121)</f>
        <v xml:space="preserve"> </v>
      </c>
      <c r="T124" s="41"/>
    </row>
    <row r="125" spans="2:20" x14ac:dyDescent="0.2">
      <c r="B125" s="15" t="str">
        <f>IF(T_komm!B122=0," ",T_komm!B122)</f>
        <v xml:space="preserve"> </v>
      </c>
      <c r="C125" s="15" t="str">
        <f>IF(T_komm!C122=0," ",T_komm!C122)</f>
        <v xml:space="preserve"> </v>
      </c>
      <c r="D125" s="15" t="str">
        <f>IF(T_komm!D122=0," ",T_komm!D122)</f>
        <v xml:space="preserve"> </v>
      </c>
      <c r="E125" s="15" t="str">
        <f>IF(T_komm!E122=0," ",T_komm!E122)</f>
        <v xml:space="preserve"> </v>
      </c>
      <c r="F125" s="15" t="str">
        <f>IF(T_komm!F122=0," ",T_komm!F122)</f>
        <v xml:space="preserve"> </v>
      </c>
      <c r="G125" s="15" t="str">
        <f>IF(T_komm!G122=0," ",T_komm!G122)</f>
        <v xml:space="preserve"> </v>
      </c>
      <c r="H125" s="15" t="str">
        <f>IF(T_komm!H122=0," ",T_komm!H122)</f>
        <v xml:space="preserve"> </v>
      </c>
      <c r="I125" s="15" t="str">
        <f>IF(T_komm!I122=0," ",T_komm!I122)</f>
        <v xml:space="preserve"> </v>
      </c>
      <c r="J125" s="15" t="str">
        <f>IF(T_komm!J122=0," ",T_komm!J122)</f>
        <v xml:space="preserve"> </v>
      </c>
      <c r="K125" s="15" t="str">
        <f>IF(T_komm!K122=0," ",T_komm!K122)</f>
        <v xml:space="preserve"> </v>
      </c>
      <c r="L125" s="15" t="str">
        <f>IF(T_komm!L122=0," ",T_komm!L122)</f>
        <v xml:space="preserve"> </v>
      </c>
      <c r="M125" s="15" t="str">
        <f>IF(T_komm!M122=0," ",T_komm!M122)</f>
        <v xml:space="preserve"> </v>
      </c>
      <c r="N125" s="15" t="str">
        <f>IF(T_komm!N122=0," ",T_komm!N122)</f>
        <v xml:space="preserve"> </v>
      </c>
      <c r="O125" s="15" t="str">
        <f>IF(T_komm!O122=0," ",T_komm!O122)</f>
        <v xml:space="preserve"> </v>
      </c>
      <c r="P125" s="15" t="str">
        <f>IF(T_komm!P122=0," ",T_komm!P122)</f>
        <v xml:space="preserve"> </v>
      </c>
      <c r="Q125" s="15" t="str">
        <f>IF(T_komm!Q122=0," ",T_komm!Q122)</f>
        <v xml:space="preserve"> </v>
      </c>
      <c r="R125" s="15" t="str">
        <f>IF(T_komm!R122=0," ",T_komm!R122)</f>
        <v xml:space="preserve"> </v>
      </c>
      <c r="S125" s="15" t="str">
        <f>IF(T_komm!S122=0," ",T_komm!S122)</f>
        <v xml:space="preserve"> </v>
      </c>
      <c r="T125" s="41"/>
    </row>
    <row r="126" spans="2:20" x14ac:dyDescent="0.2">
      <c r="B126" s="15" t="str">
        <f>IF(T_komm!B123=0," ",T_komm!B123)</f>
        <v xml:space="preserve"> </v>
      </c>
      <c r="C126" s="15" t="str">
        <f>IF(T_komm!C123=0," ",T_komm!C123)</f>
        <v xml:space="preserve"> </v>
      </c>
      <c r="D126" s="15" t="str">
        <f>IF(T_komm!D123=0," ",T_komm!D123)</f>
        <v xml:space="preserve"> </v>
      </c>
      <c r="E126" s="15" t="str">
        <f>IF(T_komm!E123=0," ",T_komm!E123)</f>
        <v xml:space="preserve"> </v>
      </c>
      <c r="F126" s="15" t="str">
        <f>IF(T_komm!F123=0," ",T_komm!F123)</f>
        <v xml:space="preserve"> </v>
      </c>
      <c r="G126" s="15" t="str">
        <f>IF(T_komm!G123=0," ",T_komm!G123)</f>
        <v xml:space="preserve"> </v>
      </c>
      <c r="H126" s="15" t="str">
        <f>IF(T_komm!H123=0," ",T_komm!H123)</f>
        <v xml:space="preserve"> </v>
      </c>
      <c r="I126" s="15" t="str">
        <f>IF(T_komm!I123=0," ",T_komm!I123)</f>
        <v xml:space="preserve"> </v>
      </c>
      <c r="J126" s="15" t="str">
        <f>IF(T_komm!J123=0," ",T_komm!J123)</f>
        <v xml:space="preserve"> </v>
      </c>
      <c r="K126" s="15" t="str">
        <f>IF(T_komm!K123=0," ",T_komm!K123)</f>
        <v xml:space="preserve"> </v>
      </c>
      <c r="L126" s="15" t="str">
        <f>IF(T_komm!L123=0," ",T_komm!L123)</f>
        <v xml:space="preserve"> </v>
      </c>
      <c r="M126" s="15" t="str">
        <f>IF(T_komm!M123=0," ",T_komm!M123)</f>
        <v xml:space="preserve"> </v>
      </c>
      <c r="N126" s="15" t="str">
        <f>IF(T_komm!N123=0," ",T_komm!N123)</f>
        <v xml:space="preserve"> </v>
      </c>
      <c r="O126" s="15" t="str">
        <f>IF(T_komm!O123=0," ",T_komm!O123)</f>
        <v xml:space="preserve"> </v>
      </c>
      <c r="P126" s="15" t="str">
        <f>IF(T_komm!P123=0," ",T_komm!P123)</f>
        <v xml:space="preserve"> </v>
      </c>
      <c r="Q126" s="15" t="str">
        <f>IF(T_komm!Q123=0," ",T_komm!Q123)</f>
        <v xml:space="preserve"> </v>
      </c>
      <c r="R126" s="15" t="str">
        <f>IF(T_komm!R123=0," ",T_komm!R123)</f>
        <v xml:space="preserve"> </v>
      </c>
      <c r="S126" s="15" t="str">
        <f>IF(T_komm!S123=0," ",T_komm!S123)</f>
        <v xml:space="preserve"> </v>
      </c>
      <c r="T126" s="41"/>
    </row>
    <row r="127" spans="2:20" x14ac:dyDescent="0.2">
      <c r="B127" s="15" t="str">
        <f>IF(T_komm!B124=0," ",T_komm!B124)</f>
        <v xml:space="preserve"> </v>
      </c>
      <c r="C127" s="15" t="str">
        <f>IF(T_komm!C124=0," ",T_komm!C124)</f>
        <v xml:space="preserve"> </v>
      </c>
      <c r="D127" s="15" t="str">
        <f>IF(T_komm!D124=0," ",T_komm!D124)</f>
        <v xml:space="preserve"> </v>
      </c>
      <c r="E127" s="15" t="str">
        <f>IF(T_komm!E124=0," ",T_komm!E124)</f>
        <v xml:space="preserve"> </v>
      </c>
      <c r="F127" s="15" t="str">
        <f>IF(T_komm!F124=0," ",T_komm!F124)</f>
        <v xml:space="preserve"> </v>
      </c>
      <c r="G127" s="15" t="str">
        <f>IF(T_komm!G124=0," ",T_komm!G124)</f>
        <v xml:space="preserve"> </v>
      </c>
      <c r="H127" s="15" t="str">
        <f>IF(T_komm!H124=0," ",T_komm!H124)</f>
        <v xml:space="preserve"> </v>
      </c>
      <c r="I127" s="15" t="str">
        <f>IF(T_komm!I124=0," ",T_komm!I124)</f>
        <v xml:space="preserve"> </v>
      </c>
      <c r="J127" s="15" t="str">
        <f>IF(T_komm!J124=0," ",T_komm!J124)</f>
        <v xml:space="preserve"> </v>
      </c>
      <c r="K127" s="15" t="str">
        <f>IF(T_komm!K124=0," ",T_komm!K124)</f>
        <v xml:space="preserve"> </v>
      </c>
      <c r="L127" s="15" t="str">
        <f>IF(T_komm!L124=0," ",T_komm!L124)</f>
        <v xml:space="preserve"> </v>
      </c>
      <c r="M127" s="15" t="str">
        <f>IF(T_komm!M124=0," ",T_komm!M124)</f>
        <v xml:space="preserve"> </v>
      </c>
      <c r="N127" s="15" t="str">
        <f>IF(T_komm!N124=0," ",T_komm!N124)</f>
        <v xml:space="preserve"> </v>
      </c>
      <c r="O127" s="15" t="str">
        <f>IF(T_komm!O124=0," ",T_komm!O124)</f>
        <v xml:space="preserve"> </v>
      </c>
      <c r="P127" s="15" t="str">
        <f>IF(T_komm!P124=0," ",T_komm!P124)</f>
        <v xml:space="preserve"> </v>
      </c>
      <c r="Q127" s="15" t="str">
        <f>IF(T_komm!Q124=0," ",T_komm!Q124)</f>
        <v xml:space="preserve"> </v>
      </c>
      <c r="R127" s="15" t="str">
        <f>IF(T_komm!R124=0," ",T_komm!R124)</f>
        <v xml:space="preserve"> </v>
      </c>
      <c r="S127" s="15" t="str">
        <f>IF(T_komm!S124=0," ",T_komm!S124)</f>
        <v xml:space="preserve"> </v>
      </c>
      <c r="T127" s="41"/>
    </row>
    <row r="128" spans="2:20" x14ac:dyDescent="0.2">
      <c r="B128" s="15" t="str">
        <f>IF(T_komm!B125=0," ",T_komm!B125)</f>
        <v xml:space="preserve"> </v>
      </c>
      <c r="C128" s="15" t="str">
        <f>IF(T_komm!C125=0," ",T_komm!C125)</f>
        <v xml:space="preserve"> </v>
      </c>
      <c r="D128" s="15" t="str">
        <f>IF(T_komm!D125=0," ",T_komm!D125)</f>
        <v xml:space="preserve"> </v>
      </c>
      <c r="E128" s="15" t="str">
        <f>IF(T_komm!E125=0," ",T_komm!E125)</f>
        <v xml:space="preserve"> </v>
      </c>
      <c r="F128" s="15" t="str">
        <f>IF(T_komm!F125=0," ",T_komm!F125)</f>
        <v xml:space="preserve"> </v>
      </c>
      <c r="G128" s="15" t="str">
        <f>IF(T_komm!G125=0," ",T_komm!G125)</f>
        <v xml:space="preserve"> </v>
      </c>
      <c r="H128" s="15" t="str">
        <f>IF(T_komm!H125=0," ",T_komm!H125)</f>
        <v xml:space="preserve"> </v>
      </c>
      <c r="I128" s="15" t="str">
        <f>IF(T_komm!I125=0," ",T_komm!I125)</f>
        <v xml:space="preserve"> </v>
      </c>
      <c r="J128" s="15" t="str">
        <f>IF(T_komm!J125=0," ",T_komm!J125)</f>
        <v xml:space="preserve"> </v>
      </c>
      <c r="K128" s="15" t="str">
        <f>IF(T_komm!K125=0," ",T_komm!K125)</f>
        <v xml:space="preserve"> </v>
      </c>
      <c r="L128" s="15" t="str">
        <f>IF(T_komm!L125=0," ",T_komm!L125)</f>
        <v xml:space="preserve"> </v>
      </c>
      <c r="M128" s="15" t="str">
        <f>IF(T_komm!M125=0," ",T_komm!M125)</f>
        <v xml:space="preserve"> </v>
      </c>
      <c r="N128" s="15" t="str">
        <f>IF(T_komm!N125=0," ",T_komm!N125)</f>
        <v xml:space="preserve"> </v>
      </c>
      <c r="O128" s="15" t="str">
        <f>IF(T_komm!O125=0," ",T_komm!O125)</f>
        <v xml:space="preserve"> </v>
      </c>
      <c r="P128" s="15" t="str">
        <f>IF(T_komm!P125=0," ",T_komm!P125)</f>
        <v xml:space="preserve"> </v>
      </c>
      <c r="Q128" s="15" t="str">
        <f>IF(T_komm!Q125=0," ",T_komm!Q125)</f>
        <v xml:space="preserve"> </v>
      </c>
      <c r="R128" s="15" t="str">
        <f>IF(T_komm!R125=0," ",T_komm!R125)</f>
        <v xml:space="preserve"> </v>
      </c>
      <c r="S128" s="15" t="str">
        <f>IF(T_komm!S125=0," ",T_komm!S125)</f>
        <v xml:space="preserve"> </v>
      </c>
      <c r="T128" s="41"/>
    </row>
    <row r="129" spans="2:20" x14ac:dyDescent="0.2">
      <c r="B129" s="15" t="str">
        <f>IF(T_komm!B126=0," ",T_komm!B126)</f>
        <v xml:space="preserve"> </v>
      </c>
      <c r="C129" s="15" t="str">
        <f>IF(T_komm!C126=0," ",T_komm!C126)</f>
        <v xml:space="preserve"> </v>
      </c>
      <c r="D129" s="15" t="str">
        <f>IF(T_komm!D126=0," ",T_komm!D126)</f>
        <v xml:space="preserve"> </v>
      </c>
      <c r="E129" s="15" t="str">
        <f>IF(T_komm!E126=0," ",T_komm!E126)</f>
        <v xml:space="preserve"> </v>
      </c>
      <c r="F129" s="15" t="str">
        <f>IF(T_komm!F126=0," ",T_komm!F126)</f>
        <v xml:space="preserve"> </v>
      </c>
      <c r="G129" s="15" t="str">
        <f>IF(T_komm!G126=0," ",T_komm!G126)</f>
        <v xml:space="preserve"> </v>
      </c>
      <c r="H129" s="15" t="str">
        <f>IF(T_komm!H126=0," ",T_komm!H126)</f>
        <v xml:space="preserve"> </v>
      </c>
      <c r="I129" s="15" t="str">
        <f>IF(T_komm!I126=0," ",T_komm!I126)</f>
        <v xml:space="preserve"> </v>
      </c>
      <c r="J129" s="15" t="str">
        <f>IF(T_komm!J126=0," ",T_komm!J126)</f>
        <v xml:space="preserve"> </v>
      </c>
      <c r="K129" s="15" t="str">
        <f>IF(T_komm!K126=0," ",T_komm!K126)</f>
        <v xml:space="preserve"> </v>
      </c>
      <c r="L129" s="15" t="str">
        <f>IF(T_komm!L126=0," ",T_komm!L126)</f>
        <v xml:space="preserve"> </v>
      </c>
      <c r="M129" s="15" t="str">
        <f>IF(T_komm!M126=0," ",T_komm!M126)</f>
        <v xml:space="preserve"> </v>
      </c>
      <c r="N129" s="15" t="str">
        <f>IF(T_komm!N126=0," ",T_komm!N126)</f>
        <v xml:space="preserve"> </v>
      </c>
      <c r="O129" s="15" t="str">
        <f>IF(T_komm!O126=0," ",T_komm!O126)</f>
        <v xml:space="preserve"> </v>
      </c>
      <c r="P129" s="15" t="str">
        <f>IF(T_komm!P126=0," ",T_komm!P126)</f>
        <v xml:space="preserve"> </v>
      </c>
      <c r="Q129" s="15" t="str">
        <f>IF(T_komm!Q126=0," ",T_komm!Q126)</f>
        <v xml:space="preserve"> </v>
      </c>
      <c r="R129" s="15" t="str">
        <f>IF(T_komm!R126=0," ",T_komm!R126)</f>
        <v xml:space="preserve"> </v>
      </c>
      <c r="S129" s="15" t="str">
        <f>IF(T_komm!S126=0," ",T_komm!S126)</f>
        <v xml:space="preserve"> </v>
      </c>
      <c r="T129" s="41"/>
    </row>
    <row r="130" spans="2:20" x14ac:dyDescent="0.2">
      <c r="B130" s="15" t="str">
        <f>IF(T_komm!B127=0," ",T_komm!B127)</f>
        <v xml:space="preserve"> </v>
      </c>
      <c r="C130" s="15" t="str">
        <f>IF(T_komm!C127=0," ",T_komm!C127)</f>
        <v xml:space="preserve"> </v>
      </c>
      <c r="D130" s="15" t="str">
        <f>IF(T_komm!D127=0," ",T_komm!D127)</f>
        <v xml:space="preserve"> </v>
      </c>
      <c r="E130" s="15" t="str">
        <f>IF(T_komm!E127=0," ",T_komm!E127)</f>
        <v xml:space="preserve"> </v>
      </c>
      <c r="F130" s="15" t="str">
        <f>IF(T_komm!F127=0," ",T_komm!F127)</f>
        <v xml:space="preserve"> </v>
      </c>
      <c r="G130" s="15" t="str">
        <f>IF(T_komm!G127=0," ",T_komm!G127)</f>
        <v xml:space="preserve"> </v>
      </c>
      <c r="H130" s="15" t="str">
        <f>IF(T_komm!H127=0," ",T_komm!H127)</f>
        <v xml:space="preserve"> </v>
      </c>
      <c r="I130" s="15" t="str">
        <f>IF(T_komm!I127=0," ",T_komm!I127)</f>
        <v xml:space="preserve"> </v>
      </c>
      <c r="J130" s="15" t="str">
        <f>IF(T_komm!J127=0," ",T_komm!J127)</f>
        <v xml:space="preserve"> </v>
      </c>
      <c r="K130" s="15" t="str">
        <f>IF(T_komm!K127=0," ",T_komm!K127)</f>
        <v xml:space="preserve"> </v>
      </c>
      <c r="L130" s="15" t="str">
        <f>IF(T_komm!L127=0," ",T_komm!L127)</f>
        <v xml:space="preserve"> </v>
      </c>
      <c r="M130" s="15" t="str">
        <f>IF(T_komm!M127=0," ",T_komm!M127)</f>
        <v xml:space="preserve"> </v>
      </c>
      <c r="N130" s="15" t="str">
        <f>IF(T_komm!N127=0," ",T_komm!N127)</f>
        <v xml:space="preserve"> </v>
      </c>
      <c r="O130" s="15" t="str">
        <f>IF(T_komm!O127=0," ",T_komm!O127)</f>
        <v xml:space="preserve"> </v>
      </c>
      <c r="P130" s="15" t="str">
        <f>IF(T_komm!P127=0," ",T_komm!P127)</f>
        <v xml:space="preserve"> </v>
      </c>
      <c r="Q130" s="15" t="str">
        <f>IF(T_komm!Q127=0," ",T_komm!Q127)</f>
        <v xml:space="preserve"> </v>
      </c>
      <c r="R130" s="15" t="str">
        <f>IF(T_komm!R127=0," ",T_komm!R127)</f>
        <v xml:space="preserve"> </v>
      </c>
      <c r="S130" s="15" t="str">
        <f>IF(T_komm!S127=0," ",T_komm!S127)</f>
        <v xml:space="preserve"> </v>
      </c>
      <c r="T130" s="41"/>
    </row>
    <row r="131" spans="2:20" x14ac:dyDescent="0.2">
      <c r="B131" s="15" t="str">
        <f>IF(T_komm!B128=0," ",T_komm!B128)</f>
        <v xml:space="preserve"> </v>
      </c>
      <c r="C131" s="15" t="str">
        <f>IF(T_komm!C128=0," ",T_komm!C128)</f>
        <v xml:space="preserve"> </v>
      </c>
      <c r="D131" s="15" t="str">
        <f>IF(T_komm!D128=0," ",T_komm!D128)</f>
        <v xml:space="preserve"> </v>
      </c>
      <c r="E131" s="15" t="str">
        <f>IF(T_komm!E128=0," ",T_komm!E128)</f>
        <v xml:space="preserve"> </v>
      </c>
      <c r="F131" s="15" t="str">
        <f>IF(T_komm!F128=0," ",T_komm!F128)</f>
        <v xml:space="preserve"> </v>
      </c>
      <c r="G131" s="15" t="str">
        <f>IF(T_komm!G128=0," ",T_komm!G128)</f>
        <v xml:space="preserve"> </v>
      </c>
      <c r="H131" s="15" t="str">
        <f>IF(T_komm!H128=0," ",T_komm!H128)</f>
        <v xml:space="preserve"> </v>
      </c>
      <c r="I131" s="15" t="str">
        <f>IF(T_komm!I128=0," ",T_komm!I128)</f>
        <v xml:space="preserve"> </v>
      </c>
      <c r="J131" s="15" t="str">
        <f>IF(T_komm!J128=0," ",T_komm!J128)</f>
        <v xml:space="preserve"> </v>
      </c>
      <c r="K131" s="15" t="str">
        <f>IF(T_komm!K128=0," ",T_komm!K128)</f>
        <v xml:space="preserve"> </v>
      </c>
      <c r="L131" s="15" t="str">
        <f>IF(T_komm!L128=0," ",T_komm!L128)</f>
        <v xml:space="preserve"> </v>
      </c>
      <c r="M131" s="15" t="str">
        <f>IF(T_komm!M128=0," ",T_komm!M128)</f>
        <v xml:space="preserve"> </v>
      </c>
      <c r="N131" s="15" t="str">
        <f>IF(T_komm!N128=0," ",T_komm!N128)</f>
        <v xml:space="preserve"> </v>
      </c>
      <c r="O131" s="15" t="str">
        <f>IF(T_komm!O128=0," ",T_komm!O128)</f>
        <v xml:space="preserve"> </v>
      </c>
      <c r="P131" s="15" t="str">
        <f>IF(T_komm!P128=0," ",T_komm!P128)</f>
        <v xml:space="preserve"> </v>
      </c>
      <c r="Q131" s="15" t="str">
        <f>IF(T_komm!Q128=0," ",T_komm!Q128)</f>
        <v xml:space="preserve"> </v>
      </c>
      <c r="R131" s="15" t="str">
        <f>IF(T_komm!R128=0," ",T_komm!R128)</f>
        <v xml:space="preserve"> </v>
      </c>
      <c r="S131" s="15" t="str">
        <f>IF(T_komm!S128=0," ",T_komm!S128)</f>
        <v xml:space="preserve"> </v>
      </c>
      <c r="T131" s="41"/>
    </row>
    <row r="132" spans="2:20" x14ac:dyDescent="0.2">
      <c r="B132" s="15" t="str">
        <f>IF(T_komm!B129=0," ",T_komm!B129)</f>
        <v xml:space="preserve"> </v>
      </c>
      <c r="C132" s="15" t="str">
        <f>IF(T_komm!C129=0," ",T_komm!C129)</f>
        <v xml:space="preserve"> </v>
      </c>
      <c r="D132" s="15" t="str">
        <f>IF(T_komm!D129=0," ",T_komm!D129)</f>
        <v xml:space="preserve"> </v>
      </c>
      <c r="E132" s="15" t="str">
        <f>IF(T_komm!E129=0," ",T_komm!E129)</f>
        <v xml:space="preserve"> </v>
      </c>
      <c r="F132" s="15" t="str">
        <f>IF(T_komm!F129=0," ",T_komm!F129)</f>
        <v xml:space="preserve"> </v>
      </c>
      <c r="G132" s="15" t="str">
        <f>IF(T_komm!G129=0," ",T_komm!G129)</f>
        <v xml:space="preserve"> </v>
      </c>
      <c r="H132" s="15" t="str">
        <f>IF(T_komm!H129=0," ",T_komm!H129)</f>
        <v xml:space="preserve"> </v>
      </c>
      <c r="I132" s="15" t="str">
        <f>IF(T_komm!I129=0," ",T_komm!I129)</f>
        <v xml:space="preserve"> </v>
      </c>
      <c r="J132" s="15" t="str">
        <f>IF(T_komm!J129=0," ",T_komm!J129)</f>
        <v xml:space="preserve"> </v>
      </c>
      <c r="K132" s="15" t="str">
        <f>IF(T_komm!K129=0," ",T_komm!K129)</f>
        <v xml:space="preserve"> </v>
      </c>
      <c r="L132" s="15" t="str">
        <f>IF(T_komm!L129=0," ",T_komm!L129)</f>
        <v xml:space="preserve"> </v>
      </c>
      <c r="M132" s="15" t="str">
        <f>IF(T_komm!M129=0," ",T_komm!M129)</f>
        <v xml:space="preserve"> </v>
      </c>
      <c r="N132" s="15" t="str">
        <f>IF(T_komm!N129=0," ",T_komm!N129)</f>
        <v xml:space="preserve"> </v>
      </c>
      <c r="O132" s="15" t="str">
        <f>IF(T_komm!O129=0," ",T_komm!O129)</f>
        <v xml:space="preserve"> </v>
      </c>
      <c r="P132" s="15" t="str">
        <f>IF(T_komm!P129=0," ",T_komm!P129)</f>
        <v xml:space="preserve"> </v>
      </c>
      <c r="Q132" s="15" t="str">
        <f>IF(T_komm!Q129=0," ",T_komm!Q129)</f>
        <v xml:space="preserve"> </v>
      </c>
      <c r="R132" s="15" t="str">
        <f>IF(T_komm!R129=0," ",T_komm!R129)</f>
        <v xml:space="preserve"> </v>
      </c>
      <c r="S132" s="15" t="str">
        <f>IF(T_komm!S129=0," ",T_komm!S129)</f>
        <v xml:space="preserve"> </v>
      </c>
      <c r="T132" s="41"/>
    </row>
    <row r="133" spans="2:20" x14ac:dyDescent="0.2">
      <c r="B133" s="15" t="str">
        <f>IF(T_komm!B130=0," ",T_komm!B130)</f>
        <v xml:space="preserve"> </v>
      </c>
      <c r="C133" s="15" t="str">
        <f>IF(T_komm!C130=0," ",T_komm!C130)</f>
        <v xml:space="preserve"> </v>
      </c>
      <c r="D133" s="15" t="str">
        <f>IF(T_komm!D130=0," ",T_komm!D130)</f>
        <v xml:space="preserve"> </v>
      </c>
      <c r="E133" s="15" t="str">
        <f>IF(T_komm!E130=0," ",T_komm!E130)</f>
        <v xml:space="preserve"> </v>
      </c>
      <c r="F133" s="15" t="str">
        <f>IF(T_komm!F130=0," ",T_komm!F130)</f>
        <v xml:space="preserve"> </v>
      </c>
      <c r="G133" s="15" t="str">
        <f>IF(T_komm!G130=0," ",T_komm!G130)</f>
        <v xml:space="preserve"> </v>
      </c>
      <c r="H133" s="15" t="str">
        <f>IF(T_komm!H130=0," ",T_komm!H130)</f>
        <v xml:space="preserve"> </v>
      </c>
      <c r="I133" s="15" t="str">
        <f>IF(T_komm!I130=0," ",T_komm!I130)</f>
        <v xml:space="preserve"> </v>
      </c>
      <c r="J133" s="15" t="str">
        <f>IF(T_komm!J130=0," ",T_komm!J130)</f>
        <v xml:space="preserve"> </v>
      </c>
      <c r="K133" s="15" t="str">
        <f>IF(T_komm!K130=0," ",T_komm!K130)</f>
        <v xml:space="preserve"> </v>
      </c>
      <c r="L133" s="15" t="str">
        <f>IF(T_komm!L130=0," ",T_komm!L130)</f>
        <v xml:space="preserve"> </v>
      </c>
      <c r="M133" s="15" t="str">
        <f>IF(T_komm!M130=0," ",T_komm!M130)</f>
        <v xml:space="preserve"> </v>
      </c>
      <c r="N133" s="15" t="str">
        <f>IF(T_komm!N130=0," ",T_komm!N130)</f>
        <v xml:space="preserve"> </v>
      </c>
      <c r="O133" s="15" t="str">
        <f>IF(T_komm!O130=0," ",T_komm!O130)</f>
        <v xml:space="preserve"> </v>
      </c>
      <c r="P133" s="15" t="str">
        <f>IF(T_komm!P130=0," ",T_komm!P130)</f>
        <v xml:space="preserve"> </v>
      </c>
      <c r="Q133" s="15" t="str">
        <f>IF(T_komm!Q130=0," ",T_komm!Q130)</f>
        <v xml:space="preserve"> </v>
      </c>
      <c r="R133" s="15" t="str">
        <f>IF(T_komm!R130=0," ",T_komm!R130)</f>
        <v xml:space="preserve"> </v>
      </c>
      <c r="S133" s="15" t="str">
        <f>IF(T_komm!S130=0," ",T_komm!S130)</f>
        <v xml:space="preserve"> </v>
      </c>
      <c r="T133" s="41"/>
    </row>
    <row r="134" spans="2:20" x14ac:dyDescent="0.2">
      <c r="B134" s="15" t="str">
        <f>IF(T_komm!B131=0," ",T_komm!B131)</f>
        <v xml:space="preserve"> </v>
      </c>
      <c r="C134" s="15" t="str">
        <f>IF(T_komm!C131=0," ",T_komm!C131)</f>
        <v xml:space="preserve"> </v>
      </c>
      <c r="D134" s="15" t="str">
        <f>IF(T_komm!D131=0," ",T_komm!D131)</f>
        <v xml:space="preserve"> </v>
      </c>
      <c r="E134" s="15" t="str">
        <f>IF(T_komm!E131=0," ",T_komm!E131)</f>
        <v xml:space="preserve"> </v>
      </c>
      <c r="F134" s="15" t="str">
        <f>IF(T_komm!F131=0," ",T_komm!F131)</f>
        <v xml:space="preserve"> </v>
      </c>
      <c r="G134" s="15" t="str">
        <f>IF(T_komm!G131=0," ",T_komm!G131)</f>
        <v xml:space="preserve"> </v>
      </c>
      <c r="H134" s="15" t="str">
        <f>IF(T_komm!H131=0," ",T_komm!H131)</f>
        <v xml:space="preserve"> </v>
      </c>
      <c r="I134" s="15" t="str">
        <f>IF(T_komm!I131=0," ",T_komm!I131)</f>
        <v xml:space="preserve"> </v>
      </c>
      <c r="J134" s="15" t="str">
        <f>IF(T_komm!J131=0," ",T_komm!J131)</f>
        <v xml:space="preserve"> </v>
      </c>
      <c r="K134" s="15" t="str">
        <f>IF(T_komm!K131=0," ",T_komm!K131)</f>
        <v xml:space="preserve"> </v>
      </c>
      <c r="L134" s="15" t="str">
        <f>IF(T_komm!L131=0," ",T_komm!L131)</f>
        <v xml:space="preserve"> </v>
      </c>
      <c r="M134" s="15" t="str">
        <f>IF(T_komm!M131=0," ",T_komm!M131)</f>
        <v xml:space="preserve"> </v>
      </c>
      <c r="N134" s="15" t="str">
        <f>IF(T_komm!N131=0," ",T_komm!N131)</f>
        <v xml:space="preserve"> </v>
      </c>
      <c r="O134" s="15" t="str">
        <f>IF(T_komm!O131=0," ",T_komm!O131)</f>
        <v xml:space="preserve"> </v>
      </c>
      <c r="P134" s="15" t="str">
        <f>IF(T_komm!P131=0," ",T_komm!P131)</f>
        <v xml:space="preserve"> </v>
      </c>
      <c r="Q134" s="15" t="str">
        <f>IF(T_komm!Q131=0," ",T_komm!Q131)</f>
        <v xml:space="preserve"> </v>
      </c>
      <c r="R134" s="15" t="str">
        <f>IF(T_komm!R131=0," ",T_komm!R131)</f>
        <v xml:space="preserve"> </v>
      </c>
      <c r="S134" s="15" t="str">
        <f>IF(T_komm!S131=0," ",T_komm!S131)</f>
        <v xml:space="preserve"> </v>
      </c>
      <c r="T134" s="41"/>
    </row>
    <row r="135" spans="2:20" x14ac:dyDescent="0.2">
      <c r="B135" s="15" t="str">
        <f>IF(T_komm!B132=0," ",T_komm!B132)</f>
        <v xml:space="preserve"> </v>
      </c>
      <c r="C135" s="15" t="str">
        <f>IF(T_komm!C132=0," ",T_komm!C132)</f>
        <v xml:space="preserve"> </v>
      </c>
      <c r="D135" s="15" t="str">
        <f>IF(T_komm!D132=0," ",T_komm!D132)</f>
        <v xml:space="preserve"> </v>
      </c>
      <c r="E135" s="15" t="str">
        <f>IF(T_komm!E132=0," ",T_komm!E132)</f>
        <v xml:space="preserve"> </v>
      </c>
      <c r="F135" s="15" t="str">
        <f>IF(T_komm!F132=0," ",T_komm!F132)</f>
        <v xml:space="preserve"> </v>
      </c>
      <c r="G135" s="15" t="str">
        <f>IF(T_komm!G132=0," ",T_komm!G132)</f>
        <v xml:space="preserve"> </v>
      </c>
      <c r="H135" s="15" t="str">
        <f>IF(T_komm!H132=0," ",T_komm!H132)</f>
        <v xml:space="preserve"> </v>
      </c>
      <c r="I135" s="15" t="str">
        <f>IF(T_komm!I132=0," ",T_komm!I132)</f>
        <v xml:space="preserve"> </v>
      </c>
      <c r="J135" s="15" t="str">
        <f>IF(T_komm!J132=0," ",T_komm!J132)</f>
        <v xml:space="preserve"> </v>
      </c>
      <c r="K135" s="15" t="str">
        <f>IF(T_komm!K132=0," ",T_komm!K132)</f>
        <v xml:space="preserve"> </v>
      </c>
      <c r="L135" s="15" t="str">
        <f>IF(T_komm!L132=0," ",T_komm!L132)</f>
        <v xml:space="preserve"> </v>
      </c>
      <c r="M135" s="15" t="str">
        <f>IF(T_komm!M132=0," ",T_komm!M132)</f>
        <v xml:space="preserve"> </v>
      </c>
      <c r="N135" s="15" t="str">
        <f>IF(T_komm!N132=0," ",T_komm!N132)</f>
        <v xml:space="preserve"> </v>
      </c>
      <c r="O135" s="15" t="str">
        <f>IF(T_komm!O132=0," ",T_komm!O132)</f>
        <v xml:space="preserve"> </v>
      </c>
      <c r="P135" s="15" t="str">
        <f>IF(T_komm!P132=0," ",T_komm!P132)</f>
        <v xml:space="preserve"> </v>
      </c>
      <c r="Q135" s="15" t="str">
        <f>IF(T_komm!Q132=0," ",T_komm!Q132)</f>
        <v xml:space="preserve"> </v>
      </c>
      <c r="R135" s="15" t="str">
        <f>IF(T_komm!R132=0," ",T_komm!R132)</f>
        <v xml:space="preserve"> </v>
      </c>
      <c r="S135" s="15" t="str">
        <f>IF(T_komm!S132=0," ",T_komm!S132)</f>
        <v xml:space="preserve"> </v>
      </c>
      <c r="T135" s="41"/>
    </row>
    <row r="136" spans="2:20" x14ac:dyDescent="0.2">
      <c r="B136" s="15" t="str">
        <f>IF(T_komm!B133=0," ",T_komm!B133)</f>
        <v xml:space="preserve"> </v>
      </c>
      <c r="C136" s="15" t="str">
        <f>IF(T_komm!C133=0," ",T_komm!C133)</f>
        <v xml:space="preserve"> </v>
      </c>
      <c r="D136" s="15" t="str">
        <f>IF(T_komm!D133=0," ",T_komm!D133)</f>
        <v xml:space="preserve"> </v>
      </c>
      <c r="E136" s="15" t="str">
        <f>IF(T_komm!E133=0," ",T_komm!E133)</f>
        <v xml:space="preserve"> </v>
      </c>
      <c r="F136" s="15" t="str">
        <f>IF(T_komm!F133=0," ",T_komm!F133)</f>
        <v xml:space="preserve"> </v>
      </c>
      <c r="G136" s="15" t="str">
        <f>IF(T_komm!G133=0," ",T_komm!G133)</f>
        <v xml:space="preserve"> </v>
      </c>
      <c r="H136" s="15" t="str">
        <f>IF(T_komm!H133=0," ",T_komm!H133)</f>
        <v xml:space="preserve"> </v>
      </c>
      <c r="I136" s="15" t="str">
        <f>IF(T_komm!I133=0," ",T_komm!I133)</f>
        <v xml:space="preserve"> </v>
      </c>
      <c r="J136" s="15" t="str">
        <f>IF(T_komm!J133=0," ",T_komm!J133)</f>
        <v xml:space="preserve"> </v>
      </c>
      <c r="K136" s="15" t="str">
        <f>IF(T_komm!K133=0," ",T_komm!K133)</f>
        <v xml:space="preserve"> </v>
      </c>
      <c r="L136" s="15" t="str">
        <f>IF(T_komm!L133=0," ",T_komm!L133)</f>
        <v xml:space="preserve"> </v>
      </c>
      <c r="M136" s="15" t="str">
        <f>IF(T_komm!M133=0," ",T_komm!M133)</f>
        <v xml:space="preserve"> </v>
      </c>
      <c r="N136" s="15" t="str">
        <f>IF(T_komm!N133=0," ",T_komm!N133)</f>
        <v xml:space="preserve"> </v>
      </c>
      <c r="O136" s="15" t="str">
        <f>IF(T_komm!O133=0," ",T_komm!O133)</f>
        <v xml:space="preserve"> </v>
      </c>
      <c r="P136" s="15" t="str">
        <f>IF(T_komm!P133=0," ",T_komm!P133)</f>
        <v xml:space="preserve"> </v>
      </c>
      <c r="Q136" s="15" t="str">
        <f>IF(T_komm!Q133=0," ",T_komm!Q133)</f>
        <v xml:space="preserve"> </v>
      </c>
      <c r="R136" s="15" t="str">
        <f>IF(T_komm!R133=0," ",T_komm!R133)</f>
        <v xml:space="preserve"> </v>
      </c>
      <c r="S136" s="15" t="str">
        <f>IF(T_komm!S133=0," ",T_komm!S133)</f>
        <v xml:space="preserve"> </v>
      </c>
      <c r="T136" s="41"/>
    </row>
    <row r="137" spans="2:20" x14ac:dyDescent="0.2">
      <c r="B137" s="15" t="str">
        <f>IF(T_komm!B134=0," ",T_komm!B134)</f>
        <v xml:space="preserve"> </v>
      </c>
      <c r="C137" s="15" t="str">
        <f>IF(T_komm!C134=0," ",T_komm!C134)</f>
        <v xml:space="preserve"> </v>
      </c>
      <c r="D137" s="15" t="str">
        <f>IF(T_komm!D134=0," ",T_komm!D134)</f>
        <v xml:space="preserve"> </v>
      </c>
      <c r="E137" s="15" t="str">
        <f>IF(T_komm!E134=0," ",T_komm!E134)</f>
        <v xml:space="preserve"> </v>
      </c>
      <c r="F137" s="15" t="str">
        <f>IF(T_komm!F134=0," ",T_komm!F134)</f>
        <v xml:space="preserve"> </v>
      </c>
      <c r="G137" s="15" t="str">
        <f>IF(T_komm!G134=0," ",T_komm!G134)</f>
        <v xml:space="preserve"> </v>
      </c>
      <c r="H137" s="15" t="str">
        <f>IF(T_komm!H134=0," ",T_komm!H134)</f>
        <v xml:space="preserve"> </v>
      </c>
      <c r="I137" s="15" t="str">
        <f>IF(T_komm!I134=0," ",T_komm!I134)</f>
        <v xml:space="preserve"> </v>
      </c>
      <c r="J137" s="15" t="str">
        <f>IF(T_komm!J134=0," ",T_komm!J134)</f>
        <v xml:space="preserve"> </v>
      </c>
      <c r="K137" s="15" t="str">
        <f>IF(T_komm!K134=0," ",T_komm!K134)</f>
        <v xml:space="preserve"> </v>
      </c>
      <c r="L137" s="15" t="str">
        <f>IF(T_komm!L134=0," ",T_komm!L134)</f>
        <v xml:space="preserve"> </v>
      </c>
      <c r="M137" s="15" t="str">
        <f>IF(T_komm!M134=0," ",T_komm!M134)</f>
        <v xml:space="preserve"> </v>
      </c>
      <c r="N137" s="15" t="str">
        <f>IF(T_komm!N134=0," ",T_komm!N134)</f>
        <v xml:space="preserve"> </v>
      </c>
      <c r="O137" s="15" t="str">
        <f>IF(T_komm!O134=0," ",T_komm!O134)</f>
        <v xml:space="preserve"> </v>
      </c>
      <c r="P137" s="15" t="str">
        <f>IF(T_komm!P134=0," ",T_komm!P134)</f>
        <v xml:space="preserve"> </v>
      </c>
      <c r="Q137" s="15" t="str">
        <f>IF(T_komm!Q134=0," ",T_komm!Q134)</f>
        <v xml:space="preserve"> </v>
      </c>
      <c r="R137" s="15" t="str">
        <f>IF(T_komm!R134=0," ",T_komm!R134)</f>
        <v xml:space="preserve"> </v>
      </c>
      <c r="S137" s="15" t="str">
        <f>IF(T_komm!S134=0," ",T_komm!S134)</f>
        <v xml:space="preserve"> </v>
      </c>
      <c r="T137" s="41"/>
    </row>
    <row r="138" spans="2:20" x14ac:dyDescent="0.2">
      <c r="B138" s="15" t="str">
        <f>IF(T_komm!B135=0," ",T_komm!B135)</f>
        <v xml:space="preserve"> </v>
      </c>
      <c r="C138" s="15" t="str">
        <f>IF(T_komm!C135=0," ",T_komm!C135)</f>
        <v xml:space="preserve"> </v>
      </c>
      <c r="D138" s="15" t="str">
        <f>IF(T_komm!D135=0," ",T_komm!D135)</f>
        <v xml:space="preserve"> </v>
      </c>
      <c r="E138" s="15" t="str">
        <f>IF(T_komm!E135=0," ",T_komm!E135)</f>
        <v xml:space="preserve"> </v>
      </c>
      <c r="F138" s="15" t="str">
        <f>IF(T_komm!F135=0," ",T_komm!F135)</f>
        <v xml:space="preserve"> </v>
      </c>
      <c r="G138" s="15" t="str">
        <f>IF(T_komm!G135=0," ",T_komm!G135)</f>
        <v xml:space="preserve"> </v>
      </c>
      <c r="H138" s="15" t="str">
        <f>IF(T_komm!H135=0," ",T_komm!H135)</f>
        <v xml:space="preserve"> </v>
      </c>
      <c r="I138" s="15" t="str">
        <f>IF(T_komm!I135=0," ",T_komm!I135)</f>
        <v xml:space="preserve"> </v>
      </c>
      <c r="J138" s="15" t="str">
        <f>IF(T_komm!J135=0," ",T_komm!J135)</f>
        <v xml:space="preserve"> </v>
      </c>
      <c r="K138" s="15" t="str">
        <f>IF(T_komm!K135=0," ",T_komm!K135)</f>
        <v xml:space="preserve"> </v>
      </c>
      <c r="L138" s="15" t="str">
        <f>IF(T_komm!L135=0," ",T_komm!L135)</f>
        <v xml:space="preserve"> </v>
      </c>
      <c r="M138" s="15" t="str">
        <f>IF(T_komm!M135=0," ",T_komm!M135)</f>
        <v xml:space="preserve"> </v>
      </c>
      <c r="N138" s="15" t="str">
        <f>IF(T_komm!N135=0," ",T_komm!N135)</f>
        <v xml:space="preserve"> </v>
      </c>
      <c r="O138" s="15" t="str">
        <f>IF(T_komm!O135=0," ",T_komm!O135)</f>
        <v xml:space="preserve"> </v>
      </c>
      <c r="P138" s="15" t="str">
        <f>IF(T_komm!P135=0," ",T_komm!P135)</f>
        <v xml:space="preserve"> </v>
      </c>
      <c r="Q138" s="15" t="str">
        <f>IF(T_komm!Q135=0," ",T_komm!Q135)</f>
        <v xml:space="preserve"> </v>
      </c>
      <c r="R138" s="15" t="str">
        <f>IF(T_komm!R135=0," ",T_komm!R135)</f>
        <v xml:space="preserve"> </v>
      </c>
      <c r="S138" s="15" t="str">
        <f>IF(T_komm!S135=0," ",T_komm!S135)</f>
        <v xml:space="preserve"> </v>
      </c>
      <c r="T138" s="41"/>
    </row>
    <row r="139" spans="2:20" x14ac:dyDescent="0.2">
      <c r="B139" s="15" t="str">
        <f>IF(T_komm!B136=0," ",T_komm!B136)</f>
        <v xml:space="preserve"> </v>
      </c>
      <c r="C139" s="15" t="str">
        <f>IF(T_komm!C136=0," ",T_komm!C136)</f>
        <v xml:space="preserve"> </v>
      </c>
      <c r="D139" s="15" t="str">
        <f>IF(T_komm!D136=0," ",T_komm!D136)</f>
        <v xml:space="preserve"> </v>
      </c>
      <c r="E139" s="15" t="str">
        <f>IF(T_komm!E136=0," ",T_komm!E136)</f>
        <v xml:space="preserve"> </v>
      </c>
      <c r="F139" s="15" t="str">
        <f>IF(T_komm!F136=0," ",T_komm!F136)</f>
        <v xml:space="preserve"> </v>
      </c>
      <c r="G139" s="15" t="str">
        <f>IF(T_komm!G136=0," ",T_komm!G136)</f>
        <v xml:space="preserve"> </v>
      </c>
      <c r="H139" s="15" t="str">
        <f>IF(T_komm!H136=0," ",T_komm!H136)</f>
        <v xml:space="preserve"> </v>
      </c>
      <c r="I139" s="15" t="str">
        <f>IF(T_komm!I136=0," ",T_komm!I136)</f>
        <v xml:space="preserve"> </v>
      </c>
      <c r="J139" s="15" t="str">
        <f>IF(T_komm!J136=0," ",T_komm!J136)</f>
        <v xml:space="preserve"> </v>
      </c>
      <c r="K139" s="15" t="str">
        <f>IF(T_komm!K136=0," ",T_komm!K136)</f>
        <v xml:space="preserve"> </v>
      </c>
      <c r="L139" s="15" t="str">
        <f>IF(T_komm!L136=0," ",T_komm!L136)</f>
        <v xml:space="preserve"> </v>
      </c>
      <c r="M139" s="15" t="str">
        <f>IF(T_komm!M136=0," ",T_komm!M136)</f>
        <v xml:space="preserve"> </v>
      </c>
      <c r="N139" s="15" t="str">
        <f>IF(T_komm!N136=0," ",T_komm!N136)</f>
        <v xml:space="preserve"> </v>
      </c>
      <c r="O139" s="15" t="str">
        <f>IF(T_komm!O136=0," ",T_komm!O136)</f>
        <v xml:space="preserve"> </v>
      </c>
      <c r="P139" s="15" t="str">
        <f>IF(T_komm!P136=0," ",T_komm!P136)</f>
        <v xml:space="preserve"> </v>
      </c>
      <c r="Q139" s="15" t="str">
        <f>IF(T_komm!Q136=0," ",T_komm!Q136)</f>
        <v xml:space="preserve"> </v>
      </c>
      <c r="R139" s="15" t="str">
        <f>IF(T_komm!R136=0," ",T_komm!R136)</f>
        <v xml:space="preserve"> </v>
      </c>
      <c r="S139" s="15" t="str">
        <f>IF(T_komm!S136=0," ",T_komm!S136)</f>
        <v xml:space="preserve"> </v>
      </c>
      <c r="T139" s="41"/>
    </row>
    <row r="140" spans="2:20" x14ac:dyDescent="0.2">
      <c r="B140" s="15" t="str">
        <f>IF(T_komm!B137=0," ",T_komm!B137)</f>
        <v xml:space="preserve"> </v>
      </c>
      <c r="C140" s="15" t="str">
        <f>IF(T_komm!C137=0," ",T_komm!C137)</f>
        <v xml:space="preserve"> </v>
      </c>
      <c r="D140" s="15" t="str">
        <f>IF(T_komm!D137=0," ",T_komm!D137)</f>
        <v xml:space="preserve"> </v>
      </c>
      <c r="E140" s="15" t="str">
        <f>IF(T_komm!E137=0," ",T_komm!E137)</f>
        <v xml:space="preserve"> </v>
      </c>
      <c r="F140" s="15" t="str">
        <f>IF(T_komm!F137=0," ",T_komm!F137)</f>
        <v xml:space="preserve"> </v>
      </c>
      <c r="G140" s="15" t="str">
        <f>IF(T_komm!G137=0," ",T_komm!G137)</f>
        <v xml:space="preserve"> </v>
      </c>
      <c r="H140" s="15" t="str">
        <f>IF(T_komm!H137=0," ",T_komm!H137)</f>
        <v xml:space="preserve"> </v>
      </c>
      <c r="I140" s="15" t="str">
        <f>IF(T_komm!I137=0," ",T_komm!I137)</f>
        <v xml:space="preserve"> </v>
      </c>
      <c r="J140" s="15" t="str">
        <f>IF(T_komm!J137=0," ",T_komm!J137)</f>
        <v xml:space="preserve"> </v>
      </c>
      <c r="K140" s="15" t="str">
        <f>IF(T_komm!K137=0," ",T_komm!K137)</f>
        <v xml:space="preserve"> </v>
      </c>
      <c r="L140" s="15" t="str">
        <f>IF(T_komm!L137=0," ",T_komm!L137)</f>
        <v xml:space="preserve"> </v>
      </c>
      <c r="M140" s="15" t="str">
        <f>IF(T_komm!M137=0," ",T_komm!M137)</f>
        <v xml:space="preserve"> </v>
      </c>
      <c r="N140" s="15" t="str">
        <f>IF(T_komm!N137=0," ",T_komm!N137)</f>
        <v xml:space="preserve"> </v>
      </c>
      <c r="O140" s="15" t="str">
        <f>IF(T_komm!O137=0," ",T_komm!O137)</f>
        <v xml:space="preserve"> </v>
      </c>
      <c r="P140" s="15" t="str">
        <f>IF(T_komm!P137=0," ",T_komm!P137)</f>
        <v xml:space="preserve"> </v>
      </c>
      <c r="Q140" s="15" t="str">
        <f>IF(T_komm!Q137=0," ",T_komm!Q137)</f>
        <v xml:space="preserve"> </v>
      </c>
      <c r="R140" s="15" t="str">
        <f>IF(T_komm!R137=0," ",T_komm!R137)</f>
        <v xml:space="preserve"> </v>
      </c>
      <c r="S140" s="15" t="str">
        <f>IF(T_komm!S137=0," ",T_komm!S137)</f>
        <v xml:space="preserve"> </v>
      </c>
      <c r="T140" s="41"/>
    </row>
    <row r="141" spans="2:20" x14ac:dyDescent="0.2">
      <c r="B141" s="15" t="str">
        <f>IF(T_komm!B138=0," ",T_komm!B138)</f>
        <v xml:space="preserve"> </v>
      </c>
      <c r="C141" s="15" t="str">
        <f>IF(T_komm!C138=0," ",T_komm!C138)</f>
        <v xml:space="preserve"> </v>
      </c>
      <c r="D141" s="15" t="str">
        <f>IF(T_komm!D138=0," ",T_komm!D138)</f>
        <v xml:space="preserve"> </v>
      </c>
      <c r="E141" s="15" t="str">
        <f>IF(T_komm!E138=0," ",T_komm!E138)</f>
        <v xml:space="preserve"> </v>
      </c>
      <c r="F141" s="15" t="str">
        <f>IF(T_komm!F138=0," ",T_komm!F138)</f>
        <v xml:space="preserve"> </v>
      </c>
      <c r="G141" s="15" t="str">
        <f>IF(T_komm!G138=0," ",T_komm!G138)</f>
        <v xml:space="preserve"> </v>
      </c>
      <c r="H141" s="15" t="str">
        <f>IF(T_komm!H138=0," ",T_komm!H138)</f>
        <v xml:space="preserve"> </v>
      </c>
      <c r="I141" s="15" t="str">
        <f>IF(T_komm!I138=0," ",T_komm!I138)</f>
        <v xml:space="preserve"> </v>
      </c>
      <c r="J141" s="15" t="str">
        <f>IF(T_komm!J138=0," ",T_komm!J138)</f>
        <v xml:space="preserve"> </v>
      </c>
      <c r="K141" s="15" t="str">
        <f>IF(T_komm!K138=0," ",T_komm!K138)</f>
        <v xml:space="preserve"> </v>
      </c>
      <c r="L141" s="15" t="str">
        <f>IF(T_komm!L138=0," ",T_komm!L138)</f>
        <v xml:space="preserve"> </v>
      </c>
      <c r="M141" s="15" t="str">
        <f>IF(T_komm!M138=0," ",T_komm!M138)</f>
        <v xml:space="preserve"> </v>
      </c>
      <c r="N141" s="15" t="str">
        <f>IF(T_komm!N138=0," ",T_komm!N138)</f>
        <v xml:space="preserve"> </v>
      </c>
      <c r="O141" s="15" t="str">
        <f>IF(T_komm!O138=0," ",T_komm!O138)</f>
        <v xml:space="preserve"> </v>
      </c>
      <c r="P141" s="15" t="str">
        <f>IF(T_komm!P138=0," ",T_komm!P138)</f>
        <v xml:space="preserve"> </v>
      </c>
      <c r="Q141" s="15" t="str">
        <f>IF(T_komm!Q138=0," ",T_komm!Q138)</f>
        <v xml:space="preserve"> </v>
      </c>
      <c r="R141" s="15" t="str">
        <f>IF(T_komm!R138=0," ",T_komm!R138)</f>
        <v xml:space="preserve"> </v>
      </c>
      <c r="S141" s="15" t="str">
        <f>IF(T_komm!S138=0," ",T_komm!S138)</f>
        <v xml:space="preserve"> </v>
      </c>
      <c r="T141" s="41"/>
    </row>
    <row r="142" spans="2:20" x14ac:dyDescent="0.2">
      <c r="B142" s="15" t="str">
        <f>IF(T_komm!B139=0," ",T_komm!B139)</f>
        <v xml:space="preserve"> </v>
      </c>
      <c r="C142" s="15" t="str">
        <f>IF(T_komm!C139=0," ",T_komm!C139)</f>
        <v xml:space="preserve"> </v>
      </c>
      <c r="D142" s="15" t="str">
        <f>IF(T_komm!D139=0," ",T_komm!D139)</f>
        <v xml:space="preserve"> </v>
      </c>
      <c r="E142" s="15" t="str">
        <f>IF(T_komm!E139=0," ",T_komm!E139)</f>
        <v xml:space="preserve"> </v>
      </c>
      <c r="F142" s="15" t="str">
        <f>IF(T_komm!F139=0," ",T_komm!F139)</f>
        <v xml:space="preserve"> </v>
      </c>
      <c r="G142" s="15" t="str">
        <f>IF(T_komm!G139=0," ",T_komm!G139)</f>
        <v xml:space="preserve"> </v>
      </c>
      <c r="H142" s="15" t="str">
        <f>IF(T_komm!H139=0," ",T_komm!H139)</f>
        <v xml:space="preserve"> </v>
      </c>
      <c r="I142" s="15" t="str">
        <f>IF(T_komm!I139=0," ",T_komm!I139)</f>
        <v xml:space="preserve"> </v>
      </c>
      <c r="J142" s="15" t="str">
        <f>IF(T_komm!J139=0," ",T_komm!J139)</f>
        <v xml:space="preserve"> </v>
      </c>
      <c r="K142" s="15" t="str">
        <f>IF(T_komm!K139=0," ",T_komm!K139)</f>
        <v xml:space="preserve"> </v>
      </c>
      <c r="L142" s="15" t="str">
        <f>IF(T_komm!L139=0," ",T_komm!L139)</f>
        <v xml:space="preserve"> </v>
      </c>
      <c r="M142" s="15" t="str">
        <f>IF(T_komm!M139=0," ",T_komm!M139)</f>
        <v xml:space="preserve"> </v>
      </c>
      <c r="N142" s="15" t="str">
        <f>IF(T_komm!N139=0," ",T_komm!N139)</f>
        <v xml:space="preserve"> </v>
      </c>
      <c r="O142" s="15" t="str">
        <f>IF(T_komm!O139=0," ",T_komm!O139)</f>
        <v xml:space="preserve"> </v>
      </c>
      <c r="P142" s="15" t="str">
        <f>IF(T_komm!P139=0," ",T_komm!P139)</f>
        <v xml:space="preserve"> </v>
      </c>
      <c r="Q142" s="15" t="str">
        <f>IF(T_komm!Q139=0," ",T_komm!Q139)</f>
        <v xml:space="preserve"> </v>
      </c>
      <c r="R142" s="15" t="str">
        <f>IF(T_komm!R139=0," ",T_komm!R139)</f>
        <v xml:space="preserve"> </v>
      </c>
      <c r="S142" s="15" t="str">
        <f>IF(T_komm!S139=0," ",T_komm!S139)</f>
        <v xml:space="preserve"> </v>
      </c>
      <c r="T142" s="41"/>
    </row>
    <row r="143" spans="2:20" x14ac:dyDescent="0.2">
      <c r="B143" s="15" t="str">
        <f>IF(T_komm!B140=0," ",T_komm!B140)</f>
        <v xml:space="preserve"> </v>
      </c>
      <c r="C143" s="15" t="str">
        <f>IF(T_komm!C140=0," ",T_komm!C140)</f>
        <v xml:space="preserve"> </v>
      </c>
      <c r="D143" s="15" t="str">
        <f>IF(T_komm!D140=0," ",T_komm!D140)</f>
        <v xml:space="preserve"> </v>
      </c>
      <c r="E143" s="15" t="str">
        <f>IF(T_komm!E140=0," ",T_komm!E140)</f>
        <v xml:space="preserve"> </v>
      </c>
      <c r="F143" s="15" t="str">
        <f>IF(T_komm!F140=0," ",T_komm!F140)</f>
        <v xml:space="preserve"> </v>
      </c>
      <c r="G143" s="15" t="str">
        <f>IF(T_komm!G140=0," ",T_komm!G140)</f>
        <v xml:space="preserve"> </v>
      </c>
      <c r="H143" s="15" t="str">
        <f>IF(T_komm!H140=0," ",T_komm!H140)</f>
        <v xml:space="preserve"> </v>
      </c>
      <c r="I143" s="15" t="str">
        <f>IF(T_komm!I140=0," ",T_komm!I140)</f>
        <v xml:space="preserve"> </v>
      </c>
      <c r="J143" s="15" t="str">
        <f>IF(T_komm!J140=0," ",T_komm!J140)</f>
        <v xml:space="preserve"> </v>
      </c>
      <c r="K143" s="15" t="str">
        <f>IF(T_komm!K140=0," ",T_komm!K140)</f>
        <v xml:space="preserve"> </v>
      </c>
      <c r="L143" s="15" t="str">
        <f>IF(T_komm!L140=0," ",T_komm!L140)</f>
        <v xml:space="preserve"> </v>
      </c>
      <c r="M143" s="15" t="str">
        <f>IF(T_komm!M140=0," ",T_komm!M140)</f>
        <v xml:space="preserve"> </v>
      </c>
      <c r="N143" s="15" t="str">
        <f>IF(T_komm!N140=0," ",T_komm!N140)</f>
        <v xml:space="preserve"> </v>
      </c>
      <c r="O143" s="15" t="str">
        <f>IF(T_komm!O140=0," ",T_komm!O140)</f>
        <v xml:space="preserve"> </v>
      </c>
      <c r="P143" s="15" t="str">
        <f>IF(T_komm!P140=0," ",T_komm!P140)</f>
        <v xml:space="preserve"> </v>
      </c>
      <c r="Q143" s="15" t="str">
        <f>IF(T_komm!Q140=0," ",T_komm!Q140)</f>
        <v xml:space="preserve"> </v>
      </c>
      <c r="R143" s="15" t="str">
        <f>IF(T_komm!R140=0," ",T_komm!R140)</f>
        <v xml:space="preserve"> </v>
      </c>
      <c r="S143" s="15" t="str">
        <f>IF(T_komm!S140=0," ",T_komm!S140)</f>
        <v xml:space="preserve"> </v>
      </c>
      <c r="T143" s="41"/>
    </row>
    <row r="144" spans="2:20" x14ac:dyDescent="0.2">
      <c r="B144" s="15" t="str">
        <f>IF(T_komm!B141=0," ",T_komm!B141)</f>
        <v xml:space="preserve"> </v>
      </c>
      <c r="C144" s="15" t="str">
        <f>IF(T_komm!C141=0," ",T_komm!C141)</f>
        <v xml:space="preserve"> </v>
      </c>
      <c r="D144" s="15" t="str">
        <f>IF(T_komm!D141=0," ",T_komm!D141)</f>
        <v xml:space="preserve"> </v>
      </c>
      <c r="E144" s="15" t="str">
        <f>IF(T_komm!E141=0," ",T_komm!E141)</f>
        <v xml:space="preserve"> </v>
      </c>
      <c r="F144" s="15" t="str">
        <f>IF(T_komm!F141=0," ",T_komm!F141)</f>
        <v xml:space="preserve"> </v>
      </c>
      <c r="G144" s="15" t="str">
        <f>IF(T_komm!G141=0," ",T_komm!G141)</f>
        <v xml:space="preserve"> </v>
      </c>
      <c r="H144" s="15" t="str">
        <f>IF(T_komm!H141=0," ",T_komm!H141)</f>
        <v xml:space="preserve"> </v>
      </c>
      <c r="I144" s="15" t="str">
        <f>IF(T_komm!I141=0," ",T_komm!I141)</f>
        <v xml:space="preserve"> </v>
      </c>
      <c r="J144" s="15" t="str">
        <f>IF(T_komm!J141=0," ",T_komm!J141)</f>
        <v xml:space="preserve"> </v>
      </c>
      <c r="K144" s="15" t="str">
        <f>IF(T_komm!K141=0," ",T_komm!K141)</f>
        <v xml:space="preserve"> </v>
      </c>
      <c r="L144" s="15" t="str">
        <f>IF(T_komm!L141=0," ",T_komm!L141)</f>
        <v xml:space="preserve"> </v>
      </c>
      <c r="M144" s="15" t="str">
        <f>IF(T_komm!M141=0," ",T_komm!M141)</f>
        <v xml:space="preserve"> </v>
      </c>
      <c r="N144" s="15" t="str">
        <f>IF(T_komm!N141=0," ",T_komm!N141)</f>
        <v xml:space="preserve"> </v>
      </c>
      <c r="O144" s="15" t="str">
        <f>IF(T_komm!O141=0," ",T_komm!O141)</f>
        <v xml:space="preserve"> </v>
      </c>
      <c r="P144" s="15" t="str">
        <f>IF(T_komm!P141=0," ",T_komm!P141)</f>
        <v xml:space="preserve"> </v>
      </c>
      <c r="Q144" s="15" t="str">
        <f>IF(T_komm!Q141=0," ",T_komm!Q141)</f>
        <v xml:space="preserve"> </v>
      </c>
      <c r="R144" s="15" t="str">
        <f>IF(T_komm!R141=0," ",T_komm!R141)</f>
        <v xml:space="preserve"> </v>
      </c>
      <c r="S144" s="15" t="str">
        <f>IF(T_komm!S141=0," ",T_komm!S141)</f>
        <v xml:space="preserve"> </v>
      </c>
      <c r="T144" s="41"/>
    </row>
    <row r="145" spans="2:20" x14ac:dyDescent="0.2">
      <c r="B145" s="15" t="str">
        <f>IF(T_komm!B142=0," ",T_komm!B142)</f>
        <v xml:space="preserve"> </v>
      </c>
      <c r="C145" s="15" t="str">
        <f>IF(T_komm!C142=0," ",T_komm!C142)</f>
        <v xml:space="preserve"> </v>
      </c>
      <c r="D145" s="15" t="str">
        <f>IF(T_komm!D142=0," ",T_komm!D142)</f>
        <v xml:space="preserve"> </v>
      </c>
      <c r="E145" s="15" t="str">
        <f>IF(T_komm!E142=0," ",T_komm!E142)</f>
        <v xml:space="preserve"> </v>
      </c>
      <c r="F145" s="15" t="str">
        <f>IF(T_komm!F142=0," ",T_komm!F142)</f>
        <v xml:space="preserve"> </v>
      </c>
      <c r="G145" s="15" t="str">
        <f>IF(T_komm!G142=0," ",T_komm!G142)</f>
        <v xml:space="preserve"> </v>
      </c>
      <c r="H145" s="15" t="str">
        <f>IF(T_komm!H142=0," ",T_komm!H142)</f>
        <v xml:space="preserve"> </v>
      </c>
      <c r="I145" s="15" t="str">
        <f>IF(T_komm!I142=0," ",T_komm!I142)</f>
        <v xml:space="preserve"> </v>
      </c>
      <c r="J145" s="15" t="str">
        <f>IF(T_komm!J142=0," ",T_komm!J142)</f>
        <v xml:space="preserve"> </v>
      </c>
      <c r="K145" s="15" t="str">
        <f>IF(T_komm!K142=0," ",T_komm!K142)</f>
        <v xml:space="preserve"> </v>
      </c>
      <c r="L145" s="15" t="str">
        <f>IF(T_komm!L142=0," ",T_komm!L142)</f>
        <v xml:space="preserve"> </v>
      </c>
      <c r="M145" s="15" t="str">
        <f>IF(T_komm!M142=0," ",T_komm!M142)</f>
        <v xml:space="preserve"> </v>
      </c>
      <c r="N145" s="15" t="str">
        <f>IF(T_komm!N142=0," ",T_komm!N142)</f>
        <v xml:space="preserve"> </v>
      </c>
      <c r="O145" s="15" t="str">
        <f>IF(T_komm!O142=0," ",T_komm!O142)</f>
        <v xml:space="preserve"> </v>
      </c>
      <c r="P145" s="15" t="str">
        <f>IF(T_komm!P142=0," ",T_komm!P142)</f>
        <v xml:space="preserve"> </v>
      </c>
      <c r="Q145" s="15" t="str">
        <f>IF(T_komm!Q142=0," ",T_komm!Q142)</f>
        <v xml:space="preserve"> </v>
      </c>
      <c r="R145" s="15" t="str">
        <f>IF(T_komm!R142=0," ",T_komm!R142)</f>
        <v xml:space="preserve"> </v>
      </c>
      <c r="S145" s="15" t="str">
        <f>IF(T_komm!S142=0," ",T_komm!S142)</f>
        <v xml:space="preserve"> </v>
      </c>
      <c r="T145" s="41"/>
    </row>
    <row r="146" spans="2:20" x14ac:dyDescent="0.2">
      <c r="B146" s="15" t="str">
        <f>IF(T_komm!B143=0," ",T_komm!B143)</f>
        <v xml:space="preserve"> </v>
      </c>
      <c r="C146" s="15" t="str">
        <f>IF(T_komm!C143=0," ",T_komm!C143)</f>
        <v xml:space="preserve"> </v>
      </c>
      <c r="D146" s="15" t="str">
        <f>IF(T_komm!D143=0," ",T_komm!D143)</f>
        <v xml:space="preserve"> </v>
      </c>
      <c r="E146" s="15" t="str">
        <f>IF(T_komm!E143=0," ",T_komm!E143)</f>
        <v xml:space="preserve"> </v>
      </c>
      <c r="F146" s="15" t="str">
        <f>IF(T_komm!F143=0," ",T_komm!F143)</f>
        <v xml:space="preserve"> </v>
      </c>
      <c r="G146" s="15" t="str">
        <f>IF(T_komm!G143=0," ",T_komm!G143)</f>
        <v xml:space="preserve"> </v>
      </c>
      <c r="H146" s="15" t="str">
        <f>IF(T_komm!H143=0," ",T_komm!H143)</f>
        <v xml:space="preserve"> </v>
      </c>
      <c r="I146" s="15" t="str">
        <f>IF(T_komm!I143=0," ",T_komm!I143)</f>
        <v xml:space="preserve"> </v>
      </c>
      <c r="J146" s="15" t="str">
        <f>IF(T_komm!J143=0," ",T_komm!J143)</f>
        <v xml:space="preserve"> </v>
      </c>
      <c r="K146" s="15" t="str">
        <f>IF(T_komm!K143=0," ",T_komm!K143)</f>
        <v xml:space="preserve"> </v>
      </c>
      <c r="L146" s="15" t="str">
        <f>IF(T_komm!L143=0," ",T_komm!L143)</f>
        <v xml:space="preserve"> </v>
      </c>
      <c r="M146" s="15" t="str">
        <f>IF(T_komm!M143=0," ",T_komm!M143)</f>
        <v xml:space="preserve"> </v>
      </c>
      <c r="N146" s="15" t="str">
        <f>IF(T_komm!N143=0," ",T_komm!N143)</f>
        <v xml:space="preserve"> </v>
      </c>
      <c r="O146" s="15" t="str">
        <f>IF(T_komm!O143=0," ",T_komm!O143)</f>
        <v xml:space="preserve"> </v>
      </c>
      <c r="P146" s="15" t="str">
        <f>IF(T_komm!P143=0," ",T_komm!P143)</f>
        <v xml:space="preserve"> </v>
      </c>
      <c r="Q146" s="15" t="str">
        <f>IF(T_komm!Q143=0," ",T_komm!Q143)</f>
        <v xml:space="preserve"> </v>
      </c>
      <c r="R146" s="15" t="str">
        <f>IF(T_komm!R143=0," ",T_komm!R143)</f>
        <v xml:space="preserve"> </v>
      </c>
      <c r="S146" s="15" t="str">
        <f>IF(T_komm!S143=0," ",T_komm!S143)</f>
        <v xml:space="preserve"> </v>
      </c>
      <c r="T146" s="41"/>
    </row>
    <row r="147" spans="2:20" x14ac:dyDescent="0.2">
      <c r="B147" s="15" t="str">
        <f>IF(T_komm!B144=0," ",T_komm!B144)</f>
        <v xml:space="preserve"> </v>
      </c>
      <c r="C147" s="15" t="str">
        <f>IF(T_komm!C144=0," ",T_komm!C144)</f>
        <v xml:space="preserve"> </v>
      </c>
      <c r="D147" s="15" t="str">
        <f>IF(T_komm!D144=0," ",T_komm!D144)</f>
        <v xml:space="preserve"> </v>
      </c>
      <c r="E147" s="15" t="str">
        <f>IF(T_komm!E144=0," ",T_komm!E144)</f>
        <v xml:space="preserve"> </v>
      </c>
      <c r="F147" s="15" t="str">
        <f>IF(T_komm!F144=0," ",T_komm!F144)</f>
        <v xml:space="preserve"> </v>
      </c>
      <c r="G147" s="15" t="str">
        <f>IF(T_komm!G144=0," ",T_komm!G144)</f>
        <v xml:space="preserve"> </v>
      </c>
      <c r="H147" s="15" t="str">
        <f>IF(T_komm!H144=0," ",T_komm!H144)</f>
        <v xml:space="preserve"> </v>
      </c>
      <c r="I147" s="15" t="str">
        <f>IF(T_komm!I144=0," ",T_komm!I144)</f>
        <v xml:space="preserve"> </v>
      </c>
      <c r="J147" s="15" t="str">
        <f>IF(T_komm!J144=0," ",T_komm!J144)</f>
        <v xml:space="preserve"> </v>
      </c>
      <c r="K147" s="15" t="str">
        <f>IF(T_komm!K144=0," ",T_komm!K144)</f>
        <v xml:space="preserve"> </v>
      </c>
      <c r="L147" s="15" t="str">
        <f>IF(T_komm!L144=0," ",T_komm!L144)</f>
        <v xml:space="preserve"> </v>
      </c>
      <c r="M147" s="15" t="str">
        <f>IF(T_komm!M144=0," ",T_komm!M144)</f>
        <v xml:space="preserve"> </v>
      </c>
      <c r="N147" s="15" t="str">
        <f>IF(T_komm!N144=0," ",T_komm!N144)</f>
        <v xml:space="preserve"> </v>
      </c>
      <c r="O147" s="15" t="str">
        <f>IF(T_komm!O144=0," ",T_komm!O144)</f>
        <v xml:space="preserve"> </v>
      </c>
      <c r="P147" s="15" t="str">
        <f>IF(T_komm!P144=0," ",T_komm!P144)</f>
        <v xml:space="preserve"> </v>
      </c>
      <c r="Q147" s="15" t="str">
        <f>IF(T_komm!Q144=0," ",T_komm!Q144)</f>
        <v xml:space="preserve"> </v>
      </c>
      <c r="R147" s="15" t="str">
        <f>IF(T_komm!R144=0," ",T_komm!R144)</f>
        <v xml:space="preserve"> </v>
      </c>
      <c r="S147" s="15" t="str">
        <f>IF(T_komm!S144=0," ",T_komm!S144)</f>
        <v xml:space="preserve"> </v>
      </c>
      <c r="T147" s="41"/>
    </row>
    <row r="148" spans="2:20" x14ac:dyDescent="0.2">
      <c r="B148" s="15" t="str">
        <f>IF(T_komm!B145=0," ",T_komm!B145)</f>
        <v xml:space="preserve"> </v>
      </c>
      <c r="C148" s="15" t="str">
        <f>IF(T_komm!C145=0," ",T_komm!C145)</f>
        <v xml:space="preserve"> </v>
      </c>
      <c r="D148" s="15" t="str">
        <f>IF(T_komm!D145=0," ",T_komm!D145)</f>
        <v xml:space="preserve"> </v>
      </c>
      <c r="E148" s="15" t="str">
        <f>IF(T_komm!E145=0," ",T_komm!E145)</f>
        <v xml:space="preserve"> </v>
      </c>
      <c r="F148" s="15" t="str">
        <f>IF(T_komm!F145=0," ",T_komm!F145)</f>
        <v xml:space="preserve"> </v>
      </c>
      <c r="G148" s="15" t="str">
        <f>IF(T_komm!G145=0," ",T_komm!G145)</f>
        <v xml:space="preserve"> </v>
      </c>
      <c r="H148" s="15" t="str">
        <f>IF(T_komm!H145=0," ",T_komm!H145)</f>
        <v xml:space="preserve"> </v>
      </c>
      <c r="I148" s="15" t="str">
        <f>IF(T_komm!I145=0," ",T_komm!I145)</f>
        <v xml:space="preserve"> </v>
      </c>
      <c r="J148" s="15" t="str">
        <f>IF(T_komm!J145=0," ",T_komm!J145)</f>
        <v xml:space="preserve"> </v>
      </c>
      <c r="K148" s="15" t="str">
        <f>IF(T_komm!K145=0," ",T_komm!K145)</f>
        <v xml:space="preserve"> </v>
      </c>
      <c r="L148" s="15" t="str">
        <f>IF(T_komm!L145=0," ",T_komm!L145)</f>
        <v xml:space="preserve"> </v>
      </c>
      <c r="M148" s="15" t="str">
        <f>IF(T_komm!M145=0," ",T_komm!M145)</f>
        <v xml:space="preserve"> </v>
      </c>
      <c r="N148" s="15" t="str">
        <f>IF(T_komm!N145=0," ",T_komm!N145)</f>
        <v xml:space="preserve"> </v>
      </c>
      <c r="O148" s="15" t="str">
        <f>IF(T_komm!O145=0," ",T_komm!O145)</f>
        <v xml:space="preserve"> </v>
      </c>
      <c r="P148" s="15" t="str">
        <f>IF(T_komm!P145=0," ",T_komm!P145)</f>
        <v xml:space="preserve"> </v>
      </c>
      <c r="Q148" s="15" t="str">
        <f>IF(T_komm!Q145=0," ",T_komm!Q145)</f>
        <v xml:space="preserve"> </v>
      </c>
      <c r="R148" s="15" t="str">
        <f>IF(T_komm!R145=0," ",T_komm!R145)</f>
        <v xml:space="preserve"> </v>
      </c>
      <c r="S148" s="15" t="str">
        <f>IF(T_komm!S145=0," ",T_komm!S145)</f>
        <v xml:space="preserve"> </v>
      </c>
      <c r="T148" s="41"/>
    </row>
    <row r="149" spans="2:20" x14ac:dyDescent="0.2">
      <c r="B149" s="15" t="str">
        <f>IF(T_komm!B146=0," ",T_komm!B146)</f>
        <v xml:space="preserve"> </v>
      </c>
      <c r="C149" s="15" t="str">
        <f>IF(T_komm!C146=0," ",T_komm!C146)</f>
        <v xml:space="preserve"> </v>
      </c>
      <c r="D149" s="15" t="str">
        <f>IF(T_komm!D146=0," ",T_komm!D146)</f>
        <v xml:space="preserve"> </v>
      </c>
      <c r="E149" s="15" t="str">
        <f>IF(T_komm!E146=0," ",T_komm!E146)</f>
        <v xml:space="preserve"> </v>
      </c>
      <c r="F149" s="15" t="str">
        <f>IF(T_komm!F146=0," ",T_komm!F146)</f>
        <v xml:space="preserve"> </v>
      </c>
      <c r="G149" s="15" t="str">
        <f>IF(T_komm!G146=0," ",T_komm!G146)</f>
        <v xml:space="preserve"> </v>
      </c>
      <c r="H149" s="15" t="str">
        <f>IF(T_komm!H146=0," ",T_komm!H146)</f>
        <v xml:space="preserve"> </v>
      </c>
      <c r="I149" s="15" t="str">
        <f>IF(T_komm!I146=0," ",T_komm!I146)</f>
        <v xml:space="preserve"> </v>
      </c>
      <c r="J149" s="15" t="str">
        <f>IF(T_komm!J146=0," ",T_komm!J146)</f>
        <v xml:space="preserve"> </v>
      </c>
      <c r="K149" s="15" t="str">
        <f>IF(T_komm!K146=0," ",T_komm!K146)</f>
        <v xml:space="preserve"> </v>
      </c>
      <c r="L149" s="15" t="str">
        <f>IF(T_komm!L146=0," ",T_komm!L146)</f>
        <v xml:space="preserve"> </v>
      </c>
      <c r="M149" s="15" t="str">
        <f>IF(T_komm!M146=0," ",T_komm!M146)</f>
        <v xml:space="preserve"> </v>
      </c>
      <c r="N149" s="15" t="str">
        <f>IF(T_komm!N146=0," ",T_komm!N146)</f>
        <v xml:space="preserve"> </v>
      </c>
      <c r="O149" s="15" t="str">
        <f>IF(T_komm!O146=0," ",T_komm!O146)</f>
        <v xml:space="preserve"> </v>
      </c>
      <c r="P149" s="15" t="str">
        <f>IF(T_komm!P146=0," ",T_komm!P146)</f>
        <v xml:space="preserve"> </v>
      </c>
      <c r="Q149" s="15" t="str">
        <f>IF(T_komm!Q146=0," ",T_komm!Q146)</f>
        <v xml:space="preserve"> </v>
      </c>
      <c r="R149" s="15" t="str">
        <f>IF(T_komm!R146=0," ",T_komm!R146)</f>
        <v xml:space="preserve"> </v>
      </c>
      <c r="S149" s="15" t="str">
        <f>IF(T_komm!S146=0," ",T_komm!S146)</f>
        <v xml:space="preserve"> </v>
      </c>
      <c r="T149" s="41"/>
    </row>
    <row r="150" spans="2:20" x14ac:dyDescent="0.2">
      <c r="B150" s="15" t="str">
        <f>IF(T_komm!B147=0," ",T_komm!B147)</f>
        <v xml:space="preserve"> </v>
      </c>
      <c r="C150" s="15" t="str">
        <f>IF(T_komm!C147=0," ",T_komm!C147)</f>
        <v xml:space="preserve"> </v>
      </c>
      <c r="D150" s="15" t="str">
        <f>IF(T_komm!D147=0," ",T_komm!D147)</f>
        <v xml:space="preserve"> </v>
      </c>
      <c r="E150" s="15" t="str">
        <f>IF(T_komm!E147=0," ",T_komm!E147)</f>
        <v xml:space="preserve"> </v>
      </c>
      <c r="F150" s="15" t="str">
        <f>IF(T_komm!F147=0," ",T_komm!F147)</f>
        <v xml:space="preserve"> </v>
      </c>
      <c r="G150" s="15" t="str">
        <f>IF(T_komm!G147=0," ",T_komm!G147)</f>
        <v xml:space="preserve"> </v>
      </c>
      <c r="H150" s="15" t="str">
        <f>IF(T_komm!H147=0," ",T_komm!H147)</f>
        <v xml:space="preserve"> </v>
      </c>
      <c r="I150" s="15" t="str">
        <f>IF(T_komm!I147=0," ",T_komm!I147)</f>
        <v xml:space="preserve"> </v>
      </c>
      <c r="J150" s="15" t="str">
        <f>IF(T_komm!J147=0," ",T_komm!J147)</f>
        <v xml:space="preserve"> </v>
      </c>
      <c r="K150" s="15" t="str">
        <f>IF(T_komm!K147=0," ",T_komm!K147)</f>
        <v xml:space="preserve"> </v>
      </c>
      <c r="L150" s="15" t="str">
        <f>IF(T_komm!L147=0," ",T_komm!L147)</f>
        <v xml:space="preserve"> </v>
      </c>
      <c r="M150" s="15" t="str">
        <f>IF(T_komm!M147=0," ",T_komm!M147)</f>
        <v xml:space="preserve"> </v>
      </c>
      <c r="N150" s="15" t="str">
        <f>IF(T_komm!N147=0," ",T_komm!N147)</f>
        <v xml:space="preserve"> </v>
      </c>
      <c r="O150" s="15" t="str">
        <f>IF(T_komm!O147=0," ",T_komm!O147)</f>
        <v xml:space="preserve"> </v>
      </c>
      <c r="P150" s="15" t="str">
        <f>IF(T_komm!P147=0," ",T_komm!P147)</f>
        <v xml:space="preserve"> </v>
      </c>
      <c r="Q150" s="15" t="str">
        <f>IF(T_komm!Q147=0," ",T_komm!Q147)</f>
        <v xml:space="preserve"> </v>
      </c>
      <c r="R150" s="15" t="str">
        <f>IF(T_komm!R147=0," ",T_komm!R147)</f>
        <v xml:space="preserve"> </v>
      </c>
      <c r="S150" s="15" t="str">
        <f>IF(T_komm!S147=0," ",T_komm!S147)</f>
        <v xml:space="preserve"> </v>
      </c>
      <c r="T150" s="41"/>
    </row>
    <row r="151" spans="2:20" x14ac:dyDescent="0.2">
      <c r="B151" s="15" t="str">
        <f>IF(T_komm!B148=0," ",T_komm!B148)</f>
        <v xml:space="preserve"> </v>
      </c>
      <c r="C151" s="15" t="str">
        <f>IF(T_komm!C148=0," ",T_komm!C148)</f>
        <v xml:space="preserve"> </v>
      </c>
      <c r="D151" s="15" t="str">
        <f>IF(T_komm!D148=0," ",T_komm!D148)</f>
        <v xml:space="preserve"> </v>
      </c>
      <c r="E151" s="15" t="str">
        <f>IF(T_komm!E148=0," ",T_komm!E148)</f>
        <v xml:space="preserve"> </v>
      </c>
      <c r="F151" s="15" t="str">
        <f>IF(T_komm!F148=0," ",T_komm!F148)</f>
        <v xml:space="preserve"> </v>
      </c>
      <c r="G151" s="15" t="str">
        <f>IF(T_komm!G148=0," ",T_komm!G148)</f>
        <v xml:space="preserve"> </v>
      </c>
      <c r="H151" s="15" t="str">
        <f>IF(T_komm!H148=0," ",T_komm!H148)</f>
        <v xml:space="preserve"> </v>
      </c>
      <c r="I151" s="15" t="str">
        <f>IF(T_komm!I148=0," ",T_komm!I148)</f>
        <v xml:space="preserve"> </v>
      </c>
      <c r="J151" s="15" t="str">
        <f>IF(T_komm!J148=0," ",T_komm!J148)</f>
        <v xml:space="preserve"> </v>
      </c>
      <c r="K151" s="15" t="str">
        <f>IF(T_komm!K148=0," ",T_komm!K148)</f>
        <v xml:space="preserve"> </v>
      </c>
      <c r="L151" s="15" t="str">
        <f>IF(T_komm!L148=0," ",T_komm!L148)</f>
        <v xml:space="preserve"> </v>
      </c>
      <c r="M151" s="15" t="str">
        <f>IF(T_komm!M148=0," ",T_komm!M148)</f>
        <v xml:space="preserve"> </v>
      </c>
      <c r="N151" s="15" t="str">
        <f>IF(T_komm!N148=0," ",T_komm!N148)</f>
        <v xml:space="preserve"> </v>
      </c>
      <c r="O151" s="15" t="str">
        <f>IF(T_komm!O148=0," ",T_komm!O148)</f>
        <v xml:space="preserve"> </v>
      </c>
      <c r="P151" s="15" t="str">
        <f>IF(T_komm!P148=0," ",T_komm!P148)</f>
        <v xml:space="preserve"> </v>
      </c>
      <c r="Q151" s="15" t="str">
        <f>IF(T_komm!Q148=0," ",T_komm!Q148)</f>
        <v xml:space="preserve"> </v>
      </c>
      <c r="R151" s="15" t="str">
        <f>IF(T_komm!R148=0," ",T_komm!R148)</f>
        <v xml:space="preserve"> </v>
      </c>
      <c r="S151" s="15" t="str">
        <f>IF(T_komm!S148=0," ",T_komm!S148)</f>
        <v xml:space="preserve"> </v>
      </c>
      <c r="T151" s="41"/>
    </row>
    <row r="152" spans="2:20" x14ac:dyDescent="0.2">
      <c r="B152" s="15" t="str">
        <f>IF(T_komm!B149=0," ",T_komm!B149)</f>
        <v xml:space="preserve"> </v>
      </c>
      <c r="C152" s="15" t="str">
        <f>IF(T_komm!C149=0," ",T_komm!C149)</f>
        <v xml:space="preserve"> </v>
      </c>
      <c r="D152" s="15" t="str">
        <f>IF(T_komm!D149=0," ",T_komm!D149)</f>
        <v xml:space="preserve"> </v>
      </c>
      <c r="E152" s="15" t="str">
        <f>IF(T_komm!E149=0," ",T_komm!E149)</f>
        <v xml:space="preserve"> </v>
      </c>
      <c r="F152" s="15" t="str">
        <f>IF(T_komm!F149=0," ",T_komm!F149)</f>
        <v xml:space="preserve"> </v>
      </c>
      <c r="G152" s="15" t="str">
        <f>IF(T_komm!G149=0," ",T_komm!G149)</f>
        <v xml:space="preserve"> </v>
      </c>
      <c r="H152" s="15" t="str">
        <f>IF(T_komm!H149=0," ",T_komm!H149)</f>
        <v xml:space="preserve"> </v>
      </c>
      <c r="I152" s="15" t="str">
        <f>IF(T_komm!I149=0," ",T_komm!I149)</f>
        <v xml:space="preserve"> </v>
      </c>
      <c r="J152" s="15" t="str">
        <f>IF(T_komm!J149=0," ",T_komm!J149)</f>
        <v xml:space="preserve"> </v>
      </c>
      <c r="K152" s="15" t="str">
        <f>IF(T_komm!K149=0," ",T_komm!K149)</f>
        <v xml:space="preserve"> </v>
      </c>
      <c r="L152" s="15" t="str">
        <f>IF(T_komm!L149=0," ",T_komm!L149)</f>
        <v xml:space="preserve"> </v>
      </c>
      <c r="M152" s="15" t="str">
        <f>IF(T_komm!M149=0," ",T_komm!M149)</f>
        <v xml:space="preserve"> </v>
      </c>
      <c r="N152" s="15" t="str">
        <f>IF(T_komm!N149=0," ",T_komm!N149)</f>
        <v xml:space="preserve"> </v>
      </c>
      <c r="O152" s="15" t="str">
        <f>IF(T_komm!O149=0," ",T_komm!O149)</f>
        <v xml:space="preserve"> </v>
      </c>
      <c r="P152" s="15" t="str">
        <f>IF(T_komm!P149=0," ",T_komm!P149)</f>
        <v xml:space="preserve"> </v>
      </c>
      <c r="Q152" s="15" t="str">
        <f>IF(T_komm!Q149=0," ",T_komm!Q149)</f>
        <v xml:space="preserve"> </v>
      </c>
      <c r="R152" s="15" t="str">
        <f>IF(T_komm!R149=0," ",T_komm!R149)</f>
        <v xml:space="preserve"> </v>
      </c>
      <c r="S152" s="15" t="str">
        <f>IF(T_komm!S149=0," ",T_komm!S149)</f>
        <v xml:space="preserve"> </v>
      </c>
      <c r="T152" s="41"/>
    </row>
    <row r="153" spans="2:20" x14ac:dyDescent="0.2">
      <c r="B153" s="15" t="str">
        <f>IF(T_komm!B150=0," ",T_komm!B150)</f>
        <v xml:space="preserve"> </v>
      </c>
      <c r="C153" s="15" t="str">
        <f>IF(T_komm!C150=0," ",T_komm!C150)</f>
        <v xml:space="preserve"> </v>
      </c>
      <c r="D153" s="15" t="str">
        <f>IF(T_komm!D150=0," ",T_komm!D150)</f>
        <v xml:space="preserve"> </v>
      </c>
      <c r="E153" s="15" t="str">
        <f>IF(T_komm!E150=0," ",T_komm!E150)</f>
        <v xml:space="preserve"> </v>
      </c>
      <c r="F153" s="15" t="str">
        <f>IF(T_komm!F150=0," ",T_komm!F150)</f>
        <v xml:space="preserve"> </v>
      </c>
      <c r="G153" s="15" t="str">
        <f>IF(T_komm!G150=0," ",T_komm!G150)</f>
        <v xml:space="preserve"> </v>
      </c>
      <c r="H153" s="15" t="str">
        <f>IF(T_komm!H150=0," ",T_komm!H150)</f>
        <v xml:space="preserve"> </v>
      </c>
      <c r="I153" s="15" t="str">
        <f>IF(T_komm!I150=0," ",T_komm!I150)</f>
        <v xml:space="preserve"> </v>
      </c>
      <c r="J153" s="15" t="str">
        <f>IF(T_komm!J150=0," ",T_komm!J150)</f>
        <v xml:space="preserve"> </v>
      </c>
      <c r="K153" s="15" t="str">
        <f>IF(T_komm!K150=0," ",T_komm!K150)</f>
        <v xml:space="preserve"> </v>
      </c>
      <c r="L153" s="15" t="str">
        <f>IF(T_komm!L150=0," ",T_komm!L150)</f>
        <v xml:space="preserve"> </v>
      </c>
      <c r="M153" s="15" t="str">
        <f>IF(T_komm!M150=0," ",T_komm!M150)</f>
        <v xml:space="preserve"> </v>
      </c>
      <c r="N153" s="15" t="str">
        <f>IF(T_komm!N150=0," ",T_komm!N150)</f>
        <v xml:space="preserve"> </v>
      </c>
      <c r="O153" s="15" t="str">
        <f>IF(T_komm!O150=0," ",T_komm!O150)</f>
        <v xml:space="preserve"> </v>
      </c>
      <c r="P153" s="15" t="str">
        <f>IF(T_komm!P150=0," ",T_komm!P150)</f>
        <v xml:space="preserve"> </v>
      </c>
      <c r="Q153" s="15" t="str">
        <f>IF(T_komm!Q150=0," ",T_komm!Q150)</f>
        <v xml:space="preserve"> </v>
      </c>
      <c r="R153" s="15" t="str">
        <f>IF(T_komm!R150=0," ",T_komm!R150)</f>
        <v xml:space="preserve"> </v>
      </c>
      <c r="S153" s="15" t="str">
        <f>IF(T_komm!S150=0," ",T_komm!S150)</f>
        <v xml:space="preserve"> </v>
      </c>
      <c r="T153" s="41"/>
    </row>
    <row r="154" spans="2:20" x14ac:dyDescent="0.2">
      <c r="B154" s="15" t="str">
        <f>IF(T_komm!B151=0," ",T_komm!B151)</f>
        <v xml:space="preserve"> </v>
      </c>
      <c r="C154" s="15" t="str">
        <f>IF(T_komm!C151=0," ",T_komm!C151)</f>
        <v xml:space="preserve"> </v>
      </c>
      <c r="D154" s="15" t="str">
        <f>IF(T_komm!D151=0," ",T_komm!D151)</f>
        <v xml:space="preserve"> </v>
      </c>
      <c r="E154" s="15" t="str">
        <f>IF(T_komm!E151=0," ",T_komm!E151)</f>
        <v xml:space="preserve"> </v>
      </c>
      <c r="F154" s="15" t="str">
        <f>IF(T_komm!F151=0," ",T_komm!F151)</f>
        <v xml:space="preserve"> </v>
      </c>
      <c r="G154" s="15" t="str">
        <f>IF(T_komm!G151=0," ",T_komm!G151)</f>
        <v xml:space="preserve"> </v>
      </c>
      <c r="H154" s="15" t="str">
        <f>IF(T_komm!H151=0," ",T_komm!H151)</f>
        <v xml:space="preserve"> </v>
      </c>
      <c r="I154" s="15" t="str">
        <f>IF(T_komm!I151=0," ",T_komm!I151)</f>
        <v xml:space="preserve"> </v>
      </c>
      <c r="J154" s="15" t="str">
        <f>IF(T_komm!J151=0," ",T_komm!J151)</f>
        <v xml:space="preserve"> </v>
      </c>
      <c r="K154" s="15" t="str">
        <f>IF(T_komm!K151=0," ",T_komm!K151)</f>
        <v xml:space="preserve"> </v>
      </c>
      <c r="L154" s="15" t="str">
        <f>IF(T_komm!L151=0," ",T_komm!L151)</f>
        <v xml:space="preserve"> </v>
      </c>
      <c r="M154" s="15" t="str">
        <f>IF(T_komm!M151=0," ",T_komm!M151)</f>
        <v xml:space="preserve"> </v>
      </c>
      <c r="N154" s="15" t="str">
        <f>IF(T_komm!N151=0," ",T_komm!N151)</f>
        <v xml:space="preserve"> </v>
      </c>
      <c r="O154" s="15" t="str">
        <f>IF(T_komm!O151=0," ",T_komm!O151)</f>
        <v xml:space="preserve"> </v>
      </c>
      <c r="P154" s="15" t="str">
        <f>IF(T_komm!P151=0," ",T_komm!P151)</f>
        <v xml:space="preserve"> </v>
      </c>
      <c r="Q154" s="15" t="str">
        <f>IF(T_komm!Q151=0," ",T_komm!Q151)</f>
        <v xml:space="preserve"> </v>
      </c>
      <c r="R154" s="15" t="str">
        <f>IF(T_komm!R151=0," ",T_komm!R151)</f>
        <v xml:space="preserve"> </v>
      </c>
      <c r="S154" s="15" t="str">
        <f>IF(T_komm!S151=0," ",T_komm!S151)</f>
        <v xml:space="preserve"> </v>
      </c>
      <c r="T154" s="41"/>
    </row>
    <row r="155" spans="2:20" x14ac:dyDescent="0.2">
      <c r="B155" s="15" t="str">
        <f>IF(T_komm!B152=0," ",T_komm!B152)</f>
        <v xml:space="preserve"> </v>
      </c>
      <c r="C155" s="15" t="str">
        <f>IF(T_komm!C152=0," ",T_komm!C152)</f>
        <v xml:space="preserve"> </v>
      </c>
      <c r="D155" s="15" t="str">
        <f>IF(T_komm!D152=0," ",T_komm!D152)</f>
        <v xml:space="preserve"> </v>
      </c>
      <c r="E155" s="15" t="str">
        <f>IF(T_komm!E152=0," ",T_komm!E152)</f>
        <v xml:space="preserve"> </v>
      </c>
      <c r="F155" s="15" t="str">
        <f>IF(T_komm!F152=0," ",T_komm!F152)</f>
        <v xml:space="preserve"> </v>
      </c>
      <c r="G155" s="15" t="str">
        <f>IF(T_komm!G152=0," ",T_komm!G152)</f>
        <v xml:space="preserve"> </v>
      </c>
      <c r="H155" s="15" t="str">
        <f>IF(T_komm!H152=0," ",T_komm!H152)</f>
        <v xml:space="preserve"> </v>
      </c>
      <c r="I155" s="15" t="str">
        <f>IF(T_komm!I152=0," ",T_komm!I152)</f>
        <v xml:space="preserve"> </v>
      </c>
      <c r="J155" s="15" t="str">
        <f>IF(T_komm!J152=0," ",T_komm!J152)</f>
        <v xml:space="preserve"> </v>
      </c>
      <c r="K155" s="15" t="str">
        <f>IF(T_komm!K152=0," ",T_komm!K152)</f>
        <v xml:space="preserve"> </v>
      </c>
      <c r="L155" s="15" t="str">
        <f>IF(T_komm!L152=0," ",T_komm!L152)</f>
        <v xml:space="preserve"> </v>
      </c>
      <c r="M155" s="15" t="str">
        <f>IF(T_komm!M152=0," ",T_komm!M152)</f>
        <v xml:space="preserve"> </v>
      </c>
      <c r="N155" s="15" t="str">
        <f>IF(T_komm!N152=0," ",T_komm!N152)</f>
        <v xml:space="preserve"> </v>
      </c>
      <c r="O155" s="15" t="str">
        <f>IF(T_komm!O152=0," ",T_komm!O152)</f>
        <v xml:space="preserve"> </v>
      </c>
      <c r="P155" s="15" t="str">
        <f>IF(T_komm!P152=0," ",T_komm!P152)</f>
        <v xml:space="preserve"> </v>
      </c>
      <c r="Q155" s="15" t="str">
        <f>IF(T_komm!Q152=0," ",T_komm!Q152)</f>
        <v xml:space="preserve"> </v>
      </c>
      <c r="R155" s="15" t="str">
        <f>IF(T_komm!R152=0," ",T_komm!R152)</f>
        <v xml:space="preserve"> </v>
      </c>
      <c r="S155" s="15" t="str">
        <f>IF(T_komm!S152=0," ",T_komm!S152)</f>
        <v xml:space="preserve"> </v>
      </c>
      <c r="T155" s="41"/>
    </row>
    <row r="156" spans="2:20" x14ac:dyDescent="0.2">
      <c r="B156" s="15" t="str">
        <f>IF(T_komm!B153=0," ",T_komm!B153)</f>
        <v xml:space="preserve"> </v>
      </c>
      <c r="C156" s="15" t="str">
        <f>IF(T_komm!C153=0," ",T_komm!C153)</f>
        <v xml:space="preserve"> </v>
      </c>
      <c r="D156" s="15" t="str">
        <f>IF(T_komm!D153=0," ",T_komm!D153)</f>
        <v xml:space="preserve"> </v>
      </c>
      <c r="E156" s="15" t="str">
        <f>IF(T_komm!E153=0," ",T_komm!E153)</f>
        <v xml:space="preserve"> </v>
      </c>
      <c r="F156" s="15" t="str">
        <f>IF(T_komm!F153=0," ",T_komm!F153)</f>
        <v xml:space="preserve"> </v>
      </c>
      <c r="G156" s="15" t="str">
        <f>IF(T_komm!G153=0," ",T_komm!G153)</f>
        <v xml:space="preserve"> </v>
      </c>
      <c r="H156" s="15" t="str">
        <f>IF(T_komm!H153=0," ",T_komm!H153)</f>
        <v xml:space="preserve"> </v>
      </c>
      <c r="I156" s="15" t="str">
        <f>IF(T_komm!I153=0," ",T_komm!I153)</f>
        <v xml:space="preserve"> </v>
      </c>
      <c r="J156" s="15" t="str">
        <f>IF(T_komm!J153=0," ",T_komm!J153)</f>
        <v xml:space="preserve"> </v>
      </c>
      <c r="K156" s="15" t="str">
        <f>IF(T_komm!K153=0," ",T_komm!K153)</f>
        <v xml:space="preserve"> </v>
      </c>
      <c r="L156" s="15" t="str">
        <f>IF(T_komm!L153=0," ",T_komm!L153)</f>
        <v xml:space="preserve"> </v>
      </c>
      <c r="M156" s="15" t="str">
        <f>IF(T_komm!M153=0," ",T_komm!M153)</f>
        <v xml:space="preserve"> </v>
      </c>
      <c r="N156" s="15" t="str">
        <f>IF(T_komm!N153=0," ",T_komm!N153)</f>
        <v xml:space="preserve"> </v>
      </c>
      <c r="O156" s="15" t="str">
        <f>IF(T_komm!O153=0," ",T_komm!O153)</f>
        <v xml:space="preserve"> </v>
      </c>
      <c r="P156" s="15" t="str">
        <f>IF(T_komm!P153=0," ",T_komm!P153)</f>
        <v xml:space="preserve"> </v>
      </c>
      <c r="Q156" s="15" t="str">
        <f>IF(T_komm!Q153=0," ",T_komm!Q153)</f>
        <v xml:space="preserve"> </v>
      </c>
      <c r="R156" s="15" t="str">
        <f>IF(T_komm!R153=0," ",T_komm!R153)</f>
        <v xml:space="preserve"> </v>
      </c>
      <c r="S156" s="15" t="str">
        <f>IF(T_komm!S153=0," ",T_komm!S153)</f>
        <v xml:space="preserve"> </v>
      </c>
      <c r="T156" s="41"/>
    </row>
    <row r="157" spans="2:20" x14ac:dyDescent="0.2">
      <c r="B157" s="15" t="str">
        <f>IF(T_komm!B154=0," ",T_komm!B154)</f>
        <v xml:space="preserve"> </v>
      </c>
      <c r="C157" s="15" t="str">
        <f>IF(T_komm!C154=0," ",T_komm!C154)</f>
        <v xml:space="preserve"> </v>
      </c>
      <c r="D157" s="15" t="str">
        <f>IF(T_komm!D154=0," ",T_komm!D154)</f>
        <v xml:space="preserve"> </v>
      </c>
      <c r="E157" s="15" t="str">
        <f>IF(T_komm!E154=0," ",T_komm!E154)</f>
        <v xml:space="preserve"> </v>
      </c>
      <c r="F157" s="15" t="str">
        <f>IF(T_komm!F154=0," ",T_komm!F154)</f>
        <v xml:space="preserve"> </v>
      </c>
      <c r="G157" s="15" t="str">
        <f>IF(T_komm!G154=0," ",T_komm!G154)</f>
        <v xml:space="preserve"> </v>
      </c>
      <c r="H157" s="15" t="str">
        <f>IF(T_komm!H154=0," ",T_komm!H154)</f>
        <v xml:space="preserve"> </v>
      </c>
      <c r="I157" s="15" t="str">
        <f>IF(T_komm!I154=0," ",T_komm!I154)</f>
        <v xml:space="preserve"> </v>
      </c>
      <c r="J157" s="15" t="str">
        <f>IF(T_komm!J154=0," ",T_komm!J154)</f>
        <v xml:space="preserve"> </v>
      </c>
      <c r="K157" s="15" t="str">
        <f>IF(T_komm!K154=0," ",T_komm!K154)</f>
        <v xml:space="preserve"> </v>
      </c>
      <c r="L157" s="15" t="str">
        <f>IF(T_komm!L154=0," ",T_komm!L154)</f>
        <v xml:space="preserve"> </v>
      </c>
      <c r="M157" s="15" t="str">
        <f>IF(T_komm!M154=0," ",T_komm!M154)</f>
        <v xml:space="preserve"> </v>
      </c>
      <c r="N157" s="15" t="str">
        <f>IF(T_komm!N154=0," ",T_komm!N154)</f>
        <v xml:space="preserve"> </v>
      </c>
      <c r="O157" s="15" t="str">
        <f>IF(T_komm!O154=0," ",T_komm!O154)</f>
        <v xml:space="preserve"> </v>
      </c>
      <c r="P157" s="15" t="str">
        <f>IF(T_komm!P154=0," ",T_komm!P154)</f>
        <v xml:space="preserve"> </v>
      </c>
      <c r="Q157" s="15" t="str">
        <f>IF(T_komm!Q154=0," ",T_komm!Q154)</f>
        <v xml:space="preserve"> </v>
      </c>
      <c r="R157" s="15" t="str">
        <f>IF(T_komm!R154=0," ",T_komm!R154)</f>
        <v xml:space="preserve"> </v>
      </c>
      <c r="S157" s="15" t="str">
        <f>IF(T_komm!S154=0," ",T_komm!S154)</f>
        <v xml:space="preserve"> </v>
      </c>
      <c r="T157" s="41"/>
    </row>
    <row r="158" spans="2:20" x14ac:dyDescent="0.2">
      <c r="B158" s="15" t="str">
        <f>IF(T_komm!B155=0," ",T_komm!B155)</f>
        <v xml:space="preserve"> </v>
      </c>
      <c r="C158" s="15" t="str">
        <f>IF(T_komm!C155=0," ",T_komm!C155)</f>
        <v xml:space="preserve"> </v>
      </c>
      <c r="D158" s="15" t="str">
        <f>IF(T_komm!D155=0," ",T_komm!D155)</f>
        <v xml:space="preserve"> </v>
      </c>
      <c r="E158" s="15" t="str">
        <f>IF(T_komm!E155=0," ",T_komm!E155)</f>
        <v xml:space="preserve"> </v>
      </c>
      <c r="F158" s="15" t="str">
        <f>IF(T_komm!F155=0," ",T_komm!F155)</f>
        <v xml:space="preserve"> </v>
      </c>
      <c r="G158" s="15" t="str">
        <f>IF(T_komm!G155=0," ",T_komm!G155)</f>
        <v xml:space="preserve"> </v>
      </c>
      <c r="H158" s="15" t="str">
        <f>IF(T_komm!H155=0," ",T_komm!H155)</f>
        <v xml:space="preserve"> </v>
      </c>
      <c r="I158" s="15" t="str">
        <f>IF(T_komm!I155=0," ",T_komm!I155)</f>
        <v xml:space="preserve"> </v>
      </c>
      <c r="J158" s="15" t="str">
        <f>IF(T_komm!J155=0," ",T_komm!J155)</f>
        <v xml:space="preserve"> </v>
      </c>
      <c r="K158" s="15" t="str">
        <f>IF(T_komm!K155=0," ",T_komm!K155)</f>
        <v xml:space="preserve"> </v>
      </c>
      <c r="L158" s="15" t="str">
        <f>IF(T_komm!L155=0," ",T_komm!L155)</f>
        <v xml:space="preserve"> </v>
      </c>
      <c r="M158" s="15" t="str">
        <f>IF(T_komm!M155=0," ",T_komm!M155)</f>
        <v xml:space="preserve"> </v>
      </c>
      <c r="N158" s="15" t="str">
        <f>IF(T_komm!N155=0," ",T_komm!N155)</f>
        <v xml:space="preserve"> </v>
      </c>
      <c r="O158" s="15" t="str">
        <f>IF(T_komm!O155=0," ",T_komm!O155)</f>
        <v xml:space="preserve"> </v>
      </c>
      <c r="P158" s="15" t="str">
        <f>IF(T_komm!P155=0," ",T_komm!P155)</f>
        <v xml:space="preserve"> </v>
      </c>
      <c r="Q158" s="15" t="str">
        <f>IF(T_komm!Q155=0," ",T_komm!Q155)</f>
        <v xml:space="preserve"> </v>
      </c>
      <c r="R158" s="15" t="str">
        <f>IF(T_komm!R155=0," ",T_komm!R155)</f>
        <v xml:space="preserve"> </v>
      </c>
      <c r="S158" s="15" t="str">
        <f>IF(T_komm!S155=0," ",T_komm!S155)</f>
        <v xml:space="preserve"> </v>
      </c>
      <c r="T158" s="41"/>
    </row>
    <row r="159" spans="2:20" x14ac:dyDescent="0.2">
      <c r="B159" s="15" t="str">
        <f>IF(T_komm!B156=0," ",T_komm!B156)</f>
        <v xml:space="preserve"> </v>
      </c>
      <c r="C159" s="15" t="str">
        <f>IF(T_komm!C156=0," ",T_komm!C156)</f>
        <v xml:space="preserve"> </v>
      </c>
      <c r="D159" s="15" t="str">
        <f>IF(T_komm!D156=0," ",T_komm!D156)</f>
        <v xml:space="preserve"> </v>
      </c>
      <c r="E159" s="15" t="str">
        <f>IF(T_komm!E156=0," ",T_komm!E156)</f>
        <v xml:space="preserve"> </v>
      </c>
      <c r="F159" s="15" t="str">
        <f>IF(T_komm!F156=0," ",T_komm!F156)</f>
        <v xml:space="preserve"> </v>
      </c>
      <c r="G159" s="15" t="str">
        <f>IF(T_komm!G156=0," ",T_komm!G156)</f>
        <v xml:space="preserve"> </v>
      </c>
      <c r="H159" s="15" t="str">
        <f>IF(T_komm!H156=0," ",T_komm!H156)</f>
        <v xml:space="preserve"> </v>
      </c>
      <c r="I159" s="15" t="str">
        <f>IF(T_komm!I156=0," ",T_komm!I156)</f>
        <v xml:space="preserve"> </v>
      </c>
      <c r="J159" s="15" t="str">
        <f>IF(T_komm!J156=0," ",T_komm!J156)</f>
        <v xml:space="preserve"> </v>
      </c>
      <c r="K159" s="15" t="str">
        <f>IF(T_komm!K156=0," ",T_komm!K156)</f>
        <v xml:space="preserve"> </v>
      </c>
      <c r="L159" s="15" t="str">
        <f>IF(T_komm!L156=0," ",T_komm!L156)</f>
        <v xml:space="preserve"> </v>
      </c>
      <c r="M159" s="15" t="str">
        <f>IF(T_komm!M156=0," ",T_komm!M156)</f>
        <v xml:space="preserve"> </v>
      </c>
      <c r="N159" s="15" t="str">
        <f>IF(T_komm!N156=0," ",T_komm!N156)</f>
        <v xml:space="preserve"> </v>
      </c>
      <c r="O159" s="15" t="str">
        <f>IF(T_komm!O156=0," ",T_komm!O156)</f>
        <v xml:space="preserve"> </v>
      </c>
      <c r="P159" s="15" t="str">
        <f>IF(T_komm!P156=0," ",T_komm!P156)</f>
        <v xml:space="preserve"> </v>
      </c>
      <c r="Q159" s="15" t="str">
        <f>IF(T_komm!Q156=0," ",T_komm!Q156)</f>
        <v xml:space="preserve"> </v>
      </c>
      <c r="R159" s="15" t="str">
        <f>IF(T_komm!R156=0," ",T_komm!R156)</f>
        <v xml:space="preserve"> </v>
      </c>
      <c r="S159" s="15" t="str">
        <f>IF(T_komm!S156=0," ",T_komm!S156)</f>
        <v xml:space="preserve"> </v>
      </c>
      <c r="T159" s="41"/>
    </row>
    <row r="160" spans="2:20" x14ac:dyDescent="0.2">
      <c r="B160" s="15" t="str">
        <f>IF(T_komm!B157=0," ",T_komm!B157)</f>
        <v xml:space="preserve"> </v>
      </c>
      <c r="C160" s="15" t="str">
        <f>IF(T_komm!C157=0," ",T_komm!C157)</f>
        <v xml:space="preserve"> </v>
      </c>
      <c r="D160" s="15" t="str">
        <f>IF(T_komm!D157=0," ",T_komm!D157)</f>
        <v xml:space="preserve"> </v>
      </c>
      <c r="E160" s="15" t="str">
        <f>IF(T_komm!E157=0," ",T_komm!E157)</f>
        <v xml:space="preserve"> </v>
      </c>
      <c r="F160" s="15" t="str">
        <f>IF(T_komm!F157=0," ",T_komm!F157)</f>
        <v xml:space="preserve"> </v>
      </c>
      <c r="G160" s="15" t="str">
        <f>IF(T_komm!G157=0," ",T_komm!G157)</f>
        <v xml:space="preserve"> </v>
      </c>
      <c r="H160" s="15" t="str">
        <f>IF(T_komm!H157=0," ",T_komm!H157)</f>
        <v xml:space="preserve"> </v>
      </c>
      <c r="I160" s="15" t="str">
        <f>IF(T_komm!I157=0," ",T_komm!I157)</f>
        <v xml:space="preserve"> </v>
      </c>
      <c r="J160" s="15" t="str">
        <f>IF(T_komm!J157=0," ",T_komm!J157)</f>
        <v xml:space="preserve"> </v>
      </c>
      <c r="K160" s="15" t="str">
        <f>IF(T_komm!K157=0," ",T_komm!K157)</f>
        <v xml:space="preserve"> </v>
      </c>
      <c r="L160" s="15" t="str">
        <f>IF(T_komm!L157=0," ",T_komm!L157)</f>
        <v xml:space="preserve"> </v>
      </c>
      <c r="M160" s="15" t="str">
        <f>IF(T_komm!M157=0," ",T_komm!M157)</f>
        <v xml:space="preserve"> </v>
      </c>
      <c r="N160" s="15" t="str">
        <f>IF(T_komm!N157=0," ",T_komm!N157)</f>
        <v xml:space="preserve"> </v>
      </c>
      <c r="O160" s="15" t="str">
        <f>IF(T_komm!O157=0," ",T_komm!O157)</f>
        <v xml:space="preserve"> </v>
      </c>
      <c r="P160" s="15" t="str">
        <f>IF(T_komm!P157=0," ",T_komm!P157)</f>
        <v xml:space="preserve"> </v>
      </c>
      <c r="Q160" s="15" t="str">
        <f>IF(T_komm!Q157=0," ",T_komm!Q157)</f>
        <v xml:space="preserve"> </v>
      </c>
      <c r="R160" s="15" t="str">
        <f>IF(T_komm!R157=0," ",T_komm!R157)</f>
        <v xml:space="preserve"> </v>
      </c>
      <c r="S160" s="15" t="str">
        <f>IF(T_komm!S157=0," ",T_komm!S157)</f>
        <v xml:space="preserve"> </v>
      </c>
      <c r="T160" s="41"/>
    </row>
    <row r="161" spans="2:20" x14ac:dyDescent="0.2">
      <c r="B161" s="15" t="str">
        <f>IF(T_komm!B158=0," ",T_komm!B158)</f>
        <v xml:space="preserve"> </v>
      </c>
      <c r="C161" s="15" t="str">
        <f>IF(T_komm!C158=0," ",T_komm!C158)</f>
        <v xml:space="preserve"> </v>
      </c>
      <c r="D161" s="15" t="str">
        <f>IF(T_komm!D158=0," ",T_komm!D158)</f>
        <v xml:space="preserve"> </v>
      </c>
      <c r="E161" s="15" t="str">
        <f>IF(T_komm!E158=0," ",T_komm!E158)</f>
        <v xml:space="preserve"> </v>
      </c>
      <c r="F161" s="15" t="str">
        <f>IF(T_komm!F158=0," ",T_komm!F158)</f>
        <v xml:space="preserve"> </v>
      </c>
      <c r="G161" s="15" t="str">
        <f>IF(T_komm!G158=0," ",T_komm!G158)</f>
        <v xml:space="preserve"> </v>
      </c>
      <c r="H161" s="15" t="str">
        <f>IF(T_komm!H158=0," ",T_komm!H158)</f>
        <v xml:space="preserve"> </v>
      </c>
      <c r="I161" s="15" t="str">
        <f>IF(T_komm!I158=0," ",T_komm!I158)</f>
        <v xml:space="preserve"> </v>
      </c>
      <c r="J161" s="15" t="str">
        <f>IF(T_komm!J158=0," ",T_komm!J158)</f>
        <v xml:space="preserve"> </v>
      </c>
      <c r="K161" s="15" t="str">
        <f>IF(T_komm!K158=0," ",T_komm!K158)</f>
        <v xml:space="preserve"> </v>
      </c>
      <c r="L161" s="15" t="str">
        <f>IF(T_komm!L158=0," ",T_komm!L158)</f>
        <v xml:space="preserve"> </v>
      </c>
      <c r="M161" s="15" t="str">
        <f>IF(T_komm!M158=0," ",T_komm!M158)</f>
        <v xml:space="preserve"> </v>
      </c>
      <c r="N161" s="15" t="str">
        <f>IF(T_komm!N158=0," ",T_komm!N158)</f>
        <v xml:space="preserve"> </v>
      </c>
      <c r="O161" s="15" t="str">
        <f>IF(T_komm!O158=0," ",T_komm!O158)</f>
        <v xml:space="preserve"> </v>
      </c>
      <c r="P161" s="15" t="str">
        <f>IF(T_komm!P158=0," ",T_komm!P158)</f>
        <v xml:space="preserve"> </v>
      </c>
      <c r="Q161" s="15" t="str">
        <f>IF(T_komm!Q158=0," ",T_komm!Q158)</f>
        <v xml:space="preserve"> </v>
      </c>
      <c r="R161" s="15" t="str">
        <f>IF(T_komm!R158=0," ",T_komm!R158)</f>
        <v xml:space="preserve"> </v>
      </c>
      <c r="S161" s="15" t="str">
        <f>IF(T_komm!S158=0," ",T_komm!S158)</f>
        <v xml:space="preserve"> </v>
      </c>
      <c r="T161" s="41"/>
    </row>
    <row r="162" spans="2:20" x14ac:dyDescent="0.2">
      <c r="B162" s="15" t="str">
        <f>IF(T_komm!B159=0," ",T_komm!B159)</f>
        <v xml:space="preserve"> </v>
      </c>
      <c r="C162" s="15" t="str">
        <f>IF(T_komm!C159=0," ",T_komm!C159)</f>
        <v xml:space="preserve"> </v>
      </c>
      <c r="D162" s="15" t="str">
        <f>IF(T_komm!D159=0," ",T_komm!D159)</f>
        <v xml:space="preserve"> </v>
      </c>
      <c r="E162" s="15" t="str">
        <f>IF(T_komm!E159=0," ",T_komm!E159)</f>
        <v xml:space="preserve"> </v>
      </c>
      <c r="F162" s="15" t="str">
        <f>IF(T_komm!F159=0," ",T_komm!F159)</f>
        <v xml:space="preserve"> </v>
      </c>
      <c r="G162" s="15" t="str">
        <f>IF(T_komm!G159=0," ",T_komm!G159)</f>
        <v xml:space="preserve"> </v>
      </c>
      <c r="H162" s="15" t="str">
        <f>IF(T_komm!H159=0," ",T_komm!H159)</f>
        <v xml:space="preserve"> </v>
      </c>
      <c r="I162" s="15" t="str">
        <f>IF(T_komm!I159=0," ",T_komm!I159)</f>
        <v xml:space="preserve"> </v>
      </c>
      <c r="J162" s="15" t="str">
        <f>IF(T_komm!J159=0," ",T_komm!J159)</f>
        <v xml:space="preserve"> </v>
      </c>
      <c r="K162" s="15" t="str">
        <f>IF(T_komm!K159=0," ",T_komm!K159)</f>
        <v xml:space="preserve"> </v>
      </c>
      <c r="L162" s="15" t="str">
        <f>IF(T_komm!L159=0," ",T_komm!L159)</f>
        <v xml:space="preserve"> </v>
      </c>
      <c r="M162" s="15" t="str">
        <f>IF(T_komm!M159=0," ",T_komm!M159)</f>
        <v xml:space="preserve"> </v>
      </c>
      <c r="N162" s="15" t="str">
        <f>IF(T_komm!N159=0," ",T_komm!N159)</f>
        <v xml:space="preserve"> </v>
      </c>
      <c r="O162" s="15" t="str">
        <f>IF(T_komm!O159=0," ",T_komm!O159)</f>
        <v xml:space="preserve"> </v>
      </c>
      <c r="P162" s="15" t="str">
        <f>IF(T_komm!P159=0," ",T_komm!P159)</f>
        <v xml:space="preserve"> </v>
      </c>
      <c r="Q162" s="15" t="str">
        <f>IF(T_komm!Q159=0," ",T_komm!Q159)</f>
        <v xml:space="preserve"> </v>
      </c>
      <c r="R162" s="15" t="str">
        <f>IF(T_komm!R159=0," ",T_komm!R159)</f>
        <v xml:space="preserve"> </v>
      </c>
      <c r="S162" s="15" t="str">
        <f>IF(T_komm!S159=0," ",T_komm!S159)</f>
        <v xml:space="preserve"> </v>
      </c>
      <c r="T162" s="41"/>
    </row>
    <row r="163" spans="2:20" x14ac:dyDescent="0.2">
      <c r="B163" s="15" t="str">
        <f>IF(T_komm!B160=0," ",T_komm!B160)</f>
        <v xml:space="preserve"> </v>
      </c>
      <c r="C163" s="15" t="str">
        <f>IF(T_komm!C160=0," ",T_komm!C160)</f>
        <v xml:space="preserve"> </v>
      </c>
      <c r="D163" s="15" t="str">
        <f>IF(T_komm!D160=0," ",T_komm!D160)</f>
        <v xml:space="preserve"> </v>
      </c>
      <c r="E163" s="15" t="str">
        <f>IF(T_komm!E160=0," ",T_komm!E160)</f>
        <v xml:space="preserve"> </v>
      </c>
      <c r="F163" s="15" t="str">
        <f>IF(T_komm!F160=0," ",T_komm!F160)</f>
        <v xml:space="preserve"> </v>
      </c>
      <c r="G163" s="15" t="str">
        <f>IF(T_komm!G160=0," ",T_komm!G160)</f>
        <v xml:space="preserve"> </v>
      </c>
      <c r="H163" s="15" t="str">
        <f>IF(T_komm!H160=0," ",T_komm!H160)</f>
        <v xml:space="preserve"> </v>
      </c>
      <c r="I163" s="15" t="str">
        <f>IF(T_komm!I160=0," ",T_komm!I160)</f>
        <v xml:space="preserve"> </v>
      </c>
      <c r="J163" s="15" t="str">
        <f>IF(T_komm!J160=0," ",T_komm!J160)</f>
        <v xml:space="preserve"> </v>
      </c>
      <c r="K163" s="15" t="str">
        <f>IF(T_komm!K160=0," ",T_komm!K160)</f>
        <v xml:space="preserve"> </v>
      </c>
      <c r="L163" s="15" t="str">
        <f>IF(T_komm!L160=0," ",T_komm!L160)</f>
        <v xml:space="preserve"> </v>
      </c>
      <c r="M163" s="15" t="str">
        <f>IF(T_komm!M160=0," ",T_komm!M160)</f>
        <v xml:space="preserve"> </v>
      </c>
      <c r="N163" s="15" t="str">
        <f>IF(T_komm!N160=0," ",T_komm!N160)</f>
        <v xml:space="preserve"> </v>
      </c>
      <c r="O163" s="15" t="str">
        <f>IF(T_komm!O160=0," ",T_komm!O160)</f>
        <v xml:space="preserve"> </v>
      </c>
      <c r="P163" s="15" t="str">
        <f>IF(T_komm!P160=0," ",T_komm!P160)</f>
        <v xml:space="preserve"> </v>
      </c>
      <c r="Q163" s="15" t="str">
        <f>IF(T_komm!Q160=0," ",T_komm!Q160)</f>
        <v xml:space="preserve"> </v>
      </c>
      <c r="R163" s="15" t="str">
        <f>IF(T_komm!R160=0," ",T_komm!R160)</f>
        <v xml:space="preserve"> </v>
      </c>
      <c r="S163" s="15" t="str">
        <f>IF(T_komm!S160=0," ",T_komm!S160)</f>
        <v xml:space="preserve"> </v>
      </c>
      <c r="T163" s="41"/>
    </row>
    <row r="164" spans="2:20" x14ac:dyDescent="0.2">
      <c r="B164" s="15" t="str">
        <f>IF(T_komm!B161=0," ",T_komm!B161)</f>
        <v xml:space="preserve"> </v>
      </c>
      <c r="C164" s="15" t="str">
        <f>IF(T_komm!C161=0," ",T_komm!C161)</f>
        <v xml:space="preserve"> </v>
      </c>
      <c r="D164" s="15" t="str">
        <f>IF(T_komm!D161=0," ",T_komm!D161)</f>
        <v xml:space="preserve"> </v>
      </c>
      <c r="E164" s="15" t="str">
        <f>IF(T_komm!E161=0," ",T_komm!E161)</f>
        <v xml:space="preserve"> </v>
      </c>
      <c r="F164" s="15" t="str">
        <f>IF(T_komm!F161=0," ",T_komm!F161)</f>
        <v xml:space="preserve"> </v>
      </c>
      <c r="G164" s="15" t="str">
        <f>IF(T_komm!G161=0," ",T_komm!G161)</f>
        <v xml:space="preserve"> </v>
      </c>
      <c r="H164" s="15" t="str">
        <f>IF(T_komm!H161=0," ",T_komm!H161)</f>
        <v xml:space="preserve"> </v>
      </c>
      <c r="I164" s="15" t="str">
        <f>IF(T_komm!I161=0," ",T_komm!I161)</f>
        <v xml:space="preserve"> </v>
      </c>
      <c r="J164" s="15" t="str">
        <f>IF(T_komm!J161=0," ",T_komm!J161)</f>
        <v xml:space="preserve"> </v>
      </c>
      <c r="K164" s="15" t="str">
        <f>IF(T_komm!K161=0," ",T_komm!K161)</f>
        <v xml:space="preserve"> </v>
      </c>
      <c r="L164" s="15" t="str">
        <f>IF(T_komm!L161=0," ",T_komm!L161)</f>
        <v xml:space="preserve"> </v>
      </c>
      <c r="M164" s="15" t="str">
        <f>IF(T_komm!M161=0," ",T_komm!M161)</f>
        <v xml:space="preserve"> </v>
      </c>
      <c r="N164" s="15" t="str">
        <f>IF(T_komm!N161=0," ",T_komm!N161)</f>
        <v xml:space="preserve"> </v>
      </c>
      <c r="O164" s="15" t="str">
        <f>IF(T_komm!O161=0," ",T_komm!O161)</f>
        <v xml:space="preserve"> </v>
      </c>
      <c r="P164" s="15" t="str">
        <f>IF(T_komm!P161=0," ",T_komm!P161)</f>
        <v xml:space="preserve"> </v>
      </c>
      <c r="Q164" s="15" t="str">
        <f>IF(T_komm!Q161=0," ",T_komm!Q161)</f>
        <v xml:space="preserve"> </v>
      </c>
      <c r="R164" s="15" t="str">
        <f>IF(T_komm!R161=0," ",T_komm!R161)</f>
        <v xml:space="preserve"> </v>
      </c>
      <c r="S164" s="15" t="str">
        <f>IF(T_komm!S161=0," ",T_komm!S161)</f>
        <v xml:space="preserve"> </v>
      </c>
      <c r="T164" s="41"/>
    </row>
    <row r="165" spans="2:20" x14ac:dyDescent="0.2">
      <c r="B165" s="15" t="str">
        <f>IF(T_komm!B162=0," ",T_komm!B162)</f>
        <v xml:space="preserve"> </v>
      </c>
      <c r="C165" s="15" t="str">
        <f>IF(T_komm!C162=0," ",T_komm!C162)</f>
        <v xml:space="preserve"> </v>
      </c>
      <c r="D165" s="15" t="str">
        <f>IF(T_komm!D162=0," ",T_komm!D162)</f>
        <v xml:space="preserve"> </v>
      </c>
      <c r="E165" s="15" t="str">
        <f>IF(T_komm!E162=0," ",T_komm!E162)</f>
        <v xml:space="preserve"> </v>
      </c>
      <c r="F165" s="15" t="str">
        <f>IF(T_komm!F162=0," ",T_komm!F162)</f>
        <v xml:space="preserve"> </v>
      </c>
      <c r="G165" s="15" t="str">
        <f>IF(T_komm!G162=0," ",T_komm!G162)</f>
        <v xml:space="preserve"> </v>
      </c>
      <c r="H165" s="15" t="str">
        <f>IF(T_komm!H162=0," ",T_komm!H162)</f>
        <v xml:space="preserve"> </v>
      </c>
      <c r="I165" s="15" t="str">
        <f>IF(T_komm!I162=0," ",T_komm!I162)</f>
        <v xml:space="preserve"> </v>
      </c>
      <c r="J165" s="15" t="str">
        <f>IF(T_komm!J162=0," ",T_komm!J162)</f>
        <v xml:space="preserve"> </v>
      </c>
      <c r="K165" s="15" t="str">
        <f>IF(T_komm!K162=0," ",T_komm!K162)</f>
        <v xml:space="preserve"> </v>
      </c>
      <c r="L165" s="15" t="str">
        <f>IF(T_komm!L162=0," ",T_komm!L162)</f>
        <v xml:space="preserve"> </v>
      </c>
      <c r="M165" s="15" t="str">
        <f>IF(T_komm!M162=0," ",T_komm!M162)</f>
        <v xml:space="preserve"> </v>
      </c>
      <c r="N165" s="15" t="str">
        <f>IF(T_komm!N162=0," ",T_komm!N162)</f>
        <v xml:space="preserve"> </v>
      </c>
      <c r="O165" s="15" t="str">
        <f>IF(T_komm!O162=0," ",T_komm!O162)</f>
        <v xml:space="preserve"> </v>
      </c>
      <c r="P165" s="15" t="str">
        <f>IF(T_komm!P162=0," ",T_komm!P162)</f>
        <v xml:space="preserve"> </v>
      </c>
      <c r="Q165" s="15" t="str">
        <f>IF(T_komm!Q162=0," ",T_komm!Q162)</f>
        <v xml:space="preserve"> </v>
      </c>
      <c r="R165" s="15" t="str">
        <f>IF(T_komm!R162=0," ",T_komm!R162)</f>
        <v xml:space="preserve"> </v>
      </c>
      <c r="S165" s="15" t="str">
        <f>IF(T_komm!S162=0," ",T_komm!S162)</f>
        <v xml:space="preserve"> </v>
      </c>
      <c r="T165" s="41"/>
    </row>
    <row r="166" spans="2:20" x14ac:dyDescent="0.2">
      <c r="B166" s="15" t="str">
        <f>IF(T_komm!B163=0," ",T_komm!B163)</f>
        <v xml:space="preserve"> </v>
      </c>
      <c r="C166" s="15" t="str">
        <f>IF(T_komm!C163=0," ",T_komm!C163)</f>
        <v xml:space="preserve"> </v>
      </c>
      <c r="D166" s="15" t="str">
        <f>IF(T_komm!D163=0," ",T_komm!D163)</f>
        <v xml:space="preserve"> </v>
      </c>
      <c r="E166" s="15" t="str">
        <f>IF(T_komm!E163=0," ",T_komm!E163)</f>
        <v xml:space="preserve"> </v>
      </c>
      <c r="F166" s="15" t="str">
        <f>IF(T_komm!F163=0," ",T_komm!F163)</f>
        <v xml:space="preserve"> </v>
      </c>
      <c r="G166" s="15" t="str">
        <f>IF(T_komm!G163=0," ",T_komm!G163)</f>
        <v xml:space="preserve"> </v>
      </c>
      <c r="H166" s="15" t="str">
        <f>IF(T_komm!H163=0," ",T_komm!H163)</f>
        <v xml:space="preserve"> </v>
      </c>
      <c r="I166" s="15" t="str">
        <f>IF(T_komm!I163=0," ",T_komm!I163)</f>
        <v xml:space="preserve"> </v>
      </c>
      <c r="J166" s="15" t="str">
        <f>IF(T_komm!J163=0," ",T_komm!J163)</f>
        <v xml:space="preserve"> </v>
      </c>
      <c r="K166" s="15" t="str">
        <f>IF(T_komm!K163=0," ",T_komm!K163)</f>
        <v xml:space="preserve"> </v>
      </c>
      <c r="L166" s="15" t="str">
        <f>IF(T_komm!L163=0," ",T_komm!L163)</f>
        <v xml:space="preserve"> </v>
      </c>
      <c r="M166" s="15" t="str">
        <f>IF(T_komm!M163=0," ",T_komm!M163)</f>
        <v xml:space="preserve"> </v>
      </c>
      <c r="N166" s="15" t="str">
        <f>IF(T_komm!N163=0," ",T_komm!N163)</f>
        <v xml:space="preserve"> </v>
      </c>
      <c r="O166" s="15" t="str">
        <f>IF(T_komm!O163=0," ",T_komm!O163)</f>
        <v xml:space="preserve"> </v>
      </c>
      <c r="P166" s="15" t="str">
        <f>IF(T_komm!P163=0," ",T_komm!P163)</f>
        <v xml:space="preserve"> </v>
      </c>
      <c r="Q166" s="15" t="str">
        <f>IF(T_komm!Q163=0," ",T_komm!Q163)</f>
        <v xml:space="preserve"> </v>
      </c>
      <c r="R166" s="15" t="str">
        <f>IF(T_komm!R163=0," ",T_komm!R163)</f>
        <v xml:space="preserve"> </v>
      </c>
      <c r="S166" s="15" t="str">
        <f>IF(T_komm!S163=0," ",T_komm!S163)</f>
        <v xml:space="preserve"> </v>
      </c>
      <c r="T166" s="41"/>
    </row>
    <row r="167" spans="2:20" x14ac:dyDescent="0.2">
      <c r="B167" s="15" t="str">
        <f>IF(T_komm!B164=0," ",T_komm!B164)</f>
        <v xml:space="preserve"> </v>
      </c>
      <c r="C167" s="15" t="str">
        <f>IF(T_komm!C164=0," ",T_komm!C164)</f>
        <v xml:space="preserve"> </v>
      </c>
      <c r="D167" s="15" t="str">
        <f>IF(T_komm!D164=0," ",T_komm!D164)</f>
        <v xml:space="preserve"> </v>
      </c>
      <c r="E167" s="15" t="str">
        <f>IF(T_komm!E164=0," ",T_komm!E164)</f>
        <v xml:space="preserve"> </v>
      </c>
      <c r="F167" s="15" t="str">
        <f>IF(T_komm!F164=0," ",T_komm!F164)</f>
        <v xml:space="preserve"> </v>
      </c>
      <c r="G167" s="15" t="str">
        <f>IF(T_komm!G164=0," ",T_komm!G164)</f>
        <v xml:space="preserve"> </v>
      </c>
      <c r="H167" s="15" t="str">
        <f>IF(T_komm!H164=0," ",T_komm!H164)</f>
        <v xml:space="preserve"> </v>
      </c>
      <c r="I167" s="15" t="str">
        <f>IF(T_komm!I164=0," ",T_komm!I164)</f>
        <v xml:space="preserve"> </v>
      </c>
      <c r="J167" s="15" t="str">
        <f>IF(T_komm!J164=0," ",T_komm!J164)</f>
        <v xml:space="preserve"> </v>
      </c>
      <c r="K167" s="15" t="str">
        <f>IF(T_komm!K164=0," ",T_komm!K164)</f>
        <v xml:space="preserve"> </v>
      </c>
      <c r="L167" s="15" t="str">
        <f>IF(T_komm!L164=0," ",T_komm!L164)</f>
        <v xml:space="preserve"> </v>
      </c>
      <c r="M167" s="15" t="str">
        <f>IF(T_komm!M164=0," ",T_komm!M164)</f>
        <v xml:space="preserve"> </v>
      </c>
      <c r="N167" s="15" t="str">
        <f>IF(T_komm!N164=0," ",T_komm!N164)</f>
        <v xml:space="preserve"> </v>
      </c>
      <c r="O167" s="15" t="str">
        <f>IF(T_komm!O164=0," ",T_komm!O164)</f>
        <v xml:space="preserve"> </v>
      </c>
      <c r="P167" s="15" t="str">
        <f>IF(T_komm!P164=0," ",T_komm!P164)</f>
        <v xml:space="preserve"> </v>
      </c>
      <c r="Q167" s="15" t="str">
        <f>IF(T_komm!Q164=0," ",T_komm!Q164)</f>
        <v xml:space="preserve"> </v>
      </c>
      <c r="R167" s="15" t="str">
        <f>IF(T_komm!R164=0," ",T_komm!R164)</f>
        <v xml:space="preserve"> </v>
      </c>
      <c r="S167" s="15" t="str">
        <f>IF(T_komm!S164=0," ",T_komm!S164)</f>
        <v xml:space="preserve"> </v>
      </c>
      <c r="T167" s="41"/>
    </row>
    <row r="168" spans="2:20" x14ac:dyDescent="0.2">
      <c r="B168" s="15" t="str">
        <f>IF(T_komm!B165=0," ",T_komm!B165)</f>
        <v xml:space="preserve"> </v>
      </c>
      <c r="C168" s="15" t="str">
        <f>IF(T_komm!C165=0," ",T_komm!C165)</f>
        <v xml:space="preserve"> </v>
      </c>
      <c r="D168" s="15" t="str">
        <f>IF(T_komm!D165=0," ",T_komm!D165)</f>
        <v xml:space="preserve"> </v>
      </c>
      <c r="E168" s="15" t="str">
        <f>IF(T_komm!E165=0," ",T_komm!E165)</f>
        <v xml:space="preserve"> </v>
      </c>
      <c r="F168" s="15" t="str">
        <f>IF(T_komm!F165=0," ",T_komm!F165)</f>
        <v xml:space="preserve"> </v>
      </c>
      <c r="G168" s="15" t="str">
        <f>IF(T_komm!G165=0," ",T_komm!G165)</f>
        <v xml:space="preserve"> </v>
      </c>
      <c r="H168" s="15" t="str">
        <f>IF(T_komm!H165=0," ",T_komm!H165)</f>
        <v xml:space="preserve"> </v>
      </c>
      <c r="I168" s="15" t="str">
        <f>IF(T_komm!I165=0," ",T_komm!I165)</f>
        <v xml:space="preserve"> </v>
      </c>
      <c r="J168" s="15" t="str">
        <f>IF(T_komm!J165=0," ",T_komm!J165)</f>
        <v xml:space="preserve"> </v>
      </c>
      <c r="K168" s="15" t="str">
        <f>IF(T_komm!K165=0," ",T_komm!K165)</f>
        <v xml:space="preserve"> </v>
      </c>
      <c r="L168" s="15" t="str">
        <f>IF(T_komm!L165=0," ",T_komm!L165)</f>
        <v xml:space="preserve"> </v>
      </c>
      <c r="M168" s="15" t="str">
        <f>IF(T_komm!M165=0," ",T_komm!M165)</f>
        <v xml:space="preserve"> </v>
      </c>
      <c r="N168" s="15" t="str">
        <f>IF(T_komm!N165=0," ",T_komm!N165)</f>
        <v xml:space="preserve"> </v>
      </c>
      <c r="O168" s="15" t="str">
        <f>IF(T_komm!O165=0," ",T_komm!O165)</f>
        <v xml:space="preserve"> </v>
      </c>
      <c r="P168" s="15" t="str">
        <f>IF(T_komm!P165=0," ",T_komm!P165)</f>
        <v xml:space="preserve"> </v>
      </c>
      <c r="Q168" s="15" t="str">
        <f>IF(T_komm!Q165=0," ",T_komm!Q165)</f>
        <v xml:space="preserve"> </v>
      </c>
      <c r="R168" s="15" t="str">
        <f>IF(T_komm!R165=0," ",T_komm!R165)</f>
        <v xml:space="preserve"> </v>
      </c>
      <c r="S168" s="15" t="str">
        <f>IF(T_komm!S165=0," ",T_komm!S165)</f>
        <v xml:space="preserve"> </v>
      </c>
      <c r="T168" s="41"/>
    </row>
    <row r="169" spans="2:20" x14ac:dyDescent="0.2">
      <c r="B169" s="15" t="str">
        <f>IF(T_komm!B166=0," ",T_komm!B166)</f>
        <v xml:space="preserve"> </v>
      </c>
      <c r="C169" s="15" t="str">
        <f>IF(T_komm!C166=0," ",T_komm!C166)</f>
        <v xml:space="preserve"> </v>
      </c>
      <c r="D169" s="15" t="str">
        <f>IF(T_komm!D166=0," ",T_komm!D166)</f>
        <v xml:space="preserve"> </v>
      </c>
      <c r="E169" s="15" t="str">
        <f>IF(T_komm!E166=0," ",T_komm!E166)</f>
        <v xml:space="preserve"> </v>
      </c>
      <c r="F169" s="15" t="str">
        <f>IF(T_komm!F166=0," ",T_komm!F166)</f>
        <v xml:space="preserve"> </v>
      </c>
      <c r="G169" s="15" t="str">
        <f>IF(T_komm!G166=0," ",T_komm!G166)</f>
        <v xml:space="preserve"> </v>
      </c>
      <c r="H169" s="15" t="str">
        <f>IF(T_komm!H166=0," ",T_komm!H166)</f>
        <v xml:space="preserve"> </v>
      </c>
      <c r="I169" s="15" t="str">
        <f>IF(T_komm!I166=0," ",T_komm!I166)</f>
        <v xml:space="preserve"> </v>
      </c>
      <c r="J169" s="15" t="str">
        <f>IF(T_komm!J166=0," ",T_komm!J166)</f>
        <v xml:space="preserve"> </v>
      </c>
      <c r="K169" s="15" t="str">
        <f>IF(T_komm!K166=0," ",T_komm!K166)</f>
        <v xml:space="preserve"> </v>
      </c>
      <c r="L169" s="15" t="str">
        <f>IF(T_komm!L166=0," ",T_komm!L166)</f>
        <v xml:space="preserve"> </v>
      </c>
      <c r="M169" s="15" t="str">
        <f>IF(T_komm!M166=0," ",T_komm!M166)</f>
        <v xml:space="preserve"> </v>
      </c>
      <c r="N169" s="15" t="str">
        <f>IF(T_komm!N166=0," ",T_komm!N166)</f>
        <v xml:space="preserve"> </v>
      </c>
      <c r="O169" s="15" t="str">
        <f>IF(T_komm!O166=0," ",T_komm!O166)</f>
        <v xml:space="preserve"> </v>
      </c>
      <c r="P169" s="15" t="str">
        <f>IF(T_komm!P166=0," ",T_komm!P166)</f>
        <v xml:space="preserve"> </v>
      </c>
      <c r="Q169" s="15" t="str">
        <f>IF(T_komm!Q166=0," ",T_komm!Q166)</f>
        <v xml:space="preserve"> </v>
      </c>
      <c r="R169" s="15" t="str">
        <f>IF(T_komm!R166=0," ",T_komm!R166)</f>
        <v xml:space="preserve"> </v>
      </c>
      <c r="S169" s="15" t="str">
        <f>IF(T_komm!S166=0," ",T_komm!S166)</f>
        <v xml:space="preserve"> </v>
      </c>
      <c r="T169" s="41"/>
    </row>
    <row r="170" spans="2:20" x14ac:dyDescent="0.2">
      <c r="B170" s="15" t="str">
        <f>IF(T_komm!B167=0," ",T_komm!B167)</f>
        <v xml:space="preserve"> </v>
      </c>
      <c r="C170" s="15" t="str">
        <f>IF(T_komm!C167=0," ",T_komm!C167)</f>
        <v xml:space="preserve"> </v>
      </c>
      <c r="D170" s="15" t="str">
        <f>IF(T_komm!D167=0," ",T_komm!D167)</f>
        <v xml:space="preserve"> </v>
      </c>
      <c r="E170" s="15" t="str">
        <f>IF(T_komm!E167=0," ",T_komm!E167)</f>
        <v xml:space="preserve"> </v>
      </c>
      <c r="F170" s="15" t="str">
        <f>IF(T_komm!F167=0," ",T_komm!F167)</f>
        <v xml:space="preserve"> </v>
      </c>
      <c r="G170" s="15" t="str">
        <f>IF(T_komm!G167=0," ",T_komm!G167)</f>
        <v xml:space="preserve"> </v>
      </c>
      <c r="H170" s="15" t="str">
        <f>IF(T_komm!H167=0," ",T_komm!H167)</f>
        <v xml:space="preserve"> </v>
      </c>
      <c r="I170" s="15" t="str">
        <f>IF(T_komm!I167=0," ",T_komm!I167)</f>
        <v xml:space="preserve"> </v>
      </c>
      <c r="J170" s="15" t="str">
        <f>IF(T_komm!J167=0," ",T_komm!J167)</f>
        <v xml:space="preserve"> </v>
      </c>
      <c r="K170" s="15" t="str">
        <f>IF(T_komm!K167=0," ",T_komm!K167)</f>
        <v xml:space="preserve"> </v>
      </c>
      <c r="L170" s="15" t="str">
        <f>IF(T_komm!L167=0," ",T_komm!L167)</f>
        <v xml:space="preserve"> </v>
      </c>
      <c r="M170" s="15" t="str">
        <f>IF(T_komm!M167=0," ",T_komm!M167)</f>
        <v xml:space="preserve"> </v>
      </c>
      <c r="N170" s="15" t="str">
        <f>IF(T_komm!N167=0," ",T_komm!N167)</f>
        <v xml:space="preserve"> </v>
      </c>
      <c r="O170" s="15" t="str">
        <f>IF(T_komm!O167=0," ",T_komm!O167)</f>
        <v xml:space="preserve"> </v>
      </c>
      <c r="P170" s="15" t="str">
        <f>IF(T_komm!P167=0," ",T_komm!P167)</f>
        <v xml:space="preserve"> </v>
      </c>
      <c r="Q170" s="15" t="str">
        <f>IF(T_komm!Q167=0," ",T_komm!Q167)</f>
        <v xml:space="preserve"> </v>
      </c>
      <c r="R170" s="15" t="str">
        <f>IF(T_komm!R167=0," ",T_komm!R167)</f>
        <v xml:space="preserve"> </v>
      </c>
      <c r="S170" s="15" t="str">
        <f>IF(T_komm!S167=0," ",T_komm!S167)</f>
        <v xml:space="preserve"> </v>
      </c>
      <c r="T170" s="41"/>
    </row>
    <row r="171" spans="2:20" x14ac:dyDescent="0.2">
      <c r="B171" s="15" t="str">
        <f>IF(T_komm!B168=0," ",T_komm!B168)</f>
        <v xml:space="preserve"> </v>
      </c>
      <c r="C171" s="15" t="str">
        <f>IF(T_komm!C168=0," ",T_komm!C168)</f>
        <v xml:space="preserve"> </v>
      </c>
      <c r="D171" s="15" t="str">
        <f>IF(T_komm!D168=0," ",T_komm!D168)</f>
        <v xml:space="preserve"> </v>
      </c>
      <c r="E171" s="15" t="str">
        <f>IF(T_komm!E168=0," ",T_komm!E168)</f>
        <v xml:space="preserve"> </v>
      </c>
      <c r="F171" s="15" t="str">
        <f>IF(T_komm!F168=0," ",T_komm!F168)</f>
        <v xml:space="preserve"> </v>
      </c>
      <c r="G171" s="15" t="str">
        <f>IF(T_komm!G168=0," ",T_komm!G168)</f>
        <v xml:space="preserve"> </v>
      </c>
      <c r="H171" s="15" t="str">
        <f>IF(T_komm!H168=0," ",T_komm!H168)</f>
        <v xml:space="preserve"> </v>
      </c>
      <c r="I171" s="15" t="str">
        <f>IF(T_komm!I168=0," ",T_komm!I168)</f>
        <v xml:space="preserve"> </v>
      </c>
      <c r="J171" s="15" t="str">
        <f>IF(T_komm!J168=0," ",T_komm!J168)</f>
        <v xml:space="preserve"> </v>
      </c>
      <c r="K171" s="15" t="str">
        <f>IF(T_komm!K168=0," ",T_komm!K168)</f>
        <v xml:space="preserve"> </v>
      </c>
      <c r="L171" s="15" t="str">
        <f>IF(T_komm!L168=0," ",T_komm!L168)</f>
        <v xml:space="preserve"> </v>
      </c>
      <c r="M171" s="15" t="str">
        <f>IF(T_komm!M168=0," ",T_komm!M168)</f>
        <v xml:space="preserve"> </v>
      </c>
      <c r="N171" s="15" t="str">
        <f>IF(T_komm!N168=0," ",T_komm!N168)</f>
        <v xml:space="preserve"> </v>
      </c>
      <c r="O171" s="15" t="str">
        <f>IF(T_komm!O168=0," ",T_komm!O168)</f>
        <v xml:space="preserve"> </v>
      </c>
      <c r="P171" s="15" t="str">
        <f>IF(T_komm!P168=0," ",T_komm!P168)</f>
        <v xml:space="preserve"> </v>
      </c>
      <c r="Q171" s="15" t="str">
        <f>IF(T_komm!Q168=0," ",T_komm!Q168)</f>
        <v xml:space="preserve"> </v>
      </c>
      <c r="R171" s="15" t="str">
        <f>IF(T_komm!R168=0," ",T_komm!R168)</f>
        <v xml:space="preserve"> </v>
      </c>
      <c r="S171" s="15" t="str">
        <f>IF(T_komm!S168=0," ",T_komm!S168)</f>
        <v xml:space="preserve"> </v>
      </c>
      <c r="T171" s="41"/>
    </row>
    <row r="172" spans="2:20" x14ac:dyDescent="0.2">
      <c r="B172" s="15" t="str">
        <f>IF(T_komm!B169=0," ",T_komm!B169)</f>
        <v xml:space="preserve"> </v>
      </c>
      <c r="C172" s="15" t="str">
        <f>IF(T_komm!C169=0," ",T_komm!C169)</f>
        <v xml:space="preserve"> </v>
      </c>
      <c r="D172" s="15" t="str">
        <f>IF(T_komm!D169=0," ",T_komm!D169)</f>
        <v xml:space="preserve"> </v>
      </c>
      <c r="E172" s="15" t="str">
        <f>IF(T_komm!E169=0," ",T_komm!E169)</f>
        <v xml:space="preserve"> </v>
      </c>
      <c r="F172" s="15" t="str">
        <f>IF(T_komm!F169=0," ",T_komm!F169)</f>
        <v xml:space="preserve"> </v>
      </c>
      <c r="G172" s="15" t="str">
        <f>IF(T_komm!G169=0," ",T_komm!G169)</f>
        <v xml:space="preserve"> </v>
      </c>
      <c r="H172" s="15" t="str">
        <f>IF(T_komm!H169=0," ",T_komm!H169)</f>
        <v xml:space="preserve"> </v>
      </c>
      <c r="I172" s="15" t="str">
        <f>IF(T_komm!I169=0," ",T_komm!I169)</f>
        <v xml:space="preserve"> </v>
      </c>
      <c r="J172" s="15" t="str">
        <f>IF(T_komm!J169=0," ",T_komm!J169)</f>
        <v xml:space="preserve"> </v>
      </c>
      <c r="K172" s="15" t="str">
        <f>IF(T_komm!K169=0," ",T_komm!K169)</f>
        <v xml:space="preserve"> </v>
      </c>
      <c r="L172" s="15" t="str">
        <f>IF(T_komm!L169=0," ",T_komm!L169)</f>
        <v xml:space="preserve"> </v>
      </c>
      <c r="M172" s="15" t="str">
        <f>IF(T_komm!M169=0," ",T_komm!M169)</f>
        <v xml:space="preserve"> </v>
      </c>
      <c r="N172" s="15" t="str">
        <f>IF(T_komm!N169=0," ",T_komm!N169)</f>
        <v xml:space="preserve"> </v>
      </c>
      <c r="O172" s="15" t="str">
        <f>IF(T_komm!O169=0," ",T_komm!O169)</f>
        <v xml:space="preserve"> </v>
      </c>
      <c r="P172" s="15" t="str">
        <f>IF(T_komm!P169=0," ",T_komm!P169)</f>
        <v xml:space="preserve"> </v>
      </c>
      <c r="Q172" s="15" t="str">
        <f>IF(T_komm!Q169=0," ",T_komm!Q169)</f>
        <v xml:space="preserve"> </v>
      </c>
      <c r="R172" s="15" t="str">
        <f>IF(T_komm!R169=0," ",T_komm!R169)</f>
        <v xml:space="preserve"> </v>
      </c>
      <c r="S172" s="15" t="str">
        <f>IF(T_komm!S169=0," ",T_komm!S169)</f>
        <v xml:space="preserve"> </v>
      </c>
      <c r="T172" s="41"/>
    </row>
    <row r="173" spans="2:20" x14ac:dyDescent="0.2">
      <c r="B173" s="15" t="str">
        <f>IF(T_komm!B170=0," ",T_komm!B170)</f>
        <v xml:space="preserve"> </v>
      </c>
      <c r="C173" s="15" t="str">
        <f>IF(T_komm!C170=0," ",T_komm!C170)</f>
        <v xml:space="preserve"> </v>
      </c>
      <c r="D173" s="15" t="str">
        <f>IF(T_komm!D170=0," ",T_komm!D170)</f>
        <v xml:space="preserve"> </v>
      </c>
      <c r="E173" s="15" t="str">
        <f>IF(T_komm!E170=0," ",T_komm!E170)</f>
        <v xml:space="preserve"> </v>
      </c>
      <c r="F173" s="15" t="str">
        <f>IF(T_komm!F170=0," ",T_komm!F170)</f>
        <v xml:space="preserve"> </v>
      </c>
      <c r="G173" s="15" t="str">
        <f>IF(T_komm!G170=0," ",T_komm!G170)</f>
        <v xml:space="preserve"> </v>
      </c>
      <c r="H173" s="15" t="str">
        <f>IF(T_komm!H170=0," ",T_komm!H170)</f>
        <v xml:space="preserve"> </v>
      </c>
      <c r="I173" s="15" t="str">
        <f>IF(T_komm!I170=0," ",T_komm!I170)</f>
        <v xml:space="preserve"> </v>
      </c>
      <c r="J173" s="15" t="str">
        <f>IF(T_komm!J170=0," ",T_komm!J170)</f>
        <v xml:space="preserve"> </v>
      </c>
      <c r="K173" s="15" t="str">
        <f>IF(T_komm!K170=0," ",T_komm!K170)</f>
        <v xml:space="preserve"> </v>
      </c>
      <c r="L173" s="15" t="str">
        <f>IF(T_komm!L170=0," ",T_komm!L170)</f>
        <v xml:space="preserve"> </v>
      </c>
      <c r="M173" s="15" t="str">
        <f>IF(T_komm!M170=0," ",T_komm!M170)</f>
        <v xml:space="preserve"> </v>
      </c>
      <c r="N173" s="15" t="str">
        <f>IF(T_komm!N170=0," ",T_komm!N170)</f>
        <v xml:space="preserve"> </v>
      </c>
      <c r="O173" s="15" t="str">
        <f>IF(T_komm!O170=0," ",T_komm!O170)</f>
        <v xml:space="preserve"> </v>
      </c>
      <c r="P173" s="15" t="str">
        <f>IF(T_komm!P170=0," ",T_komm!P170)</f>
        <v xml:space="preserve"> </v>
      </c>
      <c r="Q173" s="15" t="str">
        <f>IF(T_komm!Q170=0," ",T_komm!Q170)</f>
        <v xml:space="preserve"> </v>
      </c>
      <c r="R173" s="15" t="str">
        <f>IF(T_komm!R170=0," ",T_komm!R170)</f>
        <v xml:space="preserve"> </v>
      </c>
      <c r="S173" s="15" t="str">
        <f>IF(T_komm!S170=0," ",T_komm!S170)</f>
        <v xml:space="preserve"> </v>
      </c>
      <c r="T173" s="41"/>
    </row>
    <row r="174" spans="2:20" x14ac:dyDescent="0.2">
      <c r="B174" s="15" t="str">
        <f>IF(T_komm!B171=0," ",T_komm!B171)</f>
        <v xml:space="preserve"> </v>
      </c>
      <c r="C174" s="15" t="str">
        <f>IF(T_komm!C171=0," ",T_komm!C171)</f>
        <v xml:space="preserve"> </v>
      </c>
      <c r="D174" s="15" t="str">
        <f>IF(T_komm!D171=0," ",T_komm!D171)</f>
        <v xml:space="preserve"> </v>
      </c>
      <c r="E174" s="15" t="str">
        <f>IF(T_komm!E171=0," ",T_komm!E171)</f>
        <v xml:space="preserve"> </v>
      </c>
      <c r="F174" s="15" t="str">
        <f>IF(T_komm!F171=0," ",T_komm!F171)</f>
        <v xml:space="preserve"> </v>
      </c>
      <c r="G174" s="15" t="str">
        <f>IF(T_komm!G171=0," ",T_komm!G171)</f>
        <v xml:space="preserve"> </v>
      </c>
      <c r="H174" s="15" t="str">
        <f>IF(T_komm!H171=0," ",T_komm!H171)</f>
        <v xml:space="preserve"> </v>
      </c>
      <c r="I174" s="15" t="str">
        <f>IF(T_komm!I171=0," ",T_komm!I171)</f>
        <v xml:space="preserve"> </v>
      </c>
      <c r="J174" s="15" t="str">
        <f>IF(T_komm!J171=0," ",T_komm!J171)</f>
        <v xml:space="preserve"> </v>
      </c>
      <c r="K174" s="15" t="str">
        <f>IF(T_komm!K171=0," ",T_komm!K171)</f>
        <v xml:space="preserve"> </v>
      </c>
      <c r="L174" s="15" t="str">
        <f>IF(T_komm!L171=0," ",T_komm!L171)</f>
        <v xml:space="preserve"> </v>
      </c>
      <c r="M174" s="15" t="str">
        <f>IF(T_komm!M171=0," ",T_komm!M171)</f>
        <v xml:space="preserve"> </v>
      </c>
      <c r="N174" s="15" t="str">
        <f>IF(T_komm!N171=0," ",T_komm!N171)</f>
        <v xml:space="preserve"> </v>
      </c>
      <c r="O174" s="15" t="str">
        <f>IF(T_komm!O171=0," ",T_komm!O171)</f>
        <v xml:space="preserve"> </v>
      </c>
      <c r="P174" s="15" t="str">
        <f>IF(T_komm!P171=0," ",T_komm!P171)</f>
        <v xml:space="preserve"> </v>
      </c>
      <c r="Q174" s="15" t="str">
        <f>IF(T_komm!Q171=0," ",T_komm!Q171)</f>
        <v xml:space="preserve"> </v>
      </c>
      <c r="R174" s="15" t="str">
        <f>IF(T_komm!R171=0," ",T_komm!R171)</f>
        <v xml:space="preserve"> </v>
      </c>
      <c r="S174" s="15" t="str">
        <f>IF(T_komm!S171=0," ",T_komm!S171)</f>
        <v xml:space="preserve"> </v>
      </c>
      <c r="T174" s="41"/>
    </row>
    <row r="175" spans="2:20" x14ac:dyDescent="0.2">
      <c r="B175" s="15" t="str">
        <f>IF(T_komm!B172=0," ",T_komm!B172)</f>
        <v xml:space="preserve"> </v>
      </c>
      <c r="C175" s="15" t="str">
        <f>IF(T_komm!C172=0," ",T_komm!C172)</f>
        <v xml:space="preserve"> </v>
      </c>
      <c r="D175" s="15" t="str">
        <f>IF(T_komm!D172=0," ",T_komm!D172)</f>
        <v xml:space="preserve"> </v>
      </c>
      <c r="E175" s="15" t="str">
        <f>IF(T_komm!E172=0," ",T_komm!E172)</f>
        <v xml:space="preserve"> </v>
      </c>
      <c r="F175" s="15" t="str">
        <f>IF(T_komm!F172=0," ",T_komm!F172)</f>
        <v xml:space="preserve"> </v>
      </c>
      <c r="G175" s="15" t="str">
        <f>IF(T_komm!G172=0," ",T_komm!G172)</f>
        <v xml:space="preserve"> </v>
      </c>
      <c r="H175" s="15" t="str">
        <f>IF(T_komm!H172=0," ",T_komm!H172)</f>
        <v xml:space="preserve"> </v>
      </c>
      <c r="I175" s="15" t="str">
        <f>IF(T_komm!I172=0," ",T_komm!I172)</f>
        <v xml:space="preserve"> </v>
      </c>
      <c r="J175" s="15" t="str">
        <f>IF(T_komm!J172=0," ",T_komm!J172)</f>
        <v xml:space="preserve"> </v>
      </c>
      <c r="K175" s="15" t="str">
        <f>IF(T_komm!K172=0," ",T_komm!K172)</f>
        <v xml:space="preserve"> </v>
      </c>
      <c r="L175" s="15" t="str">
        <f>IF(T_komm!L172=0," ",T_komm!L172)</f>
        <v xml:space="preserve"> </v>
      </c>
      <c r="M175" s="15" t="str">
        <f>IF(T_komm!M172=0," ",T_komm!M172)</f>
        <v xml:space="preserve"> </v>
      </c>
      <c r="N175" s="15" t="str">
        <f>IF(T_komm!N172=0," ",T_komm!N172)</f>
        <v xml:space="preserve"> </v>
      </c>
      <c r="O175" s="15" t="str">
        <f>IF(T_komm!O172=0," ",T_komm!O172)</f>
        <v xml:space="preserve"> </v>
      </c>
      <c r="P175" s="15" t="str">
        <f>IF(T_komm!P172=0," ",T_komm!P172)</f>
        <v xml:space="preserve"> </v>
      </c>
      <c r="Q175" s="15" t="str">
        <f>IF(T_komm!Q172=0," ",T_komm!Q172)</f>
        <v xml:space="preserve"> </v>
      </c>
      <c r="R175" s="15" t="str">
        <f>IF(T_komm!R172=0," ",T_komm!R172)</f>
        <v xml:space="preserve"> </v>
      </c>
      <c r="S175" s="15" t="str">
        <f>IF(T_komm!S172=0," ",T_komm!S172)</f>
        <v xml:space="preserve"> </v>
      </c>
      <c r="T175" s="41"/>
    </row>
    <row r="176" spans="2:20" x14ac:dyDescent="0.2">
      <c r="B176" s="15" t="str">
        <f>IF(T_komm!B173=0," ",T_komm!B173)</f>
        <v xml:space="preserve"> </v>
      </c>
      <c r="C176" s="15" t="str">
        <f>IF(T_komm!C173=0," ",T_komm!C173)</f>
        <v xml:space="preserve"> </v>
      </c>
      <c r="D176" s="15" t="str">
        <f>IF(T_komm!D173=0," ",T_komm!D173)</f>
        <v xml:space="preserve"> </v>
      </c>
      <c r="E176" s="15" t="str">
        <f>IF(T_komm!E173=0," ",T_komm!E173)</f>
        <v xml:space="preserve"> </v>
      </c>
      <c r="F176" s="15" t="str">
        <f>IF(T_komm!F173=0," ",T_komm!F173)</f>
        <v xml:space="preserve"> </v>
      </c>
      <c r="G176" s="15" t="str">
        <f>IF(T_komm!G173=0," ",T_komm!G173)</f>
        <v xml:space="preserve"> </v>
      </c>
      <c r="H176" s="15" t="str">
        <f>IF(T_komm!H173=0," ",T_komm!H173)</f>
        <v xml:space="preserve"> </v>
      </c>
      <c r="I176" s="15" t="str">
        <f>IF(T_komm!I173=0," ",T_komm!I173)</f>
        <v xml:space="preserve"> </v>
      </c>
      <c r="J176" s="15" t="str">
        <f>IF(T_komm!J173=0," ",T_komm!J173)</f>
        <v xml:space="preserve"> </v>
      </c>
      <c r="K176" s="15" t="str">
        <f>IF(T_komm!K173=0," ",T_komm!K173)</f>
        <v xml:space="preserve"> </v>
      </c>
      <c r="L176" s="15" t="str">
        <f>IF(T_komm!L173=0," ",T_komm!L173)</f>
        <v xml:space="preserve"> </v>
      </c>
      <c r="M176" s="15" t="str">
        <f>IF(T_komm!M173=0," ",T_komm!M173)</f>
        <v xml:space="preserve"> </v>
      </c>
      <c r="N176" s="15" t="str">
        <f>IF(T_komm!N173=0," ",T_komm!N173)</f>
        <v xml:space="preserve"> </v>
      </c>
      <c r="O176" s="15" t="str">
        <f>IF(T_komm!O173=0," ",T_komm!O173)</f>
        <v xml:space="preserve"> </v>
      </c>
      <c r="P176" s="15" t="str">
        <f>IF(T_komm!P173=0," ",T_komm!P173)</f>
        <v xml:space="preserve"> </v>
      </c>
      <c r="Q176" s="15" t="str">
        <f>IF(T_komm!Q173=0," ",T_komm!Q173)</f>
        <v xml:space="preserve"> </v>
      </c>
      <c r="R176" s="15" t="str">
        <f>IF(T_komm!R173=0," ",T_komm!R173)</f>
        <v xml:space="preserve"> </v>
      </c>
      <c r="S176" s="15" t="str">
        <f>IF(T_komm!S173=0," ",T_komm!S173)</f>
        <v xml:space="preserve"> </v>
      </c>
      <c r="T176" s="41"/>
    </row>
    <row r="177" spans="2:20" x14ac:dyDescent="0.2">
      <c r="B177" s="15" t="str">
        <f>IF(T_komm!B174=0," ",T_komm!B174)</f>
        <v xml:space="preserve"> </v>
      </c>
      <c r="C177" s="15" t="str">
        <f>IF(T_komm!C174=0," ",T_komm!C174)</f>
        <v xml:space="preserve"> </v>
      </c>
      <c r="D177" s="15" t="str">
        <f>IF(T_komm!D174=0," ",T_komm!D174)</f>
        <v xml:space="preserve"> </v>
      </c>
      <c r="E177" s="15" t="str">
        <f>IF(T_komm!E174=0," ",T_komm!E174)</f>
        <v xml:space="preserve"> </v>
      </c>
      <c r="F177" s="15" t="str">
        <f>IF(T_komm!F174=0," ",T_komm!F174)</f>
        <v xml:space="preserve"> </v>
      </c>
      <c r="G177" s="15" t="str">
        <f>IF(T_komm!G174=0," ",T_komm!G174)</f>
        <v xml:space="preserve"> </v>
      </c>
      <c r="H177" s="15" t="str">
        <f>IF(T_komm!H174=0," ",T_komm!H174)</f>
        <v xml:space="preserve"> </v>
      </c>
      <c r="I177" s="15" t="str">
        <f>IF(T_komm!I174=0," ",T_komm!I174)</f>
        <v xml:space="preserve"> </v>
      </c>
      <c r="J177" s="15" t="str">
        <f>IF(T_komm!J174=0," ",T_komm!J174)</f>
        <v xml:space="preserve"> </v>
      </c>
      <c r="K177" s="15" t="str">
        <f>IF(T_komm!K174=0," ",T_komm!K174)</f>
        <v xml:space="preserve"> </v>
      </c>
      <c r="L177" s="15" t="str">
        <f>IF(T_komm!L174=0," ",T_komm!L174)</f>
        <v xml:space="preserve"> </v>
      </c>
      <c r="M177" s="15" t="str">
        <f>IF(T_komm!M174=0," ",T_komm!M174)</f>
        <v xml:space="preserve"> </v>
      </c>
      <c r="N177" s="15" t="str">
        <f>IF(T_komm!N174=0," ",T_komm!N174)</f>
        <v xml:space="preserve"> </v>
      </c>
      <c r="O177" s="15" t="str">
        <f>IF(T_komm!O174=0," ",T_komm!O174)</f>
        <v xml:space="preserve"> </v>
      </c>
      <c r="P177" s="15" t="str">
        <f>IF(T_komm!P174=0," ",T_komm!P174)</f>
        <v xml:space="preserve"> </v>
      </c>
      <c r="Q177" s="15" t="str">
        <f>IF(T_komm!Q174=0," ",T_komm!Q174)</f>
        <v xml:space="preserve"> </v>
      </c>
      <c r="R177" s="15" t="str">
        <f>IF(T_komm!R174=0," ",T_komm!R174)</f>
        <v xml:space="preserve"> </v>
      </c>
      <c r="S177" s="15" t="str">
        <f>IF(T_komm!S174=0," ",T_komm!S174)</f>
        <v xml:space="preserve"> </v>
      </c>
      <c r="T177" s="41"/>
    </row>
    <row r="178" spans="2:20" x14ac:dyDescent="0.2">
      <c r="B178" s="15" t="str">
        <f>IF(T_komm!B175=0," ",T_komm!B175)</f>
        <v xml:space="preserve"> </v>
      </c>
      <c r="C178" s="15" t="str">
        <f>IF(T_komm!C175=0," ",T_komm!C175)</f>
        <v xml:space="preserve"> </v>
      </c>
      <c r="D178" s="15" t="str">
        <f>IF(T_komm!D175=0," ",T_komm!D175)</f>
        <v xml:space="preserve"> </v>
      </c>
      <c r="E178" s="15" t="str">
        <f>IF(T_komm!E175=0," ",T_komm!E175)</f>
        <v xml:space="preserve"> </v>
      </c>
      <c r="F178" s="15" t="str">
        <f>IF(T_komm!F175=0," ",T_komm!F175)</f>
        <v xml:space="preserve"> </v>
      </c>
      <c r="G178" s="15" t="str">
        <f>IF(T_komm!G175=0," ",T_komm!G175)</f>
        <v xml:space="preserve"> </v>
      </c>
      <c r="H178" s="15" t="str">
        <f>IF(T_komm!H175=0," ",T_komm!H175)</f>
        <v xml:space="preserve"> </v>
      </c>
      <c r="I178" s="15" t="str">
        <f>IF(T_komm!I175=0," ",T_komm!I175)</f>
        <v xml:space="preserve"> </v>
      </c>
      <c r="J178" s="15" t="str">
        <f>IF(T_komm!J175=0," ",T_komm!J175)</f>
        <v xml:space="preserve"> </v>
      </c>
      <c r="K178" s="15" t="str">
        <f>IF(T_komm!K175=0," ",T_komm!K175)</f>
        <v xml:space="preserve"> </v>
      </c>
      <c r="L178" s="15" t="str">
        <f>IF(T_komm!L175=0," ",T_komm!L175)</f>
        <v xml:space="preserve"> </v>
      </c>
      <c r="M178" s="15" t="str">
        <f>IF(T_komm!M175=0," ",T_komm!M175)</f>
        <v xml:space="preserve"> </v>
      </c>
      <c r="N178" s="15" t="str">
        <f>IF(T_komm!N175=0," ",T_komm!N175)</f>
        <v xml:space="preserve"> </v>
      </c>
      <c r="O178" s="15" t="str">
        <f>IF(T_komm!O175=0," ",T_komm!O175)</f>
        <v xml:space="preserve"> </v>
      </c>
      <c r="P178" s="15" t="str">
        <f>IF(T_komm!P175=0," ",T_komm!P175)</f>
        <v xml:space="preserve"> </v>
      </c>
      <c r="Q178" s="15" t="str">
        <f>IF(T_komm!Q175=0," ",T_komm!Q175)</f>
        <v xml:space="preserve"> </v>
      </c>
      <c r="R178" s="15" t="str">
        <f>IF(T_komm!R175=0," ",T_komm!R175)</f>
        <v xml:space="preserve"> </v>
      </c>
      <c r="S178" s="15" t="str">
        <f>IF(T_komm!S175=0," ",T_komm!S175)</f>
        <v xml:space="preserve"> </v>
      </c>
      <c r="T178" s="41"/>
    </row>
    <row r="179" spans="2:20" x14ac:dyDescent="0.2">
      <c r="B179" s="15" t="str">
        <f>IF(T_komm!B176=0," ",T_komm!B176)</f>
        <v xml:space="preserve"> </v>
      </c>
      <c r="C179" s="15" t="str">
        <f>IF(T_komm!C176=0," ",T_komm!C176)</f>
        <v xml:space="preserve"> </v>
      </c>
      <c r="D179" s="15" t="str">
        <f>IF(T_komm!D176=0," ",T_komm!D176)</f>
        <v xml:space="preserve"> </v>
      </c>
      <c r="E179" s="15" t="str">
        <f>IF(T_komm!E176=0," ",T_komm!E176)</f>
        <v xml:space="preserve"> </v>
      </c>
      <c r="F179" s="15" t="str">
        <f>IF(T_komm!F176=0," ",T_komm!F176)</f>
        <v xml:space="preserve"> </v>
      </c>
      <c r="G179" s="15" t="str">
        <f>IF(T_komm!G176=0," ",T_komm!G176)</f>
        <v xml:space="preserve"> </v>
      </c>
      <c r="H179" s="15" t="str">
        <f>IF(T_komm!H176=0," ",T_komm!H176)</f>
        <v xml:space="preserve"> </v>
      </c>
      <c r="I179" s="15" t="str">
        <f>IF(T_komm!I176=0," ",T_komm!I176)</f>
        <v xml:space="preserve"> </v>
      </c>
      <c r="J179" s="15" t="str">
        <f>IF(T_komm!J176=0," ",T_komm!J176)</f>
        <v xml:space="preserve"> </v>
      </c>
      <c r="K179" s="15" t="str">
        <f>IF(T_komm!K176=0," ",T_komm!K176)</f>
        <v xml:space="preserve"> </v>
      </c>
      <c r="L179" s="15" t="str">
        <f>IF(T_komm!L176=0," ",T_komm!L176)</f>
        <v xml:space="preserve"> </v>
      </c>
      <c r="M179" s="15" t="str">
        <f>IF(T_komm!M176=0," ",T_komm!M176)</f>
        <v xml:space="preserve"> </v>
      </c>
      <c r="N179" s="15" t="str">
        <f>IF(T_komm!N176=0," ",T_komm!N176)</f>
        <v xml:space="preserve"> </v>
      </c>
      <c r="O179" s="15" t="str">
        <f>IF(T_komm!O176=0," ",T_komm!O176)</f>
        <v xml:space="preserve"> </v>
      </c>
      <c r="P179" s="15" t="str">
        <f>IF(T_komm!P176=0," ",T_komm!P176)</f>
        <v xml:space="preserve"> </v>
      </c>
      <c r="Q179" s="15" t="str">
        <f>IF(T_komm!Q176=0," ",T_komm!Q176)</f>
        <v xml:space="preserve"> </v>
      </c>
      <c r="R179" s="15" t="str">
        <f>IF(T_komm!R176=0," ",T_komm!R176)</f>
        <v xml:space="preserve"> </v>
      </c>
      <c r="S179" s="15" t="str">
        <f>IF(T_komm!S176=0," ",T_komm!S176)</f>
        <v xml:space="preserve"> </v>
      </c>
      <c r="T179" s="41"/>
    </row>
    <row r="180" spans="2:20" x14ac:dyDescent="0.2">
      <c r="B180" s="15" t="str">
        <f>IF(T_komm!B177=0," ",T_komm!B177)</f>
        <v xml:space="preserve"> </v>
      </c>
      <c r="C180" s="15" t="str">
        <f>IF(T_komm!C177=0," ",T_komm!C177)</f>
        <v xml:space="preserve"> </v>
      </c>
      <c r="D180" s="15" t="str">
        <f>IF(T_komm!D177=0," ",T_komm!D177)</f>
        <v xml:space="preserve"> </v>
      </c>
      <c r="E180" s="15" t="str">
        <f>IF(T_komm!E177=0," ",T_komm!E177)</f>
        <v xml:space="preserve"> </v>
      </c>
      <c r="F180" s="15" t="str">
        <f>IF(T_komm!F177=0," ",T_komm!F177)</f>
        <v xml:space="preserve"> </v>
      </c>
      <c r="G180" s="15" t="str">
        <f>IF(T_komm!G177=0," ",T_komm!G177)</f>
        <v xml:space="preserve"> </v>
      </c>
      <c r="H180" s="15" t="str">
        <f>IF(T_komm!H177=0," ",T_komm!H177)</f>
        <v xml:space="preserve"> </v>
      </c>
      <c r="I180" s="15" t="str">
        <f>IF(T_komm!I177=0," ",T_komm!I177)</f>
        <v xml:space="preserve"> </v>
      </c>
      <c r="J180" s="15" t="str">
        <f>IF(T_komm!J177=0," ",T_komm!J177)</f>
        <v xml:space="preserve"> </v>
      </c>
      <c r="K180" s="15" t="str">
        <f>IF(T_komm!K177=0," ",T_komm!K177)</f>
        <v xml:space="preserve"> </v>
      </c>
      <c r="L180" s="15" t="str">
        <f>IF(T_komm!L177=0," ",T_komm!L177)</f>
        <v xml:space="preserve"> </v>
      </c>
      <c r="M180" s="15" t="str">
        <f>IF(T_komm!M177=0," ",T_komm!M177)</f>
        <v xml:space="preserve"> </v>
      </c>
      <c r="N180" s="15" t="str">
        <f>IF(T_komm!N177=0," ",T_komm!N177)</f>
        <v xml:space="preserve"> </v>
      </c>
      <c r="O180" s="15" t="str">
        <f>IF(T_komm!O177=0," ",T_komm!O177)</f>
        <v xml:space="preserve"> </v>
      </c>
      <c r="P180" s="15" t="str">
        <f>IF(T_komm!P177=0," ",T_komm!P177)</f>
        <v xml:space="preserve"> </v>
      </c>
      <c r="Q180" s="15" t="str">
        <f>IF(T_komm!Q177=0," ",T_komm!Q177)</f>
        <v xml:space="preserve"> </v>
      </c>
      <c r="R180" s="15" t="str">
        <f>IF(T_komm!R177=0," ",T_komm!R177)</f>
        <v xml:space="preserve"> </v>
      </c>
      <c r="S180" s="15" t="str">
        <f>IF(T_komm!S177=0," ",T_komm!S177)</f>
        <v xml:space="preserve"> </v>
      </c>
      <c r="T180" s="41"/>
    </row>
    <row r="181" spans="2:20" x14ac:dyDescent="0.2">
      <c r="B181" s="15" t="str">
        <f>IF(T_komm!B178=0," ",T_komm!B178)</f>
        <v xml:space="preserve"> </v>
      </c>
      <c r="C181" s="15" t="str">
        <f>IF(T_komm!C178=0," ",T_komm!C178)</f>
        <v xml:space="preserve"> </v>
      </c>
      <c r="D181" s="15" t="str">
        <f>IF(T_komm!D178=0," ",T_komm!D178)</f>
        <v xml:space="preserve"> </v>
      </c>
      <c r="E181" s="15" t="str">
        <f>IF(T_komm!E178=0," ",T_komm!E178)</f>
        <v xml:space="preserve"> </v>
      </c>
      <c r="F181" s="15" t="str">
        <f>IF(T_komm!F178=0," ",T_komm!F178)</f>
        <v xml:space="preserve"> </v>
      </c>
      <c r="G181" s="15" t="str">
        <f>IF(T_komm!G178=0," ",T_komm!G178)</f>
        <v xml:space="preserve"> </v>
      </c>
      <c r="H181" s="15" t="str">
        <f>IF(T_komm!H178=0," ",T_komm!H178)</f>
        <v xml:space="preserve"> </v>
      </c>
      <c r="I181" s="15" t="str">
        <f>IF(T_komm!I178=0," ",T_komm!I178)</f>
        <v xml:space="preserve"> </v>
      </c>
      <c r="J181" s="15" t="str">
        <f>IF(T_komm!J178=0," ",T_komm!J178)</f>
        <v xml:space="preserve"> </v>
      </c>
      <c r="K181" s="15" t="str">
        <f>IF(T_komm!K178=0," ",T_komm!K178)</f>
        <v xml:space="preserve"> </v>
      </c>
      <c r="L181" s="15" t="str">
        <f>IF(T_komm!L178=0," ",T_komm!L178)</f>
        <v xml:space="preserve"> </v>
      </c>
      <c r="M181" s="15" t="str">
        <f>IF(T_komm!M178=0," ",T_komm!M178)</f>
        <v xml:space="preserve"> </v>
      </c>
      <c r="N181" s="15" t="str">
        <f>IF(T_komm!N178=0," ",T_komm!N178)</f>
        <v xml:space="preserve"> </v>
      </c>
      <c r="O181" s="15" t="str">
        <f>IF(T_komm!O178=0," ",T_komm!O178)</f>
        <v xml:space="preserve"> </v>
      </c>
      <c r="P181" s="15" t="str">
        <f>IF(T_komm!P178=0," ",T_komm!P178)</f>
        <v xml:space="preserve"> </v>
      </c>
      <c r="Q181" s="15" t="str">
        <f>IF(T_komm!Q178=0," ",T_komm!Q178)</f>
        <v xml:space="preserve"> </v>
      </c>
      <c r="R181" s="15" t="str">
        <f>IF(T_komm!R178=0," ",T_komm!R178)</f>
        <v xml:space="preserve"> </v>
      </c>
      <c r="S181" s="15" t="str">
        <f>IF(T_komm!S178=0," ",T_komm!S178)</f>
        <v xml:space="preserve"> </v>
      </c>
      <c r="T181" s="41"/>
    </row>
    <row r="182" spans="2:20" x14ac:dyDescent="0.2">
      <c r="B182" s="15" t="str">
        <f>IF(T_komm!B179=0," ",T_komm!B179)</f>
        <v xml:space="preserve"> </v>
      </c>
      <c r="C182" s="15" t="str">
        <f>IF(T_komm!C179=0," ",T_komm!C179)</f>
        <v xml:space="preserve"> </v>
      </c>
      <c r="D182" s="15" t="str">
        <f>IF(T_komm!D179=0," ",T_komm!D179)</f>
        <v xml:space="preserve"> </v>
      </c>
      <c r="E182" s="15" t="str">
        <f>IF(T_komm!E179=0," ",T_komm!E179)</f>
        <v xml:space="preserve"> </v>
      </c>
      <c r="F182" s="15" t="str">
        <f>IF(T_komm!F179=0," ",T_komm!F179)</f>
        <v xml:space="preserve"> </v>
      </c>
      <c r="G182" s="15" t="str">
        <f>IF(T_komm!G179=0," ",T_komm!G179)</f>
        <v xml:space="preserve"> </v>
      </c>
      <c r="H182" s="15" t="str">
        <f>IF(T_komm!H179=0," ",T_komm!H179)</f>
        <v xml:space="preserve"> </v>
      </c>
      <c r="I182" s="15" t="str">
        <f>IF(T_komm!I179=0," ",T_komm!I179)</f>
        <v xml:space="preserve"> </v>
      </c>
      <c r="J182" s="15" t="str">
        <f>IF(T_komm!J179=0," ",T_komm!J179)</f>
        <v xml:space="preserve"> </v>
      </c>
      <c r="K182" s="15" t="str">
        <f>IF(T_komm!K179=0," ",T_komm!K179)</f>
        <v xml:space="preserve"> </v>
      </c>
      <c r="L182" s="15" t="str">
        <f>IF(T_komm!L179=0," ",T_komm!L179)</f>
        <v xml:space="preserve"> </v>
      </c>
      <c r="M182" s="15" t="str">
        <f>IF(T_komm!M179=0," ",T_komm!M179)</f>
        <v xml:space="preserve"> </v>
      </c>
      <c r="N182" s="15" t="str">
        <f>IF(T_komm!N179=0," ",T_komm!N179)</f>
        <v xml:space="preserve"> </v>
      </c>
      <c r="O182" s="15" t="str">
        <f>IF(T_komm!O179=0," ",T_komm!O179)</f>
        <v xml:space="preserve"> </v>
      </c>
      <c r="P182" s="15" t="str">
        <f>IF(T_komm!P179=0," ",T_komm!P179)</f>
        <v xml:space="preserve"> </v>
      </c>
      <c r="Q182" s="15" t="str">
        <f>IF(T_komm!Q179=0," ",T_komm!Q179)</f>
        <v xml:space="preserve"> </v>
      </c>
      <c r="R182" s="15" t="str">
        <f>IF(T_komm!R179=0," ",T_komm!R179)</f>
        <v xml:space="preserve"> </v>
      </c>
      <c r="S182" s="15" t="str">
        <f>IF(T_komm!S179=0," ",T_komm!S179)</f>
        <v xml:space="preserve"> </v>
      </c>
      <c r="T182" s="41"/>
    </row>
    <row r="183" spans="2:20" x14ac:dyDescent="0.2">
      <c r="B183" s="15" t="str">
        <f>IF(T_komm!B180=0," ",T_komm!B180)</f>
        <v xml:space="preserve"> </v>
      </c>
      <c r="C183" s="15" t="str">
        <f>IF(T_komm!C180=0," ",T_komm!C180)</f>
        <v xml:space="preserve"> </v>
      </c>
      <c r="D183" s="15" t="str">
        <f>IF(T_komm!D180=0," ",T_komm!D180)</f>
        <v xml:space="preserve"> </v>
      </c>
      <c r="E183" s="15" t="str">
        <f>IF(T_komm!E180=0," ",T_komm!E180)</f>
        <v xml:space="preserve"> </v>
      </c>
      <c r="F183" s="15" t="str">
        <f>IF(T_komm!F180=0," ",T_komm!F180)</f>
        <v xml:space="preserve"> </v>
      </c>
      <c r="G183" s="15" t="str">
        <f>IF(T_komm!G180=0," ",T_komm!G180)</f>
        <v xml:space="preserve"> </v>
      </c>
      <c r="H183" s="15" t="str">
        <f>IF(T_komm!H180=0," ",T_komm!H180)</f>
        <v xml:space="preserve"> </v>
      </c>
      <c r="I183" s="15" t="str">
        <f>IF(T_komm!I180=0," ",T_komm!I180)</f>
        <v xml:space="preserve"> </v>
      </c>
      <c r="J183" s="15" t="str">
        <f>IF(T_komm!J180=0," ",T_komm!J180)</f>
        <v xml:space="preserve"> </v>
      </c>
      <c r="K183" s="15" t="str">
        <f>IF(T_komm!K180=0," ",T_komm!K180)</f>
        <v xml:space="preserve"> </v>
      </c>
      <c r="L183" s="15" t="str">
        <f>IF(T_komm!L180=0," ",T_komm!L180)</f>
        <v xml:space="preserve"> </v>
      </c>
      <c r="M183" s="15" t="str">
        <f>IF(T_komm!M180=0," ",T_komm!M180)</f>
        <v xml:space="preserve"> </v>
      </c>
      <c r="N183" s="15" t="str">
        <f>IF(T_komm!N180=0," ",T_komm!N180)</f>
        <v xml:space="preserve"> </v>
      </c>
      <c r="O183" s="15" t="str">
        <f>IF(T_komm!O180=0," ",T_komm!O180)</f>
        <v xml:space="preserve"> </v>
      </c>
      <c r="P183" s="15" t="str">
        <f>IF(T_komm!P180=0," ",T_komm!P180)</f>
        <v xml:space="preserve"> </v>
      </c>
      <c r="Q183" s="15" t="str">
        <f>IF(T_komm!Q180=0," ",T_komm!Q180)</f>
        <v xml:space="preserve"> </v>
      </c>
      <c r="R183" s="15" t="str">
        <f>IF(T_komm!R180=0," ",T_komm!R180)</f>
        <v xml:space="preserve"> </v>
      </c>
      <c r="S183" s="15" t="str">
        <f>IF(T_komm!S180=0," ",T_komm!S180)</f>
        <v xml:space="preserve"> </v>
      </c>
      <c r="T183" s="41"/>
    </row>
    <row r="184" spans="2:20" x14ac:dyDescent="0.2">
      <c r="B184" s="15" t="str">
        <f>IF(T_komm!B181=0," ",T_komm!B181)</f>
        <v xml:space="preserve"> </v>
      </c>
      <c r="C184" s="15" t="str">
        <f>IF(T_komm!C181=0," ",T_komm!C181)</f>
        <v xml:space="preserve"> </v>
      </c>
      <c r="D184" s="15" t="str">
        <f>IF(T_komm!D181=0," ",T_komm!D181)</f>
        <v xml:space="preserve"> </v>
      </c>
      <c r="E184" s="15" t="str">
        <f>IF(T_komm!E181=0," ",T_komm!E181)</f>
        <v xml:space="preserve"> </v>
      </c>
      <c r="F184" s="15" t="str">
        <f>IF(T_komm!F181=0," ",T_komm!F181)</f>
        <v xml:space="preserve"> </v>
      </c>
      <c r="G184" s="15" t="str">
        <f>IF(T_komm!G181=0," ",T_komm!G181)</f>
        <v xml:space="preserve"> </v>
      </c>
      <c r="H184" s="15" t="str">
        <f>IF(T_komm!H181=0," ",T_komm!H181)</f>
        <v xml:space="preserve"> </v>
      </c>
      <c r="I184" s="15" t="str">
        <f>IF(T_komm!I181=0," ",T_komm!I181)</f>
        <v xml:space="preserve"> </v>
      </c>
      <c r="J184" s="15" t="str">
        <f>IF(T_komm!J181=0," ",T_komm!J181)</f>
        <v xml:space="preserve"> </v>
      </c>
      <c r="K184" s="15" t="str">
        <f>IF(T_komm!K181=0," ",T_komm!K181)</f>
        <v xml:space="preserve"> </v>
      </c>
      <c r="L184" s="15" t="str">
        <f>IF(T_komm!L181=0," ",T_komm!L181)</f>
        <v xml:space="preserve"> </v>
      </c>
      <c r="M184" s="15" t="str">
        <f>IF(T_komm!M181=0," ",T_komm!M181)</f>
        <v xml:space="preserve"> </v>
      </c>
      <c r="N184" s="15" t="str">
        <f>IF(T_komm!N181=0," ",T_komm!N181)</f>
        <v xml:space="preserve"> </v>
      </c>
      <c r="O184" s="15" t="str">
        <f>IF(T_komm!O181=0," ",T_komm!O181)</f>
        <v xml:space="preserve"> </v>
      </c>
      <c r="P184" s="15" t="str">
        <f>IF(T_komm!P181=0," ",T_komm!P181)</f>
        <v xml:space="preserve"> </v>
      </c>
      <c r="Q184" s="15" t="str">
        <f>IF(T_komm!Q181=0," ",T_komm!Q181)</f>
        <v xml:space="preserve"> </v>
      </c>
      <c r="R184" s="15" t="str">
        <f>IF(T_komm!R181=0," ",T_komm!R181)</f>
        <v xml:space="preserve"> </v>
      </c>
      <c r="S184" s="15" t="str">
        <f>IF(T_komm!S181=0," ",T_komm!S181)</f>
        <v xml:space="preserve"> </v>
      </c>
      <c r="T184" s="41"/>
    </row>
    <row r="185" spans="2:20" x14ac:dyDescent="0.2">
      <c r="B185" s="15" t="str">
        <f>IF(T_komm!B182=0," ",T_komm!B182)</f>
        <v xml:space="preserve"> </v>
      </c>
      <c r="C185" s="15" t="str">
        <f>IF(T_komm!C182=0," ",T_komm!C182)</f>
        <v xml:space="preserve"> </v>
      </c>
      <c r="D185" s="15" t="str">
        <f>IF(T_komm!D182=0," ",T_komm!D182)</f>
        <v xml:space="preserve"> </v>
      </c>
      <c r="E185" s="15" t="str">
        <f>IF(T_komm!E182=0," ",T_komm!E182)</f>
        <v xml:space="preserve"> </v>
      </c>
      <c r="F185" s="15" t="str">
        <f>IF(T_komm!F182=0," ",T_komm!F182)</f>
        <v xml:space="preserve"> </v>
      </c>
      <c r="G185" s="15" t="str">
        <f>IF(T_komm!G182=0," ",T_komm!G182)</f>
        <v xml:space="preserve"> </v>
      </c>
      <c r="H185" s="15" t="str">
        <f>IF(T_komm!H182=0," ",T_komm!H182)</f>
        <v xml:space="preserve"> </v>
      </c>
      <c r="I185" s="15" t="str">
        <f>IF(T_komm!I182=0," ",T_komm!I182)</f>
        <v xml:space="preserve"> </v>
      </c>
      <c r="J185" s="15" t="str">
        <f>IF(T_komm!J182=0," ",T_komm!J182)</f>
        <v xml:space="preserve"> </v>
      </c>
      <c r="K185" s="15" t="str">
        <f>IF(T_komm!K182=0," ",T_komm!K182)</f>
        <v xml:space="preserve"> </v>
      </c>
      <c r="L185" s="15" t="str">
        <f>IF(T_komm!L182=0," ",T_komm!L182)</f>
        <v xml:space="preserve"> </v>
      </c>
      <c r="M185" s="15" t="str">
        <f>IF(T_komm!M182=0," ",T_komm!M182)</f>
        <v xml:space="preserve"> </v>
      </c>
      <c r="N185" s="15" t="str">
        <f>IF(T_komm!N182=0," ",T_komm!N182)</f>
        <v xml:space="preserve"> </v>
      </c>
      <c r="O185" s="15" t="str">
        <f>IF(T_komm!O182=0," ",T_komm!O182)</f>
        <v xml:space="preserve"> </v>
      </c>
      <c r="P185" s="15" t="str">
        <f>IF(T_komm!P182=0," ",T_komm!P182)</f>
        <v xml:space="preserve"> </v>
      </c>
      <c r="Q185" s="15" t="str">
        <f>IF(T_komm!Q182=0," ",T_komm!Q182)</f>
        <v xml:space="preserve"> </v>
      </c>
      <c r="R185" s="15" t="str">
        <f>IF(T_komm!R182=0," ",T_komm!R182)</f>
        <v xml:space="preserve"> </v>
      </c>
      <c r="S185" s="15" t="str">
        <f>IF(T_komm!S182=0," ",T_komm!S182)</f>
        <v xml:space="preserve"> </v>
      </c>
      <c r="T185" s="41"/>
    </row>
    <row r="186" spans="2:20" x14ac:dyDescent="0.2">
      <c r="B186" s="15" t="str">
        <f>IF(T_komm!B183=0," ",T_komm!B183)</f>
        <v xml:space="preserve"> </v>
      </c>
      <c r="C186" s="15" t="str">
        <f>IF(T_komm!C183=0," ",T_komm!C183)</f>
        <v xml:space="preserve"> </v>
      </c>
      <c r="D186" s="15" t="str">
        <f>IF(T_komm!D183=0," ",T_komm!D183)</f>
        <v xml:space="preserve"> </v>
      </c>
      <c r="E186" s="15" t="str">
        <f>IF(T_komm!E183=0," ",T_komm!E183)</f>
        <v xml:space="preserve"> </v>
      </c>
      <c r="F186" s="15" t="str">
        <f>IF(T_komm!F183=0," ",T_komm!F183)</f>
        <v xml:space="preserve"> </v>
      </c>
      <c r="G186" s="15" t="str">
        <f>IF(T_komm!G183=0," ",T_komm!G183)</f>
        <v xml:space="preserve"> </v>
      </c>
      <c r="H186" s="15" t="str">
        <f>IF(T_komm!H183=0," ",T_komm!H183)</f>
        <v xml:space="preserve"> </v>
      </c>
      <c r="I186" s="15" t="str">
        <f>IF(T_komm!I183=0," ",T_komm!I183)</f>
        <v xml:space="preserve"> </v>
      </c>
      <c r="J186" s="15" t="str">
        <f>IF(T_komm!J183=0," ",T_komm!J183)</f>
        <v xml:space="preserve"> </v>
      </c>
      <c r="K186" s="15" t="str">
        <f>IF(T_komm!K183=0," ",T_komm!K183)</f>
        <v xml:space="preserve"> </v>
      </c>
      <c r="L186" s="15" t="str">
        <f>IF(T_komm!L183=0," ",T_komm!L183)</f>
        <v xml:space="preserve"> </v>
      </c>
      <c r="M186" s="15" t="str">
        <f>IF(T_komm!M183=0," ",T_komm!M183)</f>
        <v xml:space="preserve"> </v>
      </c>
      <c r="N186" s="15" t="str">
        <f>IF(T_komm!N183=0," ",T_komm!N183)</f>
        <v xml:space="preserve"> </v>
      </c>
      <c r="O186" s="15" t="str">
        <f>IF(T_komm!O183=0," ",T_komm!O183)</f>
        <v xml:space="preserve"> </v>
      </c>
      <c r="P186" s="15" t="str">
        <f>IF(T_komm!P183=0," ",T_komm!P183)</f>
        <v xml:space="preserve"> </v>
      </c>
      <c r="Q186" s="15" t="str">
        <f>IF(T_komm!Q183=0," ",T_komm!Q183)</f>
        <v xml:space="preserve"> </v>
      </c>
      <c r="R186" s="15" t="str">
        <f>IF(T_komm!R183=0," ",T_komm!R183)</f>
        <v xml:space="preserve"> </v>
      </c>
      <c r="S186" s="15" t="str">
        <f>IF(T_komm!S183=0," ",T_komm!S183)</f>
        <v xml:space="preserve"> </v>
      </c>
      <c r="T186" s="41"/>
    </row>
    <row r="187" spans="2:20" x14ac:dyDescent="0.2">
      <c r="B187" s="15" t="str">
        <f>IF(T_komm!B184=0," ",T_komm!B184)</f>
        <v xml:space="preserve"> </v>
      </c>
      <c r="C187" s="15" t="str">
        <f>IF(T_komm!C184=0," ",T_komm!C184)</f>
        <v xml:space="preserve"> </v>
      </c>
      <c r="D187" s="15" t="str">
        <f>IF(T_komm!D184=0," ",T_komm!D184)</f>
        <v xml:space="preserve"> </v>
      </c>
      <c r="E187" s="15" t="str">
        <f>IF(T_komm!E184=0," ",T_komm!E184)</f>
        <v xml:space="preserve"> </v>
      </c>
      <c r="F187" s="15" t="str">
        <f>IF(T_komm!F184=0," ",T_komm!F184)</f>
        <v xml:space="preserve"> </v>
      </c>
      <c r="G187" s="15" t="str">
        <f>IF(T_komm!G184=0," ",T_komm!G184)</f>
        <v xml:space="preserve"> </v>
      </c>
      <c r="H187" s="15" t="str">
        <f>IF(T_komm!H184=0," ",T_komm!H184)</f>
        <v xml:space="preserve"> </v>
      </c>
      <c r="I187" s="15" t="str">
        <f>IF(T_komm!I184=0," ",T_komm!I184)</f>
        <v xml:space="preserve"> </v>
      </c>
      <c r="J187" s="15" t="str">
        <f>IF(T_komm!J184=0," ",T_komm!J184)</f>
        <v xml:space="preserve"> </v>
      </c>
      <c r="K187" s="15" t="str">
        <f>IF(T_komm!K184=0," ",T_komm!K184)</f>
        <v xml:space="preserve"> </v>
      </c>
      <c r="L187" s="15" t="str">
        <f>IF(T_komm!L184=0," ",T_komm!L184)</f>
        <v xml:space="preserve"> </v>
      </c>
      <c r="M187" s="15" t="str">
        <f>IF(T_komm!M184=0," ",T_komm!M184)</f>
        <v xml:space="preserve"> </v>
      </c>
      <c r="N187" s="15" t="str">
        <f>IF(T_komm!N184=0," ",T_komm!N184)</f>
        <v xml:space="preserve"> </v>
      </c>
      <c r="O187" s="15" t="str">
        <f>IF(T_komm!O184=0," ",T_komm!O184)</f>
        <v xml:space="preserve"> </v>
      </c>
      <c r="P187" s="15" t="str">
        <f>IF(T_komm!P184=0," ",T_komm!P184)</f>
        <v xml:space="preserve"> </v>
      </c>
      <c r="Q187" s="15" t="str">
        <f>IF(T_komm!Q184=0," ",T_komm!Q184)</f>
        <v xml:space="preserve"> </v>
      </c>
      <c r="R187" s="15" t="str">
        <f>IF(T_komm!R184=0," ",T_komm!R184)</f>
        <v xml:space="preserve"> </v>
      </c>
      <c r="S187" s="15" t="str">
        <f>IF(T_komm!S184=0," ",T_komm!S184)</f>
        <v xml:space="preserve"> </v>
      </c>
      <c r="T187" s="41"/>
    </row>
    <row r="188" spans="2:20" x14ac:dyDescent="0.2">
      <c r="B188" s="15" t="str">
        <f>IF(T_komm!B185=0," ",T_komm!B185)</f>
        <v xml:space="preserve"> </v>
      </c>
      <c r="C188" s="15" t="str">
        <f>IF(T_komm!C185=0," ",T_komm!C185)</f>
        <v xml:space="preserve"> </v>
      </c>
      <c r="D188" s="15" t="str">
        <f>IF(T_komm!D185=0," ",T_komm!D185)</f>
        <v xml:space="preserve"> </v>
      </c>
      <c r="E188" s="15" t="str">
        <f>IF(T_komm!E185=0," ",T_komm!E185)</f>
        <v xml:space="preserve"> </v>
      </c>
      <c r="F188" s="15" t="str">
        <f>IF(T_komm!F185=0," ",T_komm!F185)</f>
        <v xml:space="preserve"> </v>
      </c>
      <c r="G188" s="15" t="str">
        <f>IF(T_komm!G185=0," ",T_komm!G185)</f>
        <v xml:space="preserve"> </v>
      </c>
      <c r="H188" s="15" t="str">
        <f>IF(T_komm!H185=0," ",T_komm!H185)</f>
        <v xml:space="preserve"> </v>
      </c>
      <c r="I188" s="15" t="str">
        <f>IF(T_komm!I185=0," ",T_komm!I185)</f>
        <v xml:space="preserve"> </v>
      </c>
      <c r="J188" s="15" t="str">
        <f>IF(T_komm!J185=0," ",T_komm!J185)</f>
        <v xml:space="preserve"> </v>
      </c>
      <c r="K188" s="15" t="str">
        <f>IF(T_komm!K185=0," ",T_komm!K185)</f>
        <v xml:space="preserve"> </v>
      </c>
      <c r="L188" s="15" t="str">
        <f>IF(T_komm!L185=0," ",T_komm!L185)</f>
        <v xml:space="preserve"> </v>
      </c>
      <c r="M188" s="15" t="str">
        <f>IF(T_komm!M185=0," ",T_komm!M185)</f>
        <v xml:space="preserve"> </v>
      </c>
      <c r="N188" s="15" t="str">
        <f>IF(T_komm!N185=0," ",T_komm!N185)</f>
        <v xml:space="preserve"> </v>
      </c>
      <c r="O188" s="15" t="str">
        <f>IF(T_komm!O185=0," ",T_komm!O185)</f>
        <v xml:space="preserve"> </v>
      </c>
      <c r="P188" s="15" t="str">
        <f>IF(T_komm!P185=0," ",T_komm!P185)</f>
        <v xml:space="preserve"> </v>
      </c>
      <c r="Q188" s="15" t="str">
        <f>IF(T_komm!Q185=0," ",T_komm!Q185)</f>
        <v xml:space="preserve"> </v>
      </c>
      <c r="R188" s="15" t="str">
        <f>IF(T_komm!R185=0," ",T_komm!R185)</f>
        <v xml:space="preserve"> </v>
      </c>
      <c r="S188" s="15" t="str">
        <f>IF(T_komm!S185=0," ",T_komm!S185)</f>
        <v xml:space="preserve"> </v>
      </c>
      <c r="T188" s="41"/>
    </row>
    <row r="189" spans="2:20" x14ac:dyDescent="0.2">
      <c r="B189" s="15" t="str">
        <f>IF(T_komm!B186=0," ",T_komm!B186)</f>
        <v xml:space="preserve"> </v>
      </c>
      <c r="C189" s="15" t="str">
        <f>IF(T_komm!C186=0," ",T_komm!C186)</f>
        <v xml:space="preserve"> </v>
      </c>
      <c r="D189" s="15" t="str">
        <f>IF(T_komm!D186=0," ",T_komm!D186)</f>
        <v xml:space="preserve"> </v>
      </c>
      <c r="E189" s="15" t="str">
        <f>IF(T_komm!E186=0," ",T_komm!E186)</f>
        <v xml:space="preserve"> </v>
      </c>
      <c r="F189" s="15" t="str">
        <f>IF(T_komm!F186=0," ",T_komm!F186)</f>
        <v xml:space="preserve"> </v>
      </c>
      <c r="G189" s="15" t="str">
        <f>IF(T_komm!G186=0," ",T_komm!G186)</f>
        <v xml:space="preserve"> </v>
      </c>
      <c r="H189" s="15" t="str">
        <f>IF(T_komm!H186=0," ",T_komm!H186)</f>
        <v xml:space="preserve"> </v>
      </c>
      <c r="I189" s="15" t="str">
        <f>IF(T_komm!I186=0," ",T_komm!I186)</f>
        <v xml:space="preserve"> </v>
      </c>
      <c r="J189" s="15" t="str">
        <f>IF(T_komm!J186=0," ",T_komm!J186)</f>
        <v xml:space="preserve"> </v>
      </c>
      <c r="K189" s="15" t="str">
        <f>IF(T_komm!K186=0," ",T_komm!K186)</f>
        <v xml:space="preserve"> </v>
      </c>
      <c r="L189" s="15" t="str">
        <f>IF(T_komm!L186=0," ",T_komm!L186)</f>
        <v xml:space="preserve"> </v>
      </c>
      <c r="M189" s="15" t="str">
        <f>IF(T_komm!M186=0," ",T_komm!M186)</f>
        <v xml:space="preserve"> </v>
      </c>
      <c r="N189" s="15" t="str">
        <f>IF(T_komm!N186=0," ",T_komm!N186)</f>
        <v xml:space="preserve"> </v>
      </c>
      <c r="O189" s="15" t="str">
        <f>IF(T_komm!O186=0," ",T_komm!O186)</f>
        <v xml:space="preserve"> </v>
      </c>
      <c r="P189" s="15" t="str">
        <f>IF(T_komm!P186=0," ",T_komm!P186)</f>
        <v xml:space="preserve"> </v>
      </c>
      <c r="Q189" s="15" t="str">
        <f>IF(T_komm!Q186=0," ",T_komm!Q186)</f>
        <v xml:space="preserve"> </v>
      </c>
      <c r="R189" s="15" t="str">
        <f>IF(T_komm!R186=0," ",T_komm!R186)</f>
        <v xml:space="preserve"> </v>
      </c>
      <c r="S189" s="15" t="str">
        <f>IF(T_komm!S186=0," ",T_komm!S186)</f>
        <v xml:space="preserve"> </v>
      </c>
      <c r="T189" s="41"/>
    </row>
    <row r="190" spans="2:20" x14ac:dyDescent="0.2">
      <c r="B190" s="15" t="str">
        <f>IF(T_komm!B187=0," ",T_komm!B187)</f>
        <v xml:space="preserve"> </v>
      </c>
      <c r="C190" s="15" t="str">
        <f>IF(T_komm!C187=0," ",T_komm!C187)</f>
        <v xml:space="preserve"> </v>
      </c>
      <c r="D190" s="15" t="str">
        <f>IF(T_komm!D187=0," ",T_komm!D187)</f>
        <v xml:space="preserve"> </v>
      </c>
      <c r="E190" s="15" t="str">
        <f>IF(T_komm!E187=0," ",T_komm!E187)</f>
        <v xml:space="preserve"> </v>
      </c>
      <c r="F190" s="15" t="str">
        <f>IF(T_komm!F187=0," ",T_komm!F187)</f>
        <v xml:space="preserve"> </v>
      </c>
      <c r="G190" s="15" t="str">
        <f>IF(T_komm!G187=0," ",T_komm!G187)</f>
        <v xml:space="preserve"> </v>
      </c>
      <c r="H190" s="15" t="str">
        <f>IF(T_komm!H187=0," ",T_komm!H187)</f>
        <v xml:space="preserve"> </v>
      </c>
      <c r="I190" s="15" t="str">
        <f>IF(T_komm!I187=0," ",T_komm!I187)</f>
        <v xml:space="preserve"> </v>
      </c>
      <c r="J190" s="15" t="str">
        <f>IF(T_komm!J187=0," ",T_komm!J187)</f>
        <v xml:space="preserve"> </v>
      </c>
      <c r="K190" s="15" t="str">
        <f>IF(T_komm!K187=0," ",T_komm!K187)</f>
        <v xml:space="preserve"> </v>
      </c>
      <c r="L190" s="15" t="str">
        <f>IF(T_komm!L187=0," ",T_komm!L187)</f>
        <v xml:space="preserve"> </v>
      </c>
      <c r="M190" s="15" t="str">
        <f>IF(T_komm!M187=0," ",T_komm!M187)</f>
        <v xml:space="preserve"> </v>
      </c>
      <c r="N190" s="15" t="str">
        <f>IF(T_komm!N187=0," ",T_komm!N187)</f>
        <v xml:space="preserve"> </v>
      </c>
      <c r="O190" s="15" t="str">
        <f>IF(T_komm!O187=0," ",T_komm!O187)</f>
        <v xml:space="preserve"> </v>
      </c>
      <c r="P190" s="15" t="str">
        <f>IF(T_komm!P187=0," ",T_komm!P187)</f>
        <v xml:space="preserve"> </v>
      </c>
      <c r="Q190" s="15" t="str">
        <f>IF(T_komm!Q187=0," ",T_komm!Q187)</f>
        <v xml:space="preserve"> </v>
      </c>
      <c r="R190" s="15" t="str">
        <f>IF(T_komm!R187=0," ",T_komm!R187)</f>
        <v xml:space="preserve"> </v>
      </c>
      <c r="S190" s="15" t="str">
        <f>IF(T_komm!S187=0," ",T_komm!S187)</f>
        <v xml:space="preserve"> </v>
      </c>
      <c r="T190" s="41"/>
    </row>
    <row r="191" spans="2:20" x14ac:dyDescent="0.2">
      <c r="B191" s="15" t="str">
        <f>IF(T_komm!B188=0," ",T_komm!B188)</f>
        <v xml:space="preserve"> </v>
      </c>
      <c r="C191" s="15" t="str">
        <f>IF(T_komm!C188=0," ",T_komm!C188)</f>
        <v xml:space="preserve"> </v>
      </c>
      <c r="D191" s="15" t="str">
        <f>IF(T_komm!D188=0," ",T_komm!D188)</f>
        <v xml:space="preserve"> </v>
      </c>
      <c r="E191" s="15" t="str">
        <f>IF(T_komm!E188=0," ",T_komm!E188)</f>
        <v xml:space="preserve"> </v>
      </c>
      <c r="F191" s="15" t="str">
        <f>IF(T_komm!F188=0," ",T_komm!F188)</f>
        <v xml:space="preserve"> </v>
      </c>
      <c r="G191" s="15" t="str">
        <f>IF(T_komm!G188=0," ",T_komm!G188)</f>
        <v xml:space="preserve"> </v>
      </c>
      <c r="H191" s="15" t="str">
        <f>IF(T_komm!H188=0," ",T_komm!H188)</f>
        <v xml:space="preserve"> </v>
      </c>
      <c r="I191" s="15" t="str">
        <f>IF(T_komm!I188=0," ",T_komm!I188)</f>
        <v xml:space="preserve"> </v>
      </c>
      <c r="J191" s="15" t="str">
        <f>IF(T_komm!J188=0," ",T_komm!J188)</f>
        <v xml:space="preserve"> </v>
      </c>
      <c r="K191" s="15" t="str">
        <f>IF(T_komm!K188=0," ",T_komm!K188)</f>
        <v xml:space="preserve"> </v>
      </c>
      <c r="L191" s="15" t="str">
        <f>IF(T_komm!L188=0," ",T_komm!L188)</f>
        <v xml:space="preserve"> </v>
      </c>
      <c r="M191" s="15" t="str">
        <f>IF(T_komm!M188=0," ",T_komm!M188)</f>
        <v xml:space="preserve"> </v>
      </c>
      <c r="N191" s="15" t="str">
        <f>IF(T_komm!N188=0," ",T_komm!N188)</f>
        <v xml:space="preserve"> </v>
      </c>
      <c r="O191" s="15" t="str">
        <f>IF(T_komm!O188=0," ",T_komm!O188)</f>
        <v xml:space="preserve"> </v>
      </c>
      <c r="P191" s="15" t="str">
        <f>IF(T_komm!P188=0," ",T_komm!P188)</f>
        <v xml:space="preserve"> </v>
      </c>
      <c r="Q191" s="15" t="str">
        <f>IF(T_komm!Q188=0," ",T_komm!Q188)</f>
        <v xml:space="preserve"> </v>
      </c>
      <c r="R191" s="15" t="str">
        <f>IF(T_komm!R188=0," ",T_komm!R188)</f>
        <v xml:space="preserve"> </v>
      </c>
      <c r="S191" s="15" t="str">
        <f>IF(T_komm!S188=0," ",T_komm!S188)</f>
        <v xml:space="preserve"> </v>
      </c>
      <c r="T191" s="41"/>
    </row>
    <row r="192" spans="2:20" x14ac:dyDescent="0.2">
      <c r="B192" s="15" t="str">
        <f>IF(T_komm!B189=0," ",T_komm!B189)</f>
        <v xml:space="preserve"> </v>
      </c>
      <c r="C192" s="15" t="str">
        <f>IF(T_komm!C189=0," ",T_komm!C189)</f>
        <v xml:space="preserve"> </v>
      </c>
      <c r="D192" s="15" t="str">
        <f>IF(T_komm!D189=0," ",T_komm!D189)</f>
        <v xml:space="preserve"> </v>
      </c>
      <c r="E192" s="15" t="str">
        <f>IF(T_komm!E189=0," ",T_komm!E189)</f>
        <v xml:space="preserve"> </v>
      </c>
      <c r="F192" s="15" t="str">
        <f>IF(T_komm!F189=0," ",T_komm!F189)</f>
        <v xml:space="preserve"> </v>
      </c>
      <c r="G192" s="15" t="str">
        <f>IF(T_komm!G189=0," ",T_komm!G189)</f>
        <v xml:space="preserve"> </v>
      </c>
      <c r="H192" s="15" t="str">
        <f>IF(T_komm!H189=0," ",T_komm!H189)</f>
        <v xml:space="preserve"> </v>
      </c>
      <c r="I192" s="15" t="str">
        <f>IF(T_komm!I189=0," ",T_komm!I189)</f>
        <v xml:space="preserve"> </v>
      </c>
      <c r="J192" s="15" t="str">
        <f>IF(T_komm!J189=0," ",T_komm!J189)</f>
        <v xml:space="preserve"> </v>
      </c>
      <c r="K192" s="15" t="str">
        <f>IF(T_komm!K189=0," ",T_komm!K189)</f>
        <v xml:space="preserve"> </v>
      </c>
      <c r="L192" s="15" t="str">
        <f>IF(T_komm!L189=0," ",T_komm!L189)</f>
        <v xml:space="preserve"> </v>
      </c>
      <c r="M192" s="15" t="str">
        <f>IF(T_komm!M189=0," ",T_komm!M189)</f>
        <v xml:space="preserve"> </v>
      </c>
      <c r="N192" s="15" t="str">
        <f>IF(T_komm!N189=0," ",T_komm!N189)</f>
        <v xml:space="preserve"> </v>
      </c>
      <c r="O192" s="15" t="str">
        <f>IF(T_komm!O189=0," ",T_komm!O189)</f>
        <v xml:space="preserve"> </v>
      </c>
      <c r="P192" s="15" t="str">
        <f>IF(T_komm!P189=0," ",T_komm!P189)</f>
        <v xml:space="preserve"> </v>
      </c>
      <c r="Q192" s="15" t="str">
        <f>IF(T_komm!Q189=0," ",T_komm!Q189)</f>
        <v xml:space="preserve"> </v>
      </c>
      <c r="R192" s="15" t="str">
        <f>IF(T_komm!R189=0," ",T_komm!R189)</f>
        <v xml:space="preserve"> </v>
      </c>
      <c r="S192" s="15" t="str">
        <f>IF(T_komm!S189=0," ",T_komm!S189)</f>
        <v xml:space="preserve"> </v>
      </c>
      <c r="T192" s="41"/>
    </row>
    <row r="193" spans="2:20" x14ac:dyDescent="0.2">
      <c r="B193" s="15" t="str">
        <f>IF(T_komm!B190=0," ",T_komm!B190)</f>
        <v xml:space="preserve"> </v>
      </c>
      <c r="C193" s="15" t="str">
        <f>IF(T_komm!C190=0," ",T_komm!C190)</f>
        <v xml:space="preserve"> </v>
      </c>
      <c r="D193" s="15" t="str">
        <f>IF(T_komm!D190=0," ",T_komm!D190)</f>
        <v xml:space="preserve"> </v>
      </c>
      <c r="E193" s="15" t="str">
        <f>IF(T_komm!E190=0," ",T_komm!E190)</f>
        <v xml:space="preserve"> </v>
      </c>
      <c r="F193" s="15" t="str">
        <f>IF(T_komm!F190=0," ",T_komm!F190)</f>
        <v xml:space="preserve"> </v>
      </c>
      <c r="G193" s="15" t="str">
        <f>IF(T_komm!G190=0," ",T_komm!G190)</f>
        <v xml:space="preserve"> </v>
      </c>
      <c r="H193" s="15" t="str">
        <f>IF(T_komm!H190=0," ",T_komm!H190)</f>
        <v xml:space="preserve"> </v>
      </c>
      <c r="I193" s="15" t="str">
        <f>IF(T_komm!I190=0," ",T_komm!I190)</f>
        <v xml:space="preserve"> </v>
      </c>
      <c r="J193" s="15" t="str">
        <f>IF(T_komm!J190=0," ",T_komm!J190)</f>
        <v xml:space="preserve"> </v>
      </c>
      <c r="K193" s="15" t="str">
        <f>IF(T_komm!K190=0," ",T_komm!K190)</f>
        <v xml:space="preserve"> </v>
      </c>
      <c r="L193" s="15" t="str">
        <f>IF(T_komm!L190=0," ",T_komm!L190)</f>
        <v xml:space="preserve"> </v>
      </c>
      <c r="M193" s="15" t="str">
        <f>IF(T_komm!M190=0," ",T_komm!M190)</f>
        <v xml:space="preserve"> </v>
      </c>
      <c r="N193" s="15" t="str">
        <f>IF(T_komm!N190=0," ",T_komm!N190)</f>
        <v xml:space="preserve"> </v>
      </c>
      <c r="O193" s="15" t="str">
        <f>IF(T_komm!O190=0," ",T_komm!O190)</f>
        <v xml:space="preserve"> </v>
      </c>
      <c r="P193" s="15" t="str">
        <f>IF(T_komm!P190=0," ",T_komm!P190)</f>
        <v xml:space="preserve"> </v>
      </c>
      <c r="Q193" s="15" t="str">
        <f>IF(T_komm!Q190=0," ",T_komm!Q190)</f>
        <v xml:space="preserve"> </v>
      </c>
      <c r="R193" s="15" t="str">
        <f>IF(T_komm!R190=0," ",T_komm!R190)</f>
        <v xml:space="preserve"> </v>
      </c>
      <c r="S193" s="15" t="str">
        <f>IF(T_komm!S190=0," ",T_komm!S190)</f>
        <v xml:space="preserve"> </v>
      </c>
      <c r="T193" s="41"/>
    </row>
    <row r="194" spans="2:20" x14ac:dyDescent="0.2">
      <c r="B194" s="15" t="str">
        <f>IF(T_komm!B191=0," ",T_komm!B191)</f>
        <v xml:space="preserve"> </v>
      </c>
      <c r="C194" s="15" t="str">
        <f>IF(T_komm!C191=0," ",T_komm!C191)</f>
        <v xml:space="preserve"> </v>
      </c>
      <c r="D194" s="15" t="str">
        <f>IF(T_komm!D191=0," ",T_komm!D191)</f>
        <v xml:space="preserve"> </v>
      </c>
      <c r="E194" s="15" t="str">
        <f>IF(T_komm!E191=0," ",T_komm!E191)</f>
        <v xml:space="preserve"> </v>
      </c>
      <c r="F194" s="15" t="str">
        <f>IF(T_komm!F191=0," ",T_komm!F191)</f>
        <v xml:space="preserve"> </v>
      </c>
      <c r="G194" s="15" t="str">
        <f>IF(T_komm!G191=0," ",T_komm!G191)</f>
        <v xml:space="preserve"> </v>
      </c>
      <c r="H194" s="15" t="str">
        <f>IF(T_komm!H191=0," ",T_komm!H191)</f>
        <v xml:space="preserve"> </v>
      </c>
      <c r="I194" s="15" t="str">
        <f>IF(T_komm!I191=0," ",T_komm!I191)</f>
        <v xml:space="preserve"> </v>
      </c>
      <c r="J194" s="15" t="str">
        <f>IF(T_komm!J191=0," ",T_komm!J191)</f>
        <v xml:space="preserve"> </v>
      </c>
      <c r="K194" s="15" t="str">
        <f>IF(T_komm!K191=0," ",T_komm!K191)</f>
        <v xml:space="preserve"> </v>
      </c>
      <c r="L194" s="15" t="str">
        <f>IF(T_komm!L191=0," ",T_komm!L191)</f>
        <v xml:space="preserve"> </v>
      </c>
      <c r="M194" s="15" t="str">
        <f>IF(T_komm!M191=0," ",T_komm!M191)</f>
        <v xml:space="preserve"> </v>
      </c>
      <c r="N194" s="15" t="str">
        <f>IF(T_komm!N191=0," ",T_komm!N191)</f>
        <v xml:space="preserve"> </v>
      </c>
      <c r="O194" s="15" t="str">
        <f>IF(T_komm!O191=0," ",T_komm!O191)</f>
        <v xml:space="preserve"> </v>
      </c>
      <c r="P194" s="15" t="str">
        <f>IF(T_komm!P191=0," ",T_komm!P191)</f>
        <v xml:space="preserve"> </v>
      </c>
      <c r="Q194" s="15" t="str">
        <f>IF(T_komm!Q191=0," ",T_komm!Q191)</f>
        <v xml:space="preserve"> </v>
      </c>
      <c r="R194" s="15" t="str">
        <f>IF(T_komm!R191=0," ",T_komm!R191)</f>
        <v xml:space="preserve"> </v>
      </c>
      <c r="S194" s="15" t="str">
        <f>IF(T_komm!S191=0," ",T_komm!S191)</f>
        <v xml:space="preserve"> </v>
      </c>
      <c r="T194" s="41"/>
    </row>
    <row r="195" spans="2:20" x14ac:dyDescent="0.2">
      <c r="B195" s="15" t="str">
        <f>IF(T_komm!B192=0," ",T_komm!B192)</f>
        <v xml:space="preserve"> </v>
      </c>
      <c r="C195" s="15" t="str">
        <f>IF(T_komm!C192=0," ",T_komm!C192)</f>
        <v xml:space="preserve"> </v>
      </c>
      <c r="D195" s="15" t="str">
        <f>IF(T_komm!D192=0," ",T_komm!D192)</f>
        <v xml:space="preserve"> </v>
      </c>
      <c r="E195" s="15" t="str">
        <f>IF(T_komm!E192=0," ",T_komm!E192)</f>
        <v xml:space="preserve"> </v>
      </c>
      <c r="F195" s="15" t="str">
        <f>IF(T_komm!F192=0," ",T_komm!F192)</f>
        <v xml:space="preserve"> </v>
      </c>
      <c r="G195" s="15" t="str">
        <f>IF(T_komm!G192=0," ",T_komm!G192)</f>
        <v xml:space="preserve"> </v>
      </c>
      <c r="H195" s="15" t="str">
        <f>IF(T_komm!H192=0," ",T_komm!H192)</f>
        <v xml:space="preserve"> </v>
      </c>
      <c r="I195" s="15" t="str">
        <f>IF(T_komm!I192=0," ",T_komm!I192)</f>
        <v xml:space="preserve"> </v>
      </c>
      <c r="J195" s="15" t="str">
        <f>IF(T_komm!J192=0," ",T_komm!J192)</f>
        <v xml:space="preserve"> </v>
      </c>
      <c r="K195" s="15" t="str">
        <f>IF(T_komm!K192=0," ",T_komm!K192)</f>
        <v xml:space="preserve"> </v>
      </c>
      <c r="L195" s="15" t="str">
        <f>IF(T_komm!L192=0," ",T_komm!L192)</f>
        <v xml:space="preserve"> </v>
      </c>
      <c r="M195" s="15" t="str">
        <f>IF(T_komm!M192=0," ",T_komm!M192)</f>
        <v xml:space="preserve"> </v>
      </c>
      <c r="N195" s="15" t="str">
        <f>IF(T_komm!N192=0," ",T_komm!N192)</f>
        <v xml:space="preserve"> </v>
      </c>
      <c r="O195" s="15" t="str">
        <f>IF(T_komm!O192=0," ",T_komm!O192)</f>
        <v xml:space="preserve"> </v>
      </c>
      <c r="P195" s="15" t="str">
        <f>IF(T_komm!P192=0," ",T_komm!P192)</f>
        <v xml:space="preserve"> </v>
      </c>
      <c r="Q195" s="15" t="str">
        <f>IF(T_komm!Q192=0," ",T_komm!Q192)</f>
        <v xml:space="preserve"> </v>
      </c>
      <c r="R195" s="15" t="str">
        <f>IF(T_komm!R192=0," ",T_komm!R192)</f>
        <v xml:space="preserve"> </v>
      </c>
      <c r="S195" s="15" t="str">
        <f>IF(T_komm!S192=0," ",T_komm!S192)</f>
        <v xml:space="preserve"> </v>
      </c>
      <c r="T195" s="41"/>
    </row>
    <row r="196" spans="2:20" x14ac:dyDescent="0.2">
      <c r="B196" s="15" t="str">
        <f>IF(T_komm!B193=0," ",T_komm!B193)</f>
        <v xml:space="preserve"> </v>
      </c>
      <c r="C196" s="15" t="str">
        <f>IF(T_komm!C193=0," ",T_komm!C193)</f>
        <v xml:space="preserve"> </v>
      </c>
      <c r="D196" s="15" t="str">
        <f>IF(T_komm!D193=0," ",T_komm!D193)</f>
        <v xml:space="preserve"> </v>
      </c>
      <c r="E196" s="15" t="str">
        <f>IF(T_komm!E193=0," ",T_komm!E193)</f>
        <v xml:space="preserve"> </v>
      </c>
      <c r="F196" s="15" t="str">
        <f>IF(T_komm!F193=0," ",T_komm!F193)</f>
        <v xml:space="preserve"> </v>
      </c>
      <c r="G196" s="15" t="str">
        <f>IF(T_komm!G193=0," ",T_komm!G193)</f>
        <v xml:space="preserve"> </v>
      </c>
      <c r="H196" s="15" t="str">
        <f>IF(T_komm!H193=0," ",T_komm!H193)</f>
        <v xml:space="preserve"> </v>
      </c>
      <c r="I196" s="15" t="str">
        <f>IF(T_komm!I193=0," ",T_komm!I193)</f>
        <v xml:space="preserve"> </v>
      </c>
      <c r="J196" s="15" t="str">
        <f>IF(T_komm!J193=0," ",T_komm!J193)</f>
        <v xml:space="preserve"> </v>
      </c>
      <c r="K196" s="15" t="str">
        <f>IF(T_komm!K193=0," ",T_komm!K193)</f>
        <v xml:space="preserve"> </v>
      </c>
      <c r="L196" s="15" t="str">
        <f>IF(T_komm!L193=0," ",T_komm!L193)</f>
        <v xml:space="preserve"> </v>
      </c>
      <c r="M196" s="15" t="str">
        <f>IF(T_komm!M193=0," ",T_komm!M193)</f>
        <v xml:space="preserve"> </v>
      </c>
      <c r="N196" s="15" t="str">
        <f>IF(T_komm!N193=0," ",T_komm!N193)</f>
        <v xml:space="preserve"> </v>
      </c>
      <c r="O196" s="15" t="str">
        <f>IF(T_komm!O193=0," ",T_komm!O193)</f>
        <v xml:space="preserve"> </v>
      </c>
      <c r="P196" s="15" t="str">
        <f>IF(T_komm!P193=0," ",T_komm!P193)</f>
        <v xml:space="preserve"> </v>
      </c>
      <c r="Q196" s="15" t="str">
        <f>IF(T_komm!Q193=0," ",T_komm!Q193)</f>
        <v xml:space="preserve"> </v>
      </c>
      <c r="R196" s="15" t="str">
        <f>IF(T_komm!R193=0," ",T_komm!R193)</f>
        <v xml:space="preserve"> </v>
      </c>
      <c r="S196" s="15" t="str">
        <f>IF(T_komm!S193=0," ",T_komm!S193)</f>
        <v xml:space="preserve"> </v>
      </c>
      <c r="T196" s="41"/>
    </row>
    <row r="197" spans="2:20" x14ac:dyDescent="0.2">
      <c r="B197" s="15" t="str">
        <f>IF(T_komm!B194=0," ",T_komm!B194)</f>
        <v xml:space="preserve"> </v>
      </c>
      <c r="C197" s="15" t="str">
        <f>IF(T_komm!C194=0," ",T_komm!C194)</f>
        <v xml:space="preserve"> </v>
      </c>
      <c r="D197" s="15" t="str">
        <f>IF(T_komm!D194=0," ",T_komm!D194)</f>
        <v xml:space="preserve"> </v>
      </c>
      <c r="E197" s="15" t="str">
        <f>IF(T_komm!E194=0," ",T_komm!E194)</f>
        <v xml:space="preserve"> </v>
      </c>
      <c r="F197" s="15" t="str">
        <f>IF(T_komm!F194=0," ",T_komm!F194)</f>
        <v xml:space="preserve"> </v>
      </c>
      <c r="G197" s="15" t="str">
        <f>IF(T_komm!G194=0," ",T_komm!G194)</f>
        <v xml:space="preserve"> </v>
      </c>
      <c r="H197" s="15" t="str">
        <f>IF(T_komm!H194=0," ",T_komm!H194)</f>
        <v xml:space="preserve"> </v>
      </c>
      <c r="I197" s="15" t="str">
        <f>IF(T_komm!I194=0," ",T_komm!I194)</f>
        <v xml:space="preserve"> </v>
      </c>
      <c r="J197" s="15" t="str">
        <f>IF(T_komm!J194=0," ",T_komm!J194)</f>
        <v xml:space="preserve"> </v>
      </c>
      <c r="K197" s="15" t="str">
        <f>IF(T_komm!K194=0," ",T_komm!K194)</f>
        <v xml:space="preserve"> </v>
      </c>
      <c r="L197" s="15" t="str">
        <f>IF(T_komm!L194=0," ",T_komm!L194)</f>
        <v xml:space="preserve"> </v>
      </c>
      <c r="M197" s="15" t="str">
        <f>IF(T_komm!M194=0," ",T_komm!M194)</f>
        <v xml:space="preserve"> </v>
      </c>
      <c r="N197" s="15" t="str">
        <f>IF(T_komm!N194=0," ",T_komm!N194)</f>
        <v xml:space="preserve"> </v>
      </c>
      <c r="O197" s="15" t="str">
        <f>IF(T_komm!O194=0," ",T_komm!O194)</f>
        <v xml:space="preserve"> </v>
      </c>
      <c r="P197" s="15" t="str">
        <f>IF(T_komm!P194=0," ",T_komm!P194)</f>
        <v xml:space="preserve"> </v>
      </c>
      <c r="Q197" s="15" t="str">
        <f>IF(T_komm!Q194=0," ",T_komm!Q194)</f>
        <v xml:space="preserve"> </v>
      </c>
      <c r="R197" s="15" t="str">
        <f>IF(T_komm!R194=0," ",T_komm!R194)</f>
        <v xml:space="preserve"> </v>
      </c>
      <c r="S197" s="15" t="str">
        <f>IF(T_komm!S194=0," ",T_komm!S194)</f>
        <v xml:space="preserve"> </v>
      </c>
      <c r="T197" s="41"/>
    </row>
    <row r="198" spans="2:20" x14ac:dyDescent="0.2">
      <c r="B198" s="15" t="str">
        <f>IF(T_komm!B195=0," ",T_komm!B195)</f>
        <v xml:space="preserve"> </v>
      </c>
      <c r="C198" s="15" t="str">
        <f>IF(T_komm!C195=0," ",T_komm!C195)</f>
        <v xml:space="preserve"> </v>
      </c>
      <c r="D198" s="15" t="str">
        <f>IF(T_komm!D195=0," ",T_komm!D195)</f>
        <v xml:space="preserve"> </v>
      </c>
      <c r="E198" s="15" t="str">
        <f>IF(T_komm!E195=0," ",T_komm!E195)</f>
        <v xml:space="preserve"> </v>
      </c>
      <c r="F198" s="15" t="str">
        <f>IF(T_komm!F195=0," ",T_komm!F195)</f>
        <v xml:space="preserve"> </v>
      </c>
      <c r="G198" s="15" t="str">
        <f>IF(T_komm!G195=0," ",T_komm!G195)</f>
        <v xml:space="preserve"> </v>
      </c>
      <c r="H198" s="15" t="str">
        <f>IF(T_komm!H195=0," ",T_komm!H195)</f>
        <v xml:space="preserve"> </v>
      </c>
      <c r="I198" s="15" t="str">
        <f>IF(T_komm!I195=0," ",T_komm!I195)</f>
        <v xml:space="preserve"> </v>
      </c>
      <c r="J198" s="15" t="str">
        <f>IF(T_komm!J195=0," ",T_komm!J195)</f>
        <v xml:space="preserve"> </v>
      </c>
      <c r="K198" s="15" t="str">
        <f>IF(T_komm!K195=0," ",T_komm!K195)</f>
        <v xml:space="preserve"> </v>
      </c>
      <c r="L198" s="15" t="str">
        <f>IF(T_komm!L195=0," ",T_komm!L195)</f>
        <v xml:space="preserve"> </v>
      </c>
      <c r="M198" s="15" t="str">
        <f>IF(T_komm!M195=0," ",T_komm!M195)</f>
        <v xml:space="preserve"> </v>
      </c>
      <c r="N198" s="15" t="str">
        <f>IF(T_komm!N195=0," ",T_komm!N195)</f>
        <v xml:space="preserve"> </v>
      </c>
      <c r="O198" s="15" t="str">
        <f>IF(T_komm!O195=0," ",T_komm!O195)</f>
        <v xml:space="preserve"> </v>
      </c>
      <c r="P198" s="15" t="str">
        <f>IF(T_komm!P195=0," ",T_komm!P195)</f>
        <v xml:space="preserve"> </v>
      </c>
      <c r="Q198" s="15" t="str">
        <f>IF(T_komm!Q195=0," ",T_komm!Q195)</f>
        <v xml:space="preserve"> </v>
      </c>
      <c r="R198" s="15" t="str">
        <f>IF(T_komm!R195=0," ",T_komm!R195)</f>
        <v xml:space="preserve"> </v>
      </c>
      <c r="S198" s="15" t="str">
        <f>IF(T_komm!S195=0," ",T_komm!S195)</f>
        <v xml:space="preserve"> </v>
      </c>
      <c r="T198" s="41"/>
    </row>
    <row r="199" spans="2:20" x14ac:dyDescent="0.2">
      <c r="B199" s="15" t="str">
        <f>IF(T_komm!B196=0," ",T_komm!B196)</f>
        <v xml:space="preserve"> </v>
      </c>
      <c r="C199" s="15" t="str">
        <f>IF(T_komm!C196=0," ",T_komm!C196)</f>
        <v xml:space="preserve"> </v>
      </c>
      <c r="D199" s="15" t="str">
        <f>IF(T_komm!D196=0," ",T_komm!D196)</f>
        <v xml:space="preserve"> </v>
      </c>
      <c r="E199" s="15" t="str">
        <f>IF(T_komm!E196=0," ",T_komm!E196)</f>
        <v xml:space="preserve"> </v>
      </c>
      <c r="F199" s="15" t="str">
        <f>IF(T_komm!F196=0," ",T_komm!F196)</f>
        <v xml:space="preserve"> </v>
      </c>
      <c r="G199" s="15" t="str">
        <f>IF(T_komm!G196=0," ",T_komm!G196)</f>
        <v xml:space="preserve"> </v>
      </c>
      <c r="H199" s="15" t="str">
        <f>IF(T_komm!H196=0," ",T_komm!H196)</f>
        <v xml:space="preserve"> </v>
      </c>
      <c r="I199" s="15" t="str">
        <f>IF(T_komm!I196=0," ",T_komm!I196)</f>
        <v xml:space="preserve"> </v>
      </c>
      <c r="J199" s="15" t="str">
        <f>IF(T_komm!J196=0," ",T_komm!J196)</f>
        <v xml:space="preserve"> </v>
      </c>
      <c r="K199" s="15" t="str">
        <f>IF(T_komm!K196=0," ",T_komm!K196)</f>
        <v xml:space="preserve"> </v>
      </c>
      <c r="L199" s="15" t="str">
        <f>IF(T_komm!L196=0," ",T_komm!L196)</f>
        <v xml:space="preserve"> </v>
      </c>
      <c r="M199" s="15" t="str">
        <f>IF(T_komm!M196=0," ",T_komm!M196)</f>
        <v xml:space="preserve"> </v>
      </c>
      <c r="N199" s="15" t="str">
        <f>IF(T_komm!N196=0," ",T_komm!N196)</f>
        <v xml:space="preserve"> </v>
      </c>
      <c r="O199" s="15" t="str">
        <f>IF(T_komm!O196=0," ",T_komm!O196)</f>
        <v xml:space="preserve"> </v>
      </c>
      <c r="P199" s="15" t="str">
        <f>IF(T_komm!P196=0," ",T_komm!P196)</f>
        <v xml:space="preserve"> </v>
      </c>
      <c r="Q199" s="15" t="str">
        <f>IF(T_komm!Q196=0," ",T_komm!Q196)</f>
        <v xml:space="preserve"> </v>
      </c>
      <c r="R199" s="15" t="str">
        <f>IF(T_komm!R196=0," ",T_komm!R196)</f>
        <v xml:space="preserve"> </v>
      </c>
      <c r="S199" s="15" t="str">
        <f>IF(T_komm!S196=0," ",T_komm!S196)</f>
        <v xml:space="preserve"> </v>
      </c>
      <c r="T199" s="41"/>
    </row>
    <row r="200" spans="2:20" x14ac:dyDescent="0.2">
      <c r="B200" s="15" t="str">
        <f>IF(T_komm!B197=0," ",T_komm!B197)</f>
        <v xml:space="preserve"> </v>
      </c>
      <c r="C200" s="15" t="str">
        <f>IF(T_komm!C197=0," ",T_komm!C197)</f>
        <v xml:space="preserve"> </v>
      </c>
      <c r="D200" s="15" t="str">
        <f>IF(T_komm!D197=0," ",T_komm!D197)</f>
        <v xml:space="preserve"> </v>
      </c>
      <c r="E200" s="15" t="str">
        <f>IF(T_komm!E197=0," ",T_komm!E197)</f>
        <v xml:space="preserve"> </v>
      </c>
      <c r="F200" s="15" t="str">
        <f>IF(T_komm!F197=0," ",T_komm!F197)</f>
        <v xml:space="preserve"> </v>
      </c>
      <c r="G200" s="15" t="str">
        <f>IF(T_komm!G197=0," ",T_komm!G197)</f>
        <v xml:space="preserve"> </v>
      </c>
      <c r="H200" s="15" t="str">
        <f>IF(T_komm!H197=0," ",T_komm!H197)</f>
        <v xml:space="preserve"> </v>
      </c>
      <c r="I200" s="15" t="str">
        <f>IF(T_komm!I197=0," ",T_komm!I197)</f>
        <v xml:space="preserve"> </v>
      </c>
      <c r="J200" s="15" t="str">
        <f>IF(T_komm!J197=0," ",T_komm!J197)</f>
        <v xml:space="preserve"> </v>
      </c>
      <c r="K200" s="15" t="str">
        <f>IF(T_komm!K197=0," ",T_komm!K197)</f>
        <v xml:space="preserve"> </v>
      </c>
      <c r="L200" s="15" t="str">
        <f>IF(T_komm!L197=0," ",T_komm!L197)</f>
        <v xml:space="preserve"> </v>
      </c>
      <c r="M200" s="15" t="str">
        <f>IF(T_komm!M197=0," ",T_komm!M197)</f>
        <v xml:space="preserve"> </v>
      </c>
      <c r="N200" s="15" t="str">
        <f>IF(T_komm!N197=0," ",T_komm!N197)</f>
        <v xml:space="preserve"> </v>
      </c>
      <c r="O200" s="15" t="str">
        <f>IF(T_komm!O197=0," ",T_komm!O197)</f>
        <v xml:space="preserve"> </v>
      </c>
      <c r="P200" s="15" t="str">
        <f>IF(T_komm!P197=0," ",T_komm!P197)</f>
        <v xml:space="preserve"> </v>
      </c>
      <c r="Q200" s="15" t="str">
        <f>IF(T_komm!Q197=0," ",T_komm!Q197)</f>
        <v xml:space="preserve"> </v>
      </c>
      <c r="R200" s="15" t="str">
        <f>IF(T_komm!R197=0," ",T_komm!R197)</f>
        <v xml:space="preserve"> </v>
      </c>
      <c r="S200" s="15" t="str">
        <f>IF(T_komm!S197=0," ",T_komm!S197)</f>
        <v xml:space="preserve"> </v>
      </c>
      <c r="T200" s="41"/>
    </row>
    <row r="201" spans="2:20" x14ac:dyDescent="0.2">
      <c r="B201" s="15" t="str">
        <f>IF(T_komm!B198=0," ",T_komm!B198)</f>
        <v xml:space="preserve"> </v>
      </c>
      <c r="C201" s="15" t="str">
        <f>IF(T_komm!C198=0," ",T_komm!C198)</f>
        <v xml:space="preserve"> </v>
      </c>
      <c r="D201" s="15" t="str">
        <f>IF(T_komm!D198=0," ",T_komm!D198)</f>
        <v xml:space="preserve"> </v>
      </c>
      <c r="E201" s="15" t="str">
        <f>IF(T_komm!E198=0," ",T_komm!E198)</f>
        <v xml:space="preserve"> </v>
      </c>
      <c r="F201" s="15" t="str">
        <f>IF(T_komm!F198=0," ",T_komm!F198)</f>
        <v xml:space="preserve"> </v>
      </c>
      <c r="G201" s="15" t="str">
        <f>IF(T_komm!G198=0," ",T_komm!G198)</f>
        <v xml:space="preserve"> </v>
      </c>
      <c r="H201" s="15" t="str">
        <f>IF(T_komm!H198=0," ",T_komm!H198)</f>
        <v xml:space="preserve"> </v>
      </c>
      <c r="I201" s="15" t="str">
        <f>IF(T_komm!I198=0," ",T_komm!I198)</f>
        <v xml:space="preserve"> </v>
      </c>
      <c r="J201" s="15" t="str">
        <f>IF(T_komm!J198=0," ",T_komm!J198)</f>
        <v xml:space="preserve"> </v>
      </c>
      <c r="K201" s="15" t="str">
        <f>IF(T_komm!K198=0," ",T_komm!K198)</f>
        <v xml:space="preserve"> </v>
      </c>
      <c r="L201" s="15" t="str">
        <f>IF(T_komm!L198=0," ",T_komm!L198)</f>
        <v xml:space="preserve"> </v>
      </c>
      <c r="M201" s="15" t="str">
        <f>IF(T_komm!M198=0," ",T_komm!M198)</f>
        <v xml:space="preserve"> </v>
      </c>
      <c r="N201" s="15" t="str">
        <f>IF(T_komm!N198=0," ",T_komm!N198)</f>
        <v xml:space="preserve"> </v>
      </c>
      <c r="O201" s="15" t="str">
        <f>IF(T_komm!O198=0," ",T_komm!O198)</f>
        <v xml:space="preserve"> </v>
      </c>
      <c r="P201" s="15" t="str">
        <f>IF(T_komm!P198=0," ",T_komm!P198)</f>
        <v xml:space="preserve"> </v>
      </c>
      <c r="Q201" s="15" t="str">
        <f>IF(T_komm!Q198=0," ",T_komm!Q198)</f>
        <v xml:space="preserve"> </v>
      </c>
      <c r="R201" s="15" t="str">
        <f>IF(T_komm!R198=0," ",T_komm!R198)</f>
        <v xml:space="preserve"> </v>
      </c>
      <c r="S201" s="15" t="str">
        <f>IF(T_komm!S198=0," ",T_komm!S198)</f>
        <v xml:space="preserve"> </v>
      </c>
      <c r="T201" s="41"/>
    </row>
    <row r="202" spans="2:20" x14ac:dyDescent="0.2">
      <c r="B202" s="15" t="str">
        <f>IF(T_komm!B199=0," ",T_komm!B199)</f>
        <v xml:space="preserve"> </v>
      </c>
      <c r="C202" s="15" t="str">
        <f>IF(T_komm!C199=0," ",T_komm!C199)</f>
        <v xml:space="preserve"> </v>
      </c>
      <c r="D202" s="15" t="str">
        <f>IF(T_komm!D199=0," ",T_komm!D199)</f>
        <v xml:space="preserve"> </v>
      </c>
      <c r="E202" s="15" t="str">
        <f>IF(T_komm!E199=0," ",T_komm!E199)</f>
        <v xml:space="preserve"> </v>
      </c>
      <c r="F202" s="15" t="str">
        <f>IF(T_komm!F199=0," ",T_komm!F199)</f>
        <v xml:space="preserve"> </v>
      </c>
      <c r="G202" s="15" t="str">
        <f>IF(T_komm!G199=0," ",T_komm!G199)</f>
        <v xml:space="preserve"> </v>
      </c>
      <c r="H202" s="15" t="str">
        <f>IF(T_komm!H199=0," ",T_komm!H199)</f>
        <v xml:space="preserve"> </v>
      </c>
      <c r="I202" s="15" t="str">
        <f>IF(T_komm!I199=0," ",T_komm!I199)</f>
        <v xml:space="preserve"> </v>
      </c>
      <c r="J202" s="15" t="str">
        <f>IF(T_komm!J199=0," ",T_komm!J199)</f>
        <v xml:space="preserve"> </v>
      </c>
      <c r="K202" s="15" t="str">
        <f>IF(T_komm!K199=0," ",T_komm!K199)</f>
        <v xml:space="preserve"> </v>
      </c>
      <c r="L202" s="15" t="str">
        <f>IF(T_komm!L199=0," ",T_komm!L199)</f>
        <v xml:space="preserve"> </v>
      </c>
      <c r="M202" s="15" t="str">
        <f>IF(T_komm!M199=0," ",T_komm!M199)</f>
        <v xml:space="preserve"> </v>
      </c>
      <c r="N202" s="15" t="str">
        <f>IF(T_komm!N199=0," ",T_komm!N199)</f>
        <v xml:space="preserve"> </v>
      </c>
      <c r="O202" s="15" t="str">
        <f>IF(T_komm!O199=0," ",T_komm!O199)</f>
        <v xml:space="preserve"> </v>
      </c>
      <c r="P202" s="15" t="str">
        <f>IF(T_komm!P199=0," ",T_komm!P199)</f>
        <v xml:space="preserve"> </v>
      </c>
      <c r="Q202" s="15" t="str">
        <f>IF(T_komm!Q199=0," ",T_komm!Q199)</f>
        <v xml:space="preserve"> </v>
      </c>
      <c r="R202" s="15" t="str">
        <f>IF(T_komm!R199=0," ",T_komm!R199)</f>
        <v xml:space="preserve"> </v>
      </c>
      <c r="S202" s="15" t="str">
        <f>IF(T_komm!S199=0," ",T_komm!S199)</f>
        <v xml:space="preserve"> </v>
      </c>
      <c r="T202" s="41"/>
    </row>
    <row r="203" spans="2:20" x14ac:dyDescent="0.2">
      <c r="B203" s="15" t="str">
        <f>IF(T_komm!B200=0," ",T_komm!B200)</f>
        <v xml:space="preserve"> </v>
      </c>
      <c r="C203" s="15" t="str">
        <f>IF(T_komm!C200=0," ",T_komm!C200)</f>
        <v xml:space="preserve"> </v>
      </c>
      <c r="D203" s="15" t="str">
        <f>IF(T_komm!D200=0," ",T_komm!D200)</f>
        <v xml:space="preserve"> </v>
      </c>
      <c r="E203" s="15" t="str">
        <f>IF(T_komm!E200=0," ",T_komm!E200)</f>
        <v xml:space="preserve"> </v>
      </c>
      <c r="F203" s="15" t="str">
        <f>IF(T_komm!F200=0," ",T_komm!F200)</f>
        <v xml:space="preserve"> </v>
      </c>
      <c r="G203" s="15" t="str">
        <f>IF(T_komm!G200=0," ",T_komm!G200)</f>
        <v xml:space="preserve"> </v>
      </c>
      <c r="H203" s="15" t="str">
        <f>IF(T_komm!H200=0," ",T_komm!H200)</f>
        <v xml:space="preserve"> </v>
      </c>
      <c r="I203" s="15" t="str">
        <f>IF(T_komm!I200=0," ",T_komm!I200)</f>
        <v xml:space="preserve"> </v>
      </c>
      <c r="J203" s="15" t="str">
        <f>IF(T_komm!J200=0," ",T_komm!J200)</f>
        <v xml:space="preserve"> </v>
      </c>
      <c r="K203" s="15" t="str">
        <f>IF(T_komm!K200=0," ",T_komm!K200)</f>
        <v xml:space="preserve"> </v>
      </c>
      <c r="L203" s="15" t="str">
        <f>IF(T_komm!L200=0," ",T_komm!L200)</f>
        <v xml:space="preserve"> </v>
      </c>
      <c r="M203" s="15" t="str">
        <f>IF(T_komm!M200=0," ",T_komm!M200)</f>
        <v xml:space="preserve"> </v>
      </c>
      <c r="N203" s="15" t="str">
        <f>IF(T_komm!N200=0," ",T_komm!N200)</f>
        <v xml:space="preserve"> </v>
      </c>
      <c r="O203" s="15" t="str">
        <f>IF(T_komm!O200=0," ",T_komm!O200)</f>
        <v xml:space="preserve"> </v>
      </c>
      <c r="P203" s="15" t="str">
        <f>IF(T_komm!P200=0," ",T_komm!P200)</f>
        <v xml:space="preserve"> </v>
      </c>
      <c r="Q203" s="15" t="str">
        <f>IF(T_komm!Q200=0," ",T_komm!Q200)</f>
        <v xml:space="preserve"> </v>
      </c>
      <c r="R203" s="15" t="str">
        <f>IF(T_komm!R200=0," ",T_komm!R200)</f>
        <v xml:space="preserve"> </v>
      </c>
      <c r="S203" s="15" t="str">
        <f>IF(T_komm!S200=0," ",T_komm!S200)</f>
        <v xml:space="preserve"> </v>
      </c>
      <c r="T203" s="41"/>
    </row>
    <row r="204" spans="2:20" x14ac:dyDescent="0.2">
      <c r="B204" s="15" t="str">
        <f>IF(T_komm!B201=0," ",T_komm!B201)</f>
        <v xml:space="preserve"> </v>
      </c>
      <c r="C204" s="15" t="str">
        <f>IF(T_komm!C201=0," ",T_komm!C201)</f>
        <v xml:space="preserve"> </v>
      </c>
      <c r="D204" s="15" t="str">
        <f>IF(T_komm!D201=0," ",T_komm!D201)</f>
        <v xml:space="preserve"> </v>
      </c>
      <c r="E204" s="15" t="str">
        <f>IF(T_komm!E201=0," ",T_komm!E201)</f>
        <v xml:space="preserve"> </v>
      </c>
      <c r="F204" s="15" t="str">
        <f>IF(T_komm!F201=0," ",T_komm!F201)</f>
        <v xml:space="preserve"> </v>
      </c>
      <c r="G204" s="15" t="str">
        <f>IF(T_komm!G201=0," ",T_komm!G201)</f>
        <v xml:space="preserve"> </v>
      </c>
      <c r="H204" s="15" t="str">
        <f>IF(T_komm!H201=0," ",T_komm!H201)</f>
        <v xml:space="preserve"> </v>
      </c>
      <c r="I204" s="15" t="str">
        <f>IF(T_komm!I201=0," ",T_komm!I201)</f>
        <v xml:space="preserve"> </v>
      </c>
      <c r="J204" s="15" t="str">
        <f>IF(T_komm!J201=0," ",T_komm!J201)</f>
        <v xml:space="preserve"> </v>
      </c>
      <c r="K204" s="15" t="str">
        <f>IF(T_komm!K201=0," ",T_komm!K201)</f>
        <v xml:space="preserve"> </v>
      </c>
      <c r="L204" s="15" t="str">
        <f>IF(T_komm!L201=0," ",T_komm!L201)</f>
        <v xml:space="preserve"> </v>
      </c>
      <c r="M204" s="15" t="str">
        <f>IF(T_komm!M201=0," ",T_komm!M201)</f>
        <v xml:space="preserve"> </v>
      </c>
      <c r="N204" s="15" t="str">
        <f>IF(T_komm!N201=0," ",T_komm!N201)</f>
        <v xml:space="preserve"> </v>
      </c>
      <c r="O204" s="15" t="str">
        <f>IF(T_komm!O201=0," ",T_komm!O201)</f>
        <v xml:space="preserve"> </v>
      </c>
      <c r="P204" s="15" t="str">
        <f>IF(T_komm!P201=0," ",T_komm!P201)</f>
        <v xml:space="preserve"> </v>
      </c>
      <c r="Q204" s="15" t="str">
        <f>IF(T_komm!Q201=0," ",T_komm!Q201)</f>
        <v xml:space="preserve"> </v>
      </c>
      <c r="R204" s="15" t="str">
        <f>IF(T_komm!R201=0," ",T_komm!R201)</f>
        <v xml:space="preserve"> </v>
      </c>
      <c r="S204" s="15" t="str">
        <f>IF(T_komm!S201=0," ",T_komm!S201)</f>
        <v xml:space="preserve"> </v>
      </c>
      <c r="T204" s="41"/>
    </row>
    <row r="205" spans="2:20" x14ac:dyDescent="0.2">
      <c r="B205" s="15" t="str">
        <f>IF(T_komm!B202=0," ",T_komm!B202)</f>
        <v xml:space="preserve"> </v>
      </c>
      <c r="C205" s="15" t="str">
        <f>IF(T_komm!C202=0," ",T_komm!C202)</f>
        <v xml:space="preserve"> </v>
      </c>
      <c r="D205" s="15" t="str">
        <f>IF(T_komm!D202=0," ",T_komm!D202)</f>
        <v xml:space="preserve"> </v>
      </c>
      <c r="E205" s="15" t="str">
        <f>IF(T_komm!E202=0," ",T_komm!E202)</f>
        <v xml:space="preserve"> </v>
      </c>
      <c r="F205" s="15" t="str">
        <f>IF(T_komm!F202=0," ",T_komm!F202)</f>
        <v xml:space="preserve"> </v>
      </c>
      <c r="G205" s="15" t="str">
        <f>IF(T_komm!G202=0," ",T_komm!G202)</f>
        <v xml:space="preserve"> </v>
      </c>
      <c r="H205" s="15" t="str">
        <f>IF(T_komm!H202=0," ",T_komm!H202)</f>
        <v xml:space="preserve"> </v>
      </c>
      <c r="I205" s="15" t="str">
        <f>IF(T_komm!I202=0," ",T_komm!I202)</f>
        <v xml:space="preserve"> </v>
      </c>
      <c r="J205" s="15" t="str">
        <f>IF(T_komm!J202=0," ",T_komm!J202)</f>
        <v xml:space="preserve"> </v>
      </c>
      <c r="K205" s="15" t="str">
        <f>IF(T_komm!K202=0," ",T_komm!K202)</f>
        <v xml:space="preserve"> </v>
      </c>
      <c r="L205" s="15" t="str">
        <f>IF(T_komm!L202=0," ",T_komm!L202)</f>
        <v xml:space="preserve"> </v>
      </c>
      <c r="M205" s="15" t="str">
        <f>IF(T_komm!M202=0," ",T_komm!M202)</f>
        <v xml:space="preserve"> </v>
      </c>
      <c r="N205" s="15" t="str">
        <f>IF(T_komm!N202=0," ",T_komm!N202)</f>
        <v xml:space="preserve"> </v>
      </c>
      <c r="O205" s="15" t="str">
        <f>IF(T_komm!O202=0," ",T_komm!O202)</f>
        <v xml:space="preserve"> </v>
      </c>
      <c r="P205" s="15" t="str">
        <f>IF(T_komm!P202=0," ",T_komm!P202)</f>
        <v xml:space="preserve"> </v>
      </c>
      <c r="Q205" s="15" t="str">
        <f>IF(T_komm!Q202=0," ",T_komm!Q202)</f>
        <v xml:space="preserve"> </v>
      </c>
      <c r="R205" s="15" t="str">
        <f>IF(T_komm!R202=0," ",T_komm!R202)</f>
        <v xml:space="preserve"> </v>
      </c>
      <c r="S205" s="15" t="str">
        <f>IF(T_komm!S202=0," ",T_komm!S202)</f>
        <v xml:space="preserve"> </v>
      </c>
      <c r="T205" s="41"/>
    </row>
    <row r="206" spans="2:20" x14ac:dyDescent="0.2">
      <c r="B206" s="15" t="str">
        <f>IF(T_komm!B203=0," ",T_komm!B203)</f>
        <v xml:space="preserve"> </v>
      </c>
      <c r="C206" s="15" t="str">
        <f>IF(T_komm!C203=0," ",T_komm!C203)</f>
        <v xml:space="preserve"> </v>
      </c>
      <c r="D206" s="15" t="str">
        <f>IF(T_komm!D203=0," ",T_komm!D203)</f>
        <v xml:space="preserve"> </v>
      </c>
      <c r="E206" s="15" t="str">
        <f>IF(T_komm!E203=0," ",T_komm!E203)</f>
        <v xml:space="preserve"> </v>
      </c>
      <c r="F206" s="15" t="str">
        <f>IF(T_komm!F203=0," ",T_komm!F203)</f>
        <v xml:space="preserve"> </v>
      </c>
      <c r="G206" s="15" t="str">
        <f>IF(T_komm!G203=0," ",T_komm!G203)</f>
        <v xml:space="preserve"> </v>
      </c>
      <c r="H206" s="15" t="str">
        <f>IF(T_komm!H203=0," ",T_komm!H203)</f>
        <v xml:space="preserve"> </v>
      </c>
      <c r="I206" s="15" t="str">
        <f>IF(T_komm!I203=0," ",T_komm!I203)</f>
        <v xml:space="preserve"> </v>
      </c>
      <c r="J206" s="15" t="str">
        <f>IF(T_komm!J203=0," ",T_komm!J203)</f>
        <v xml:space="preserve"> </v>
      </c>
      <c r="K206" s="15" t="str">
        <f>IF(T_komm!K203=0," ",T_komm!K203)</f>
        <v xml:space="preserve"> </v>
      </c>
      <c r="L206" s="15" t="str">
        <f>IF(T_komm!L203=0," ",T_komm!L203)</f>
        <v xml:space="preserve"> </v>
      </c>
      <c r="M206" s="15" t="str">
        <f>IF(T_komm!M203=0," ",T_komm!M203)</f>
        <v xml:space="preserve"> </v>
      </c>
      <c r="N206" s="15" t="str">
        <f>IF(T_komm!N203=0," ",T_komm!N203)</f>
        <v xml:space="preserve"> </v>
      </c>
      <c r="O206" s="15" t="str">
        <f>IF(T_komm!O203=0," ",T_komm!O203)</f>
        <v xml:space="preserve"> </v>
      </c>
      <c r="P206" s="15" t="str">
        <f>IF(T_komm!P203=0," ",T_komm!P203)</f>
        <v xml:space="preserve"> </v>
      </c>
      <c r="Q206" s="15" t="str">
        <f>IF(T_komm!Q203=0," ",T_komm!Q203)</f>
        <v xml:space="preserve"> </v>
      </c>
      <c r="R206" s="15" t="str">
        <f>IF(T_komm!R203=0," ",T_komm!R203)</f>
        <v xml:space="preserve"> </v>
      </c>
      <c r="S206" s="15" t="str">
        <f>IF(T_komm!S203=0," ",T_komm!S203)</f>
        <v xml:space="preserve"> </v>
      </c>
      <c r="T206" s="41"/>
    </row>
    <row r="207" spans="2:20" x14ac:dyDescent="0.2">
      <c r="B207" s="15" t="str">
        <f>IF(T_komm!B204=0," ",T_komm!B204)</f>
        <v xml:space="preserve"> </v>
      </c>
      <c r="C207" s="15" t="str">
        <f>IF(T_komm!C204=0," ",T_komm!C204)</f>
        <v xml:space="preserve"> </v>
      </c>
      <c r="D207" s="15" t="str">
        <f>IF(T_komm!D204=0," ",T_komm!D204)</f>
        <v xml:space="preserve"> </v>
      </c>
      <c r="E207" s="15" t="str">
        <f>IF(T_komm!E204=0," ",T_komm!E204)</f>
        <v xml:space="preserve"> </v>
      </c>
      <c r="F207" s="15" t="str">
        <f>IF(T_komm!F204=0," ",T_komm!F204)</f>
        <v xml:space="preserve"> </v>
      </c>
      <c r="G207" s="15" t="str">
        <f>IF(T_komm!G204=0," ",T_komm!G204)</f>
        <v xml:space="preserve"> </v>
      </c>
      <c r="H207" s="15" t="str">
        <f>IF(T_komm!H204=0," ",T_komm!H204)</f>
        <v xml:space="preserve"> </v>
      </c>
      <c r="I207" s="15" t="str">
        <f>IF(T_komm!I204=0," ",T_komm!I204)</f>
        <v xml:space="preserve"> </v>
      </c>
      <c r="J207" s="15" t="str">
        <f>IF(T_komm!J204=0," ",T_komm!J204)</f>
        <v xml:space="preserve"> </v>
      </c>
      <c r="K207" s="15" t="str">
        <f>IF(T_komm!K204=0," ",T_komm!K204)</f>
        <v xml:space="preserve"> </v>
      </c>
      <c r="L207" s="15" t="str">
        <f>IF(T_komm!L204=0," ",T_komm!L204)</f>
        <v xml:space="preserve"> </v>
      </c>
      <c r="M207" s="15" t="str">
        <f>IF(T_komm!M204=0," ",T_komm!M204)</f>
        <v xml:space="preserve"> </v>
      </c>
      <c r="N207" s="15" t="str">
        <f>IF(T_komm!N204=0," ",T_komm!N204)</f>
        <v xml:space="preserve"> </v>
      </c>
      <c r="O207" s="15" t="str">
        <f>IF(T_komm!O204=0," ",T_komm!O204)</f>
        <v xml:space="preserve"> </v>
      </c>
      <c r="P207" s="15" t="str">
        <f>IF(T_komm!P204=0," ",T_komm!P204)</f>
        <v xml:space="preserve"> </v>
      </c>
      <c r="Q207" s="15" t="str">
        <f>IF(T_komm!Q204=0," ",T_komm!Q204)</f>
        <v xml:space="preserve"> </v>
      </c>
      <c r="R207" s="15" t="str">
        <f>IF(T_komm!R204=0," ",T_komm!R204)</f>
        <v xml:space="preserve"> </v>
      </c>
      <c r="S207" s="15" t="str">
        <f>IF(T_komm!S204=0," ",T_komm!S204)</f>
        <v xml:space="preserve"> </v>
      </c>
      <c r="T207" s="41"/>
    </row>
    <row r="208" spans="2:20" x14ac:dyDescent="0.2">
      <c r="B208" s="15" t="str">
        <f>IF(T_komm!B205=0," ",T_komm!B205)</f>
        <v xml:space="preserve"> </v>
      </c>
      <c r="C208" s="15" t="str">
        <f>IF(T_komm!C205=0," ",T_komm!C205)</f>
        <v xml:space="preserve"> </v>
      </c>
      <c r="D208" s="15" t="str">
        <f>IF(T_komm!D205=0," ",T_komm!D205)</f>
        <v xml:space="preserve"> </v>
      </c>
      <c r="E208" s="15" t="str">
        <f>IF(T_komm!E205=0," ",T_komm!E205)</f>
        <v xml:space="preserve"> </v>
      </c>
      <c r="F208" s="15" t="str">
        <f>IF(T_komm!F205=0," ",T_komm!F205)</f>
        <v xml:space="preserve"> </v>
      </c>
      <c r="G208" s="15" t="str">
        <f>IF(T_komm!G205=0," ",T_komm!G205)</f>
        <v xml:space="preserve"> </v>
      </c>
      <c r="H208" s="15" t="str">
        <f>IF(T_komm!H205=0," ",T_komm!H205)</f>
        <v xml:space="preserve"> </v>
      </c>
      <c r="I208" s="15" t="str">
        <f>IF(T_komm!I205=0," ",T_komm!I205)</f>
        <v xml:space="preserve"> </v>
      </c>
      <c r="J208" s="15" t="str">
        <f>IF(T_komm!J205=0," ",T_komm!J205)</f>
        <v xml:space="preserve"> </v>
      </c>
      <c r="K208" s="15" t="str">
        <f>IF(T_komm!K205=0," ",T_komm!K205)</f>
        <v xml:space="preserve"> </v>
      </c>
      <c r="L208" s="15" t="str">
        <f>IF(T_komm!L205=0," ",T_komm!L205)</f>
        <v xml:space="preserve"> </v>
      </c>
      <c r="M208" s="15" t="str">
        <f>IF(T_komm!M205=0," ",T_komm!M205)</f>
        <v xml:space="preserve"> </v>
      </c>
      <c r="N208" s="15" t="str">
        <f>IF(T_komm!N205=0," ",T_komm!N205)</f>
        <v xml:space="preserve"> </v>
      </c>
      <c r="O208" s="15" t="str">
        <f>IF(T_komm!O205=0," ",T_komm!O205)</f>
        <v xml:space="preserve"> </v>
      </c>
      <c r="P208" s="15" t="str">
        <f>IF(T_komm!P205=0," ",T_komm!P205)</f>
        <v xml:space="preserve"> </v>
      </c>
      <c r="Q208" s="15" t="str">
        <f>IF(T_komm!Q205=0," ",T_komm!Q205)</f>
        <v xml:space="preserve"> </v>
      </c>
      <c r="R208" s="15" t="str">
        <f>IF(T_komm!R205=0," ",T_komm!R205)</f>
        <v xml:space="preserve"> </v>
      </c>
      <c r="S208" s="15" t="str">
        <f>IF(T_komm!S205=0," ",T_komm!S205)</f>
        <v xml:space="preserve"> </v>
      </c>
      <c r="T208" s="41"/>
    </row>
    <row r="209" spans="2:20" x14ac:dyDescent="0.2">
      <c r="B209" s="15" t="str">
        <f>IF(T_komm!B206=0," ",T_komm!B206)</f>
        <v xml:space="preserve"> </v>
      </c>
      <c r="C209" s="15" t="str">
        <f>IF(T_komm!C206=0," ",T_komm!C206)</f>
        <v xml:space="preserve"> </v>
      </c>
      <c r="D209" s="15" t="str">
        <f>IF(T_komm!D206=0," ",T_komm!D206)</f>
        <v xml:space="preserve"> </v>
      </c>
      <c r="E209" s="15" t="str">
        <f>IF(T_komm!E206=0," ",T_komm!E206)</f>
        <v xml:space="preserve"> </v>
      </c>
      <c r="F209" s="15" t="str">
        <f>IF(T_komm!F206=0," ",T_komm!F206)</f>
        <v xml:space="preserve"> </v>
      </c>
      <c r="G209" s="15" t="str">
        <f>IF(T_komm!G206=0," ",T_komm!G206)</f>
        <v xml:space="preserve"> </v>
      </c>
      <c r="H209" s="15" t="str">
        <f>IF(T_komm!H206=0," ",T_komm!H206)</f>
        <v xml:space="preserve"> </v>
      </c>
      <c r="I209" s="15" t="str">
        <f>IF(T_komm!I206=0," ",T_komm!I206)</f>
        <v xml:space="preserve"> </v>
      </c>
      <c r="J209" s="15" t="str">
        <f>IF(T_komm!J206=0," ",T_komm!J206)</f>
        <v xml:space="preserve"> </v>
      </c>
      <c r="K209" s="15" t="str">
        <f>IF(T_komm!K206=0," ",T_komm!K206)</f>
        <v xml:space="preserve"> </v>
      </c>
      <c r="L209" s="15" t="str">
        <f>IF(T_komm!L206=0," ",T_komm!L206)</f>
        <v xml:space="preserve"> </v>
      </c>
      <c r="M209" s="15" t="str">
        <f>IF(T_komm!M206=0," ",T_komm!M206)</f>
        <v xml:space="preserve"> </v>
      </c>
      <c r="N209" s="15" t="str">
        <f>IF(T_komm!N206=0," ",T_komm!N206)</f>
        <v xml:space="preserve"> </v>
      </c>
      <c r="O209" s="15" t="str">
        <f>IF(T_komm!O206=0," ",T_komm!O206)</f>
        <v xml:space="preserve"> </v>
      </c>
      <c r="P209" s="15" t="str">
        <f>IF(T_komm!P206=0," ",T_komm!P206)</f>
        <v xml:space="preserve"> </v>
      </c>
      <c r="Q209" s="15" t="str">
        <f>IF(T_komm!Q206=0," ",T_komm!Q206)</f>
        <v xml:space="preserve"> </v>
      </c>
      <c r="R209" s="15" t="str">
        <f>IF(T_komm!R206=0," ",T_komm!R206)</f>
        <v xml:space="preserve"> </v>
      </c>
      <c r="S209" s="15" t="str">
        <f>IF(T_komm!S206=0," ",T_komm!S206)</f>
        <v xml:space="preserve"> </v>
      </c>
      <c r="T209" s="41"/>
    </row>
    <row r="210" spans="2:20" x14ac:dyDescent="0.2">
      <c r="B210" s="15" t="str">
        <f>IF(T_komm!B207=0," ",T_komm!B207)</f>
        <v xml:space="preserve"> </v>
      </c>
      <c r="C210" s="15" t="str">
        <f>IF(T_komm!C207=0," ",T_komm!C207)</f>
        <v xml:space="preserve"> </v>
      </c>
      <c r="D210" s="15" t="str">
        <f>IF(T_komm!D207=0," ",T_komm!D207)</f>
        <v xml:space="preserve"> </v>
      </c>
      <c r="E210" s="15" t="str">
        <f>IF(T_komm!E207=0," ",T_komm!E207)</f>
        <v xml:space="preserve"> </v>
      </c>
      <c r="F210" s="15" t="str">
        <f>IF(T_komm!F207=0," ",T_komm!F207)</f>
        <v xml:space="preserve"> </v>
      </c>
      <c r="G210" s="15" t="str">
        <f>IF(T_komm!G207=0," ",T_komm!G207)</f>
        <v xml:space="preserve"> </v>
      </c>
      <c r="H210" s="15" t="str">
        <f>IF(T_komm!H207=0," ",T_komm!H207)</f>
        <v xml:space="preserve"> </v>
      </c>
      <c r="I210" s="15" t="str">
        <f>IF(T_komm!I207=0," ",T_komm!I207)</f>
        <v xml:space="preserve"> </v>
      </c>
      <c r="J210" s="15" t="str">
        <f>IF(T_komm!J207=0," ",T_komm!J207)</f>
        <v xml:space="preserve"> </v>
      </c>
      <c r="K210" s="15" t="str">
        <f>IF(T_komm!K207=0," ",T_komm!K207)</f>
        <v xml:space="preserve"> </v>
      </c>
      <c r="L210" s="15" t="str">
        <f>IF(T_komm!L207=0," ",T_komm!L207)</f>
        <v xml:space="preserve"> </v>
      </c>
      <c r="M210" s="15" t="str">
        <f>IF(T_komm!M207=0," ",T_komm!M207)</f>
        <v xml:space="preserve"> </v>
      </c>
      <c r="N210" s="15" t="str">
        <f>IF(T_komm!N207=0," ",T_komm!N207)</f>
        <v xml:space="preserve"> </v>
      </c>
      <c r="O210" s="15" t="str">
        <f>IF(T_komm!O207=0," ",T_komm!O207)</f>
        <v xml:space="preserve"> </v>
      </c>
      <c r="P210" s="15" t="str">
        <f>IF(T_komm!P207=0," ",T_komm!P207)</f>
        <v xml:space="preserve"> </v>
      </c>
      <c r="Q210" s="15" t="str">
        <f>IF(T_komm!Q207=0," ",T_komm!Q207)</f>
        <v xml:space="preserve"> </v>
      </c>
      <c r="R210" s="15" t="str">
        <f>IF(T_komm!R207=0," ",T_komm!R207)</f>
        <v xml:space="preserve"> </v>
      </c>
      <c r="S210" s="15" t="str">
        <f>IF(T_komm!S207=0," ",T_komm!S207)</f>
        <v xml:space="preserve"> </v>
      </c>
      <c r="T210" s="41"/>
    </row>
    <row r="211" spans="2:20" x14ac:dyDescent="0.2">
      <c r="B211" s="15" t="str">
        <f>IF(T_komm!B208=0," ",T_komm!B208)</f>
        <v xml:space="preserve"> </v>
      </c>
      <c r="C211" s="15" t="str">
        <f>IF(T_komm!C208=0," ",T_komm!C208)</f>
        <v xml:space="preserve"> </v>
      </c>
      <c r="D211" s="15" t="str">
        <f>IF(T_komm!D208=0," ",T_komm!D208)</f>
        <v xml:space="preserve"> </v>
      </c>
      <c r="E211" s="15" t="str">
        <f>IF(T_komm!E208=0," ",T_komm!E208)</f>
        <v xml:space="preserve"> </v>
      </c>
      <c r="F211" s="15" t="str">
        <f>IF(T_komm!F208=0," ",T_komm!F208)</f>
        <v xml:space="preserve"> </v>
      </c>
      <c r="G211" s="15" t="str">
        <f>IF(T_komm!G208=0," ",T_komm!G208)</f>
        <v xml:space="preserve"> </v>
      </c>
      <c r="H211" s="15" t="str">
        <f>IF(T_komm!H208=0," ",T_komm!H208)</f>
        <v xml:space="preserve"> </v>
      </c>
      <c r="I211" s="15" t="str">
        <f>IF(T_komm!I208=0," ",T_komm!I208)</f>
        <v xml:space="preserve"> </v>
      </c>
      <c r="J211" s="15" t="str">
        <f>IF(T_komm!J208=0," ",T_komm!J208)</f>
        <v xml:space="preserve"> </v>
      </c>
      <c r="K211" s="15" t="str">
        <f>IF(T_komm!K208=0," ",T_komm!K208)</f>
        <v xml:space="preserve"> </v>
      </c>
      <c r="L211" s="15" t="str">
        <f>IF(T_komm!L208=0," ",T_komm!L208)</f>
        <v xml:space="preserve"> </v>
      </c>
      <c r="M211" s="15" t="str">
        <f>IF(T_komm!M208=0," ",T_komm!M208)</f>
        <v xml:space="preserve"> </v>
      </c>
      <c r="N211" s="15" t="str">
        <f>IF(T_komm!N208=0," ",T_komm!N208)</f>
        <v xml:space="preserve"> </v>
      </c>
      <c r="O211" s="15" t="str">
        <f>IF(T_komm!O208=0," ",T_komm!O208)</f>
        <v xml:space="preserve"> </v>
      </c>
      <c r="P211" s="15" t="str">
        <f>IF(T_komm!P208=0," ",T_komm!P208)</f>
        <v xml:space="preserve"> </v>
      </c>
      <c r="Q211" s="15" t="str">
        <f>IF(T_komm!Q208=0," ",T_komm!Q208)</f>
        <v xml:space="preserve"> </v>
      </c>
      <c r="R211" s="15" t="str">
        <f>IF(T_komm!R208=0," ",T_komm!R208)</f>
        <v xml:space="preserve"> </v>
      </c>
      <c r="S211" s="15" t="str">
        <f>IF(T_komm!S208=0," ",T_komm!S208)</f>
        <v xml:space="preserve"> </v>
      </c>
      <c r="T211" s="41"/>
    </row>
    <row r="212" spans="2:20" x14ac:dyDescent="0.2">
      <c r="B212" s="15" t="str">
        <f>IF(T_komm!B209=0," ",T_komm!B209)</f>
        <v xml:space="preserve"> </v>
      </c>
      <c r="C212" s="15" t="str">
        <f>IF(T_komm!C209=0," ",T_komm!C209)</f>
        <v xml:space="preserve"> </v>
      </c>
      <c r="D212" s="15" t="str">
        <f>IF(T_komm!D209=0," ",T_komm!D209)</f>
        <v xml:space="preserve"> </v>
      </c>
      <c r="E212" s="15" t="str">
        <f>IF(T_komm!E209=0," ",T_komm!E209)</f>
        <v xml:space="preserve"> </v>
      </c>
      <c r="F212" s="15" t="str">
        <f>IF(T_komm!F209=0," ",T_komm!F209)</f>
        <v xml:space="preserve"> </v>
      </c>
      <c r="G212" s="15" t="str">
        <f>IF(T_komm!G209=0," ",T_komm!G209)</f>
        <v xml:space="preserve"> </v>
      </c>
      <c r="H212" s="15" t="str">
        <f>IF(T_komm!H209=0," ",T_komm!H209)</f>
        <v xml:space="preserve"> </v>
      </c>
      <c r="I212" s="15" t="str">
        <f>IF(T_komm!I209=0," ",T_komm!I209)</f>
        <v xml:space="preserve"> </v>
      </c>
      <c r="J212" s="15" t="str">
        <f>IF(T_komm!J209=0," ",T_komm!J209)</f>
        <v xml:space="preserve"> </v>
      </c>
      <c r="K212" s="15" t="str">
        <f>IF(T_komm!K209=0," ",T_komm!K209)</f>
        <v xml:space="preserve"> </v>
      </c>
      <c r="L212" s="15" t="str">
        <f>IF(T_komm!L209=0," ",T_komm!L209)</f>
        <v xml:space="preserve"> </v>
      </c>
      <c r="M212" s="15" t="str">
        <f>IF(T_komm!M209=0," ",T_komm!M209)</f>
        <v xml:space="preserve"> </v>
      </c>
      <c r="N212" s="15" t="str">
        <f>IF(T_komm!N209=0," ",T_komm!N209)</f>
        <v xml:space="preserve"> </v>
      </c>
      <c r="O212" s="15" t="str">
        <f>IF(T_komm!O209=0," ",T_komm!O209)</f>
        <v xml:space="preserve"> </v>
      </c>
      <c r="P212" s="15" t="str">
        <f>IF(T_komm!P209=0," ",T_komm!P209)</f>
        <v xml:space="preserve"> </v>
      </c>
      <c r="Q212" s="15" t="str">
        <f>IF(T_komm!Q209=0," ",T_komm!Q209)</f>
        <v xml:space="preserve"> </v>
      </c>
      <c r="R212" s="15" t="str">
        <f>IF(T_komm!R209=0," ",T_komm!R209)</f>
        <v xml:space="preserve"> </v>
      </c>
      <c r="S212" s="15" t="str">
        <f>IF(T_komm!S209=0," ",T_komm!S209)</f>
        <v xml:space="preserve"> </v>
      </c>
      <c r="T212" s="41"/>
    </row>
    <row r="213" spans="2:20" x14ac:dyDescent="0.2">
      <c r="B213" s="15" t="str">
        <f>IF(T_komm!B210=0," ",T_komm!B210)</f>
        <v xml:space="preserve"> </v>
      </c>
      <c r="C213" s="15" t="str">
        <f>IF(T_komm!C210=0," ",T_komm!C210)</f>
        <v xml:space="preserve"> </v>
      </c>
      <c r="D213" s="15" t="str">
        <f>IF(T_komm!D210=0," ",T_komm!D210)</f>
        <v xml:space="preserve"> </v>
      </c>
      <c r="E213" s="15" t="str">
        <f>IF(T_komm!E210=0," ",T_komm!E210)</f>
        <v xml:space="preserve"> </v>
      </c>
      <c r="F213" s="15" t="str">
        <f>IF(T_komm!F210=0," ",T_komm!F210)</f>
        <v xml:space="preserve"> </v>
      </c>
      <c r="G213" s="15" t="str">
        <f>IF(T_komm!G210=0," ",T_komm!G210)</f>
        <v xml:space="preserve"> </v>
      </c>
      <c r="H213" s="15" t="str">
        <f>IF(T_komm!H210=0," ",T_komm!H210)</f>
        <v xml:space="preserve"> </v>
      </c>
      <c r="I213" s="15" t="str">
        <f>IF(T_komm!I210=0," ",T_komm!I210)</f>
        <v xml:space="preserve"> </v>
      </c>
      <c r="J213" s="15" t="str">
        <f>IF(T_komm!J210=0," ",T_komm!J210)</f>
        <v xml:space="preserve"> </v>
      </c>
      <c r="K213" s="15" t="str">
        <f>IF(T_komm!K210=0," ",T_komm!K210)</f>
        <v xml:space="preserve"> </v>
      </c>
      <c r="L213" s="15" t="str">
        <f>IF(T_komm!L210=0," ",T_komm!L210)</f>
        <v xml:space="preserve"> </v>
      </c>
      <c r="M213" s="15" t="str">
        <f>IF(T_komm!M210=0," ",T_komm!M210)</f>
        <v xml:space="preserve"> </v>
      </c>
      <c r="N213" s="15" t="str">
        <f>IF(T_komm!N210=0," ",T_komm!N210)</f>
        <v xml:space="preserve"> </v>
      </c>
      <c r="O213" s="15" t="str">
        <f>IF(T_komm!O210=0," ",T_komm!O210)</f>
        <v xml:space="preserve"> </v>
      </c>
      <c r="P213" s="15" t="str">
        <f>IF(T_komm!P210=0," ",T_komm!P210)</f>
        <v xml:space="preserve"> </v>
      </c>
      <c r="Q213" s="15" t="str">
        <f>IF(T_komm!Q210=0," ",T_komm!Q210)</f>
        <v xml:space="preserve"> </v>
      </c>
      <c r="R213" s="15" t="str">
        <f>IF(T_komm!R210=0," ",T_komm!R210)</f>
        <v xml:space="preserve"> </v>
      </c>
      <c r="S213" s="15" t="str">
        <f>IF(T_komm!S210=0," ",T_komm!S210)</f>
        <v xml:space="preserve"> </v>
      </c>
      <c r="T213" s="41"/>
    </row>
    <row r="214" spans="2:20" x14ac:dyDescent="0.2">
      <c r="B214" s="15" t="str">
        <f>IF(T_komm!B211=0," ",T_komm!B211)</f>
        <v xml:space="preserve"> </v>
      </c>
      <c r="C214" s="15" t="str">
        <f>IF(T_komm!C211=0," ",T_komm!C211)</f>
        <v xml:space="preserve"> </v>
      </c>
      <c r="D214" s="15" t="str">
        <f>IF(T_komm!D211=0," ",T_komm!D211)</f>
        <v xml:space="preserve"> </v>
      </c>
      <c r="E214" s="15" t="str">
        <f>IF(T_komm!E211=0," ",T_komm!E211)</f>
        <v xml:space="preserve"> </v>
      </c>
      <c r="F214" s="15" t="str">
        <f>IF(T_komm!F211=0," ",T_komm!F211)</f>
        <v xml:space="preserve"> </v>
      </c>
      <c r="G214" s="15" t="str">
        <f>IF(T_komm!G211=0," ",T_komm!G211)</f>
        <v xml:space="preserve"> </v>
      </c>
      <c r="H214" s="15" t="str">
        <f>IF(T_komm!H211=0," ",T_komm!H211)</f>
        <v xml:space="preserve"> </v>
      </c>
      <c r="I214" s="15" t="str">
        <f>IF(T_komm!I211=0," ",T_komm!I211)</f>
        <v xml:space="preserve"> </v>
      </c>
      <c r="J214" s="15" t="str">
        <f>IF(T_komm!J211=0," ",T_komm!J211)</f>
        <v xml:space="preserve"> </v>
      </c>
      <c r="K214" s="15" t="str">
        <f>IF(T_komm!K211=0," ",T_komm!K211)</f>
        <v xml:space="preserve"> </v>
      </c>
      <c r="L214" s="15" t="str">
        <f>IF(T_komm!L211=0," ",T_komm!L211)</f>
        <v xml:space="preserve"> </v>
      </c>
      <c r="M214" s="15" t="str">
        <f>IF(T_komm!M211=0," ",T_komm!M211)</f>
        <v xml:space="preserve"> </v>
      </c>
      <c r="N214" s="15" t="str">
        <f>IF(T_komm!N211=0," ",T_komm!N211)</f>
        <v xml:space="preserve"> </v>
      </c>
      <c r="O214" s="15" t="str">
        <f>IF(T_komm!O211=0," ",T_komm!O211)</f>
        <v xml:space="preserve"> </v>
      </c>
      <c r="P214" s="15" t="str">
        <f>IF(T_komm!P211=0," ",T_komm!P211)</f>
        <v xml:space="preserve"> </v>
      </c>
      <c r="Q214" s="15" t="str">
        <f>IF(T_komm!Q211=0," ",T_komm!Q211)</f>
        <v xml:space="preserve"> </v>
      </c>
      <c r="R214" s="15" t="str">
        <f>IF(T_komm!R211=0," ",T_komm!R211)</f>
        <v xml:space="preserve"> </v>
      </c>
      <c r="S214" s="15" t="str">
        <f>IF(T_komm!S211=0," ",T_komm!S211)</f>
        <v xml:space="preserve"> </v>
      </c>
      <c r="T214" s="41"/>
    </row>
    <row r="215" spans="2:20" x14ac:dyDescent="0.2">
      <c r="B215" s="15" t="str">
        <f>IF(T_komm!B212=0," ",T_komm!B212)</f>
        <v xml:space="preserve"> </v>
      </c>
      <c r="C215" s="15" t="str">
        <f>IF(T_komm!C212=0," ",T_komm!C212)</f>
        <v xml:space="preserve"> </v>
      </c>
      <c r="D215" s="15" t="str">
        <f>IF(T_komm!D212=0," ",T_komm!D212)</f>
        <v xml:space="preserve"> </v>
      </c>
      <c r="E215" s="15" t="str">
        <f>IF(T_komm!E212=0," ",T_komm!E212)</f>
        <v xml:space="preserve"> </v>
      </c>
      <c r="F215" s="15" t="str">
        <f>IF(T_komm!F212=0," ",T_komm!F212)</f>
        <v xml:space="preserve"> </v>
      </c>
      <c r="G215" s="15" t="str">
        <f>IF(T_komm!G212=0," ",T_komm!G212)</f>
        <v xml:space="preserve"> </v>
      </c>
      <c r="H215" s="15" t="str">
        <f>IF(T_komm!H212=0," ",T_komm!H212)</f>
        <v xml:space="preserve"> </v>
      </c>
      <c r="I215" s="15" t="str">
        <f>IF(T_komm!I212=0," ",T_komm!I212)</f>
        <v xml:space="preserve"> </v>
      </c>
      <c r="J215" s="15" t="str">
        <f>IF(T_komm!J212=0," ",T_komm!J212)</f>
        <v xml:space="preserve"> </v>
      </c>
      <c r="K215" s="15" t="str">
        <f>IF(T_komm!K212=0," ",T_komm!K212)</f>
        <v xml:space="preserve"> </v>
      </c>
      <c r="L215" s="15" t="str">
        <f>IF(T_komm!L212=0," ",T_komm!L212)</f>
        <v xml:space="preserve"> </v>
      </c>
      <c r="M215" s="15" t="str">
        <f>IF(T_komm!M212=0," ",T_komm!M212)</f>
        <v xml:space="preserve"> </v>
      </c>
      <c r="N215" s="15" t="str">
        <f>IF(T_komm!N212=0," ",T_komm!N212)</f>
        <v xml:space="preserve"> </v>
      </c>
      <c r="O215" s="15" t="str">
        <f>IF(T_komm!O212=0," ",T_komm!O212)</f>
        <v xml:space="preserve"> </v>
      </c>
      <c r="P215" s="15" t="str">
        <f>IF(T_komm!P212=0," ",T_komm!P212)</f>
        <v xml:space="preserve"> </v>
      </c>
      <c r="Q215" s="15" t="str">
        <f>IF(T_komm!Q212=0," ",T_komm!Q212)</f>
        <v xml:space="preserve"> </v>
      </c>
      <c r="R215" s="15" t="str">
        <f>IF(T_komm!R212=0," ",T_komm!R212)</f>
        <v xml:space="preserve"> </v>
      </c>
      <c r="S215" s="15" t="str">
        <f>IF(T_komm!S212=0," ",T_komm!S212)</f>
        <v xml:space="preserve"> </v>
      </c>
      <c r="T215" s="41"/>
    </row>
    <row r="216" spans="2:20" x14ac:dyDescent="0.2">
      <c r="B216" s="15" t="str">
        <f>IF(T_komm!B213=0," ",T_komm!B213)</f>
        <v xml:space="preserve"> </v>
      </c>
      <c r="C216" s="15" t="str">
        <f>IF(T_komm!C213=0," ",T_komm!C213)</f>
        <v xml:space="preserve"> </v>
      </c>
      <c r="D216" s="15" t="str">
        <f>IF(T_komm!D213=0," ",T_komm!D213)</f>
        <v xml:space="preserve"> </v>
      </c>
      <c r="E216" s="15" t="str">
        <f>IF(T_komm!E213=0," ",T_komm!E213)</f>
        <v xml:space="preserve"> </v>
      </c>
      <c r="F216" s="15" t="str">
        <f>IF(T_komm!F213=0," ",T_komm!F213)</f>
        <v xml:space="preserve"> </v>
      </c>
      <c r="G216" s="15" t="str">
        <f>IF(T_komm!G213=0," ",T_komm!G213)</f>
        <v xml:space="preserve"> </v>
      </c>
      <c r="H216" s="15" t="str">
        <f>IF(T_komm!H213=0," ",T_komm!H213)</f>
        <v xml:space="preserve"> </v>
      </c>
      <c r="I216" s="15" t="str">
        <f>IF(T_komm!I213=0," ",T_komm!I213)</f>
        <v xml:space="preserve"> </v>
      </c>
      <c r="J216" s="15" t="str">
        <f>IF(T_komm!J213=0," ",T_komm!J213)</f>
        <v xml:space="preserve"> </v>
      </c>
      <c r="K216" s="15" t="str">
        <f>IF(T_komm!K213=0," ",T_komm!K213)</f>
        <v xml:space="preserve"> </v>
      </c>
      <c r="L216" s="15" t="str">
        <f>IF(T_komm!L213=0," ",T_komm!L213)</f>
        <v xml:space="preserve"> </v>
      </c>
      <c r="M216" s="15" t="str">
        <f>IF(T_komm!M213=0," ",T_komm!M213)</f>
        <v xml:space="preserve"> </v>
      </c>
      <c r="N216" s="15" t="str">
        <f>IF(T_komm!N213=0," ",T_komm!N213)</f>
        <v xml:space="preserve"> </v>
      </c>
      <c r="O216" s="15" t="str">
        <f>IF(T_komm!O213=0," ",T_komm!O213)</f>
        <v xml:space="preserve"> </v>
      </c>
      <c r="P216" s="15" t="str">
        <f>IF(T_komm!P213=0," ",T_komm!P213)</f>
        <v xml:space="preserve"> </v>
      </c>
      <c r="Q216" s="15" t="str">
        <f>IF(T_komm!Q213=0," ",T_komm!Q213)</f>
        <v xml:space="preserve"> </v>
      </c>
      <c r="R216" s="15" t="str">
        <f>IF(T_komm!R213=0," ",T_komm!R213)</f>
        <v xml:space="preserve"> </v>
      </c>
      <c r="S216" s="15" t="str">
        <f>IF(T_komm!S213=0," ",T_komm!S213)</f>
        <v xml:space="preserve"> </v>
      </c>
      <c r="T216" s="41"/>
    </row>
    <row r="217" spans="2:20" x14ac:dyDescent="0.2">
      <c r="B217" s="15" t="str">
        <f>IF(T_komm!B214=0," ",T_komm!B214)</f>
        <v xml:space="preserve"> </v>
      </c>
      <c r="C217" s="15" t="str">
        <f>IF(T_komm!C214=0," ",T_komm!C214)</f>
        <v xml:space="preserve"> </v>
      </c>
      <c r="D217" s="15" t="str">
        <f>IF(T_komm!D214=0," ",T_komm!D214)</f>
        <v xml:space="preserve"> </v>
      </c>
      <c r="E217" s="15" t="str">
        <f>IF(T_komm!E214=0," ",T_komm!E214)</f>
        <v xml:space="preserve"> </v>
      </c>
      <c r="F217" s="15" t="str">
        <f>IF(T_komm!F214=0," ",T_komm!F214)</f>
        <v xml:space="preserve"> </v>
      </c>
      <c r="G217" s="15" t="str">
        <f>IF(T_komm!G214=0," ",T_komm!G214)</f>
        <v xml:space="preserve"> </v>
      </c>
      <c r="H217" s="15" t="str">
        <f>IF(T_komm!H214=0," ",T_komm!H214)</f>
        <v xml:space="preserve"> </v>
      </c>
      <c r="I217" s="15" t="str">
        <f>IF(T_komm!I214=0," ",T_komm!I214)</f>
        <v xml:space="preserve"> </v>
      </c>
      <c r="J217" s="15" t="str">
        <f>IF(T_komm!J214=0," ",T_komm!J214)</f>
        <v xml:space="preserve"> </v>
      </c>
      <c r="K217" s="15" t="str">
        <f>IF(T_komm!K214=0," ",T_komm!K214)</f>
        <v xml:space="preserve"> </v>
      </c>
      <c r="L217" s="15" t="str">
        <f>IF(T_komm!L214=0," ",T_komm!L214)</f>
        <v xml:space="preserve"> </v>
      </c>
      <c r="M217" s="15" t="str">
        <f>IF(T_komm!M214=0," ",T_komm!M214)</f>
        <v xml:space="preserve"> </v>
      </c>
      <c r="N217" s="15" t="str">
        <f>IF(T_komm!N214=0," ",T_komm!N214)</f>
        <v xml:space="preserve"> </v>
      </c>
      <c r="O217" s="15" t="str">
        <f>IF(T_komm!O214=0," ",T_komm!O214)</f>
        <v xml:space="preserve"> </v>
      </c>
      <c r="P217" s="15" t="str">
        <f>IF(T_komm!P214=0," ",T_komm!P214)</f>
        <v xml:space="preserve"> </v>
      </c>
      <c r="Q217" s="15" t="str">
        <f>IF(T_komm!Q214=0," ",T_komm!Q214)</f>
        <v xml:space="preserve"> </v>
      </c>
      <c r="R217" s="15" t="str">
        <f>IF(T_komm!R214=0," ",T_komm!R214)</f>
        <v xml:space="preserve"> </v>
      </c>
      <c r="S217" s="15" t="str">
        <f>IF(T_komm!S214=0," ",T_komm!S214)</f>
        <v xml:space="preserve"> </v>
      </c>
      <c r="T217" s="41"/>
    </row>
    <row r="218" spans="2:20" x14ac:dyDescent="0.2">
      <c r="B218" s="15" t="str">
        <f>IF(T_komm!B215=0," ",T_komm!B215)</f>
        <v xml:space="preserve"> </v>
      </c>
      <c r="C218" s="15" t="str">
        <f>IF(T_komm!C215=0," ",T_komm!C215)</f>
        <v xml:space="preserve"> </v>
      </c>
      <c r="D218" s="15" t="str">
        <f>IF(T_komm!D215=0," ",T_komm!D215)</f>
        <v xml:space="preserve"> </v>
      </c>
      <c r="E218" s="15" t="str">
        <f>IF(T_komm!E215=0," ",T_komm!E215)</f>
        <v xml:space="preserve"> </v>
      </c>
      <c r="F218" s="15" t="str">
        <f>IF(T_komm!F215=0," ",T_komm!F215)</f>
        <v xml:space="preserve"> </v>
      </c>
      <c r="G218" s="15" t="str">
        <f>IF(T_komm!G215=0," ",T_komm!G215)</f>
        <v xml:space="preserve"> </v>
      </c>
      <c r="H218" s="15" t="str">
        <f>IF(T_komm!H215=0," ",T_komm!H215)</f>
        <v xml:space="preserve"> </v>
      </c>
      <c r="I218" s="15" t="str">
        <f>IF(T_komm!I215=0," ",T_komm!I215)</f>
        <v xml:space="preserve"> </v>
      </c>
      <c r="J218" s="15" t="str">
        <f>IF(T_komm!J215=0," ",T_komm!J215)</f>
        <v xml:space="preserve"> </v>
      </c>
      <c r="K218" s="15" t="str">
        <f>IF(T_komm!K215=0," ",T_komm!K215)</f>
        <v xml:space="preserve"> </v>
      </c>
      <c r="L218" s="15" t="str">
        <f>IF(T_komm!L215=0," ",T_komm!L215)</f>
        <v xml:space="preserve"> </v>
      </c>
      <c r="M218" s="15" t="str">
        <f>IF(T_komm!M215=0," ",T_komm!M215)</f>
        <v xml:space="preserve"> </v>
      </c>
      <c r="N218" s="15" t="str">
        <f>IF(T_komm!N215=0," ",T_komm!N215)</f>
        <v xml:space="preserve"> </v>
      </c>
      <c r="O218" s="15" t="str">
        <f>IF(T_komm!O215=0," ",T_komm!O215)</f>
        <v xml:space="preserve"> </v>
      </c>
      <c r="P218" s="15" t="str">
        <f>IF(T_komm!P215=0," ",T_komm!P215)</f>
        <v xml:space="preserve"> </v>
      </c>
      <c r="Q218" s="15" t="str">
        <f>IF(T_komm!Q215=0," ",T_komm!Q215)</f>
        <v xml:space="preserve"> </v>
      </c>
      <c r="R218" s="15" t="str">
        <f>IF(T_komm!R215=0," ",T_komm!R215)</f>
        <v xml:space="preserve"> </v>
      </c>
      <c r="S218" s="15" t="str">
        <f>IF(T_komm!S215=0," ",T_komm!S215)</f>
        <v xml:space="preserve"> </v>
      </c>
      <c r="T218" s="41"/>
    </row>
    <row r="219" spans="2:20" x14ac:dyDescent="0.2">
      <c r="B219" s="15" t="str">
        <f>IF(T_komm!B216=0," ",T_komm!B216)</f>
        <v xml:space="preserve"> </v>
      </c>
      <c r="C219" s="15" t="str">
        <f>IF(T_komm!C216=0," ",T_komm!C216)</f>
        <v xml:space="preserve"> </v>
      </c>
      <c r="D219" s="15" t="str">
        <f>IF(T_komm!D216=0," ",T_komm!D216)</f>
        <v xml:space="preserve"> </v>
      </c>
      <c r="E219" s="15" t="str">
        <f>IF(T_komm!E216=0," ",T_komm!E216)</f>
        <v xml:space="preserve"> </v>
      </c>
      <c r="F219" s="15" t="str">
        <f>IF(T_komm!F216=0," ",T_komm!F216)</f>
        <v xml:space="preserve"> </v>
      </c>
      <c r="G219" s="15" t="str">
        <f>IF(T_komm!G216=0," ",T_komm!G216)</f>
        <v xml:space="preserve"> </v>
      </c>
      <c r="H219" s="15" t="str">
        <f>IF(T_komm!H216=0," ",T_komm!H216)</f>
        <v xml:space="preserve"> </v>
      </c>
      <c r="I219" s="15" t="str">
        <f>IF(T_komm!I216=0," ",T_komm!I216)</f>
        <v xml:space="preserve"> </v>
      </c>
      <c r="J219" s="15" t="str">
        <f>IF(T_komm!J216=0," ",T_komm!J216)</f>
        <v xml:space="preserve"> </v>
      </c>
      <c r="K219" s="15" t="str">
        <f>IF(T_komm!K216=0," ",T_komm!K216)</f>
        <v xml:space="preserve"> </v>
      </c>
      <c r="L219" s="15" t="str">
        <f>IF(T_komm!L216=0," ",T_komm!L216)</f>
        <v xml:space="preserve"> </v>
      </c>
      <c r="M219" s="15" t="str">
        <f>IF(T_komm!M216=0," ",T_komm!M216)</f>
        <v xml:space="preserve"> </v>
      </c>
      <c r="N219" s="15" t="str">
        <f>IF(T_komm!N216=0," ",T_komm!N216)</f>
        <v xml:space="preserve"> </v>
      </c>
      <c r="O219" s="15" t="str">
        <f>IF(T_komm!O216=0," ",T_komm!O216)</f>
        <v xml:space="preserve"> </v>
      </c>
      <c r="P219" s="15" t="str">
        <f>IF(T_komm!P216=0," ",T_komm!P216)</f>
        <v xml:space="preserve"> </v>
      </c>
      <c r="Q219" s="15" t="str">
        <f>IF(T_komm!Q216=0," ",T_komm!Q216)</f>
        <v xml:space="preserve"> </v>
      </c>
      <c r="R219" s="15" t="str">
        <f>IF(T_komm!R216=0," ",T_komm!R216)</f>
        <v xml:space="preserve"> </v>
      </c>
      <c r="S219" s="15" t="str">
        <f>IF(T_komm!S216=0," ",T_komm!S216)</f>
        <v xml:space="preserve"> </v>
      </c>
      <c r="T219" s="41"/>
    </row>
    <row r="220" spans="2:20" x14ac:dyDescent="0.2">
      <c r="B220" s="15" t="str">
        <f>IF(T_komm!B217=0," ",T_komm!B217)</f>
        <v xml:space="preserve"> </v>
      </c>
      <c r="C220" s="15" t="str">
        <f>IF(T_komm!C217=0," ",T_komm!C217)</f>
        <v xml:space="preserve"> </v>
      </c>
      <c r="D220" s="15" t="str">
        <f>IF(T_komm!D217=0," ",T_komm!D217)</f>
        <v xml:space="preserve"> </v>
      </c>
      <c r="E220" s="15" t="str">
        <f>IF(T_komm!E217=0," ",T_komm!E217)</f>
        <v xml:space="preserve"> </v>
      </c>
      <c r="F220" s="15" t="str">
        <f>IF(T_komm!F217=0," ",T_komm!F217)</f>
        <v xml:space="preserve"> </v>
      </c>
      <c r="G220" s="15" t="str">
        <f>IF(T_komm!G217=0," ",T_komm!G217)</f>
        <v xml:space="preserve"> </v>
      </c>
      <c r="H220" s="15" t="str">
        <f>IF(T_komm!H217=0," ",T_komm!H217)</f>
        <v xml:space="preserve"> </v>
      </c>
      <c r="I220" s="15" t="str">
        <f>IF(T_komm!I217=0," ",T_komm!I217)</f>
        <v xml:space="preserve"> </v>
      </c>
      <c r="J220" s="15" t="str">
        <f>IF(T_komm!J217=0," ",T_komm!J217)</f>
        <v xml:space="preserve"> </v>
      </c>
      <c r="K220" s="15" t="str">
        <f>IF(T_komm!K217=0," ",T_komm!K217)</f>
        <v xml:space="preserve"> </v>
      </c>
      <c r="L220" s="15" t="str">
        <f>IF(T_komm!L217=0," ",T_komm!L217)</f>
        <v xml:space="preserve"> </v>
      </c>
      <c r="M220" s="15" t="str">
        <f>IF(T_komm!M217=0," ",T_komm!M217)</f>
        <v xml:space="preserve"> </v>
      </c>
      <c r="N220" s="15" t="str">
        <f>IF(T_komm!N217=0," ",T_komm!N217)</f>
        <v xml:space="preserve"> </v>
      </c>
      <c r="O220" s="15" t="str">
        <f>IF(T_komm!O217=0," ",T_komm!O217)</f>
        <v xml:space="preserve"> </v>
      </c>
      <c r="P220" s="15" t="str">
        <f>IF(T_komm!P217=0," ",T_komm!P217)</f>
        <v xml:space="preserve"> </v>
      </c>
      <c r="Q220" s="15" t="str">
        <f>IF(T_komm!Q217=0," ",T_komm!Q217)</f>
        <v xml:space="preserve"> </v>
      </c>
      <c r="R220" s="15" t="str">
        <f>IF(T_komm!R217=0," ",T_komm!R217)</f>
        <v xml:space="preserve"> </v>
      </c>
      <c r="S220" s="15" t="str">
        <f>IF(T_komm!S217=0," ",T_komm!S217)</f>
        <v xml:space="preserve"> </v>
      </c>
      <c r="T220" s="41"/>
    </row>
    <row r="221" spans="2:20" x14ac:dyDescent="0.2">
      <c r="B221" s="15" t="str">
        <f>IF(T_komm!B218=0," ",T_komm!B218)</f>
        <v xml:space="preserve"> </v>
      </c>
      <c r="C221" s="15" t="str">
        <f>IF(T_komm!C218=0," ",T_komm!C218)</f>
        <v xml:space="preserve"> </v>
      </c>
      <c r="D221" s="15" t="str">
        <f>IF(T_komm!D218=0," ",T_komm!D218)</f>
        <v xml:space="preserve"> </v>
      </c>
      <c r="E221" s="15" t="str">
        <f>IF(T_komm!E218=0," ",T_komm!E218)</f>
        <v xml:space="preserve"> </v>
      </c>
      <c r="F221" s="15" t="str">
        <f>IF(T_komm!F218=0," ",T_komm!F218)</f>
        <v xml:space="preserve"> </v>
      </c>
      <c r="G221" s="15" t="str">
        <f>IF(T_komm!G218=0," ",T_komm!G218)</f>
        <v xml:space="preserve"> </v>
      </c>
      <c r="H221" s="15" t="str">
        <f>IF(T_komm!H218=0," ",T_komm!H218)</f>
        <v xml:space="preserve"> </v>
      </c>
      <c r="I221" s="15" t="str">
        <f>IF(T_komm!I218=0," ",T_komm!I218)</f>
        <v xml:space="preserve"> </v>
      </c>
      <c r="J221" s="15" t="str">
        <f>IF(T_komm!J218=0," ",T_komm!J218)</f>
        <v xml:space="preserve"> </v>
      </c>
      <c r="K221" s="15" t="str">
        <f>IF(T_komm!K218=0," ",T_komm!K218)</f>
        <v xml:space="preserve"> </v>
      </c>
      <c r="L221" s="15" t="str">
        <f>IF(T_komm!L218=0," ",T_komm!L218)</f>
        <v xml:space="preserve"> </v>
      </c>
      <c r="M221" s="15" t="str">
        <f>IF(T_komm!M218=0," ",T_komm!M218)</f>
        <v xml:space="preserve"> </v>
      </c>
      <c r="N221" s="15" t="str">
        <f>IF(T_komm!N218=0," ",T_komm!N218)</f>
        <v xml:space="preserve"> </v>
      </c>
      <c r="O221" s="15" t="str">
        <f>IF(T_komm!O218=0," ",T_komm!O218)</f>
        <v xml:space="preserve"> </v>
      </c>
      <c r="P221" s="15" t="str">
        <f>IF(T_komm!P218=0," ",T_komm!P218)</f>
        <v xml:space="preserve"> </v>
      </c>
      <c r="Q221" s="15" t="str">
        <f>IF(T_komm!Q218=0," ",T_komm!Q218)</f>
        <v xml:space="preserve"> </v>
      </c>
      <c r="R221" s="15" t="str">
        <f>IF(T_komm!R218=0," ",T_komm!R218)</f>
        <v xml:space="preserve"> </v>
      </c>
      <c r="S221" s="15" t="str">
        <f>IF(T_komm!S218=0," ",T_komm!S218)</f>
        <v xml:space="preserve"> </v>
      </c>
      <c r="T221" s="41"/>
    </row>
    <row r="222" spans="2:20" x14ac:dyDescent="0.2">
      <c r="B222" s="15" t="str">
        <f>IF(T_komm!B219=0," ",T_komm!B219)</f>
        <v xml:space="preserve"> </v>
      </c>
      <c r="C222" s="15" t="str">
        <f>IF(T_komm!C219=0," ",T_komm!C219)</f>
        <v xml:space="preserve"> </v>
      </c>
      <c r="D222" s="15" t="str">
        <f>IF(T_komm!D219=0," ",T_komm!D219)</f>
        <v xml:space="preserve"> </v>
      </c>
      <c r="E222" s="15" t="str">
        <f>IF(T_komm!E219=0," ",T_komm!E219)</f>
        <v xml:space="preserve"> </v>
      </c>
      <c r="F222" s="15" t="str">
        <f>IF(T_komm!F219=0," ",T_komm!F219)</f>
        <v xml:space="preserve"> </v>
      </c>
      <c r="G222" s="15" t="str">
        <f>IF(T_komm!G219=0," ",T_komm!G219)</f>
        <v xml:space="preserve"> </v>
      </c>
      <c r="H222" s="15" t="str">
        <f>IF(T_komm!H219=0," ",T_komm!H219)</f>
        <v xml:space="preserve"> </v>
      </c>
      <c r="I222" s="15" t="str">
        <f>IF(T_komm!I219=0," ",T_komm!I219)</f>
        <v xml:space="preserve"> </v>
      </c>
      <c r="J222" s="15" t="str">
        <f>IF(T_komm!J219=0," ",T_komm!J219)</f>
        <v xml:space="preserve"> </v>
      </c>
      <c r="K222" s="15" t="str">
        <f>IF(T_komm!K219=0," ",T_komm!K219)</f>
        <v xml:space="preserve"> </v>
      </c>
      <c r="L222" s="15" t="str">
        <f>IF(T_komm!L219=0," ",T_komm!L219)</f>
        <v xml:space="preserve"> </v>
      </c>
      <c r="M222" s="15" t="str">
        <f>IF(T_komm!M219=0," ",T_komm!M219)</f>
        <v xml:space="preserve"> </v>
      </c>
      <c r="N222" s="15" t="str">
        <f>IF(T_komm!N219=0," ",T_komm!N219)</f>
        <v xml:space="preserve"> </v>
      </c>
      <c r="O222" s="15" t="str">
        <f>IF(T_komm!O219=0," ",T_komm!O219)</f>
        <v xml:space="preserve"> </v>
      </c>
      <c r="P222" s="15" t="str">
        <f>IF(T_komm!P219=0," ",T_komm!P219)</f>
        <v xml:space="preserve"> </v>
      </c>
      <c r="Q222" s="15" t="str">
        <f>IF(T_komm!Q219=0," ",T_komm!Q219)</f>
        <v xml:space="preserve"> </v>
      </c>
      <c r="R222" s="15" t="str">
        <f>IF(T_komm!R219=0," ",T_komm!R219)</f>
        <v xml:space="preserve"> </v>
      </c>
      <c r="S222" s="15" t="str">
        <f>IF(T_komm!S219=0," ",T_komm!S219)</f>
        <v xml:space="preserve"> </v>
      </c>
      <c r="T222" s="41"/>
    </row>
    <row r="223" spans="2:20" x14ac:dyDescent="0.2">
      <c r="B223" s="15" t="str">
        <f>IF(T_komm!B220=0," ",T_komm!B220)</f>
        <v xml:space="preserve"> </v>
      </c>
      <c r="C223" s="15" t="str">
        <f>IF(T_komm!C220=0," ",T_komm!C220)</f>
        <v xml:space="preserve"> </v>
      </c>
      <c r="D223" s="15" t="str">
        <f>IF(T_komm!D220=0," ",T_komm!D220)</f>
        <v xml:space="preserve"> </v>
      </c>
      <c r="E223" s="15" t="str">
        <f>IF(T_komm!E220=0," ",T_komm!E220)</f>
        <v xml:space="preserve"> </v>
      </c>
      <c r="F223" s="15" t="str">
        <f>IF(T_komm!F220=0," ",T_komm!F220)</f>
        <v xml:space="preserve"> </v>
      </c>
      <c r="G223" s="15" t="str">
        <f>IF(T_komm!G220=0," ",T_komm!G220)</f>
        <v xml:space="preserve"> </v>
      </c>
      <c r="H223" s="15" t="str">
        <f>IF(T_komm!H220=0," ",T_komm!H220)</f>
        <v xml:space="preserve"> </v>
      </c>
      <c r="I223" s="15" t="str">
        <f>IF(T_komm!I220=0," ",T_komm!I220)</f>
        <v xml:space="preserve"> </v>
      </c>
      <c r="J223" s="15" t="str">
        <f>IF(T_komm!J220=0," ",T_komm!J220)</f>
        <v xml:space="preserve"> </v>
      </c>
      <c r="K223" s="15" t="str">
        <f>IF(T_komm!K220=0," ",T_komm!K220)</f>
        <v xml:space="preserve"> </v>
      </c>
      <c r="L223" s="15" t="str">
        <f>IF(T_komm!L220=0," ",T_komm!L220)</f>
        <v xml:space="preserve"> </v>
      </c>
      <c r="M223" s="15" t="str">
        <f>IF(T_komm!M220=0," ",T_komm!M220)</f>
        <v xml:space="preserve"> </v>
      </c>
      <c r="N223" s="15" t="str">
        <f>IF(T_komm!N220=0," ",T_komm!N220)</f>
        <v xml:space="preserve"> </v>
      </c>
      <c r="O223" s="15" t="str">
        <f>IF(T_komm!O220=0," ",T_komm!O220)</f>
        <v xml:space="preserve"> </v>
      </c>
      <c r="P223" s="15" t="str">
        <f>IF(T_komm!P220=0," ",T_komm!P220)</f>
        <v xml:space="preserve"> </v>
      </c>
      <c r="Q223" s="15" t="str">
        <f>IF(T_komm!Q220=0," ",T_komm!Q220)</f>
        <v xml:space="preserve"> </v>
      </c>
      <c r="R223" s="15" t="str">
        <f>IF(T_komm!R220=0," ",T_komm!R220)</f>
        <v xml:space="preserve"> </v>
      </c>
      <c r="S223" s="15" t="str">
        <f>IF(T_komm!S220=0," ",T_komm!S220)</f>
        <v xml:space="preserve"> </v>
      </c>
      <c r="T223" s="41"/>
    </row>
    <row r="224" spans="2:20" x14ac:dyDescent="0.2">
      <c r="B224" s="15" t="str">
        <f>IF(T_komm!B221=0," ",T_komm!B221)</f>
        <v xml:space="preserve"> </v>
      </c>
      <c r="C224" s="15" t="str">
        <f>IF(T_komm!C221=0," ",T_komm!C221)</f>
        <v xml:space="preserve"> </v>
      </c>
      <c r="D224" s="15" t="str">
        <f>IF(T_komm!D221=0," ",T_komm!D221)</f>
        <v xml:space="preserve"> </v>
      </c>
      <c r="E224" s="15" t="str">
        <f>IF(T_komm!E221=0," ",T_komm!E221)</f>
        <v xml:space="preserve"> </v>
      </c>
      <c r="F224" s="15" t="str">
        <f>IF(T_komm!F221=0," ",T_komm!F221)</f>
        <v xml:space="preserve"> </v>
      </c>
      <c r="G224" s="15" t="str">
        <f>IF(T_komm!G221=0," ",T_komm!G221)</f>
        <v xml:space="preserve"> </v>
      </c>
      <c r="H224" s="15" t="str">
        <f>IF(T_komm!H221=0," ",T_komm!H221)</f>
        <v xml:space="preserve"> </v>
      </c>
      <c r="I224" s="15" t="str">
        <f>IF(T_komm!I221=0," ",T_komm!I221)</f>
        <v xml:space="preserve"> </v>
      </c>
      <c r="J224" s="15" t="str">
        <f>IF(T_komm!J221=0," ",T_komm!J221)</f>
        <v xml:space="preserve"> </v>
      </c>
      <c r="K224" s="15" t="str">
        <f>IF(T_komm!K221=0," ",T_komm!K221)</f>
        <v xml:space="preserve"> </v>
      </c>
      <c r="L224" s="15" t="str">
        <f>IF(T_komm!L221=0," ",T_komm!L221)</f>
        <v xml:space="preserve"> </v>
      </c>
      <c r="M224" s="15" t="str">
        <f>IF(T_komm!M221=0," ",T_komm!M221)</f>
        <v xml:space="preserve"> </v>
      </c>
      <c r="N224" s="15" t="str">
        <f>IF(T_komm!N221=0," ",T_komm!N221)</f>
        <v xml:space="preserve"> </v>
      </c>
      <c r="O224" s="15" t="str">
        <f>IF(T_komm!O221=0," ",T_komm!O221)</f>
        <v xml:space="preserve"> </v>
      </c>
      <c r="P224" s="15" t="str">
        <f>IF(T_komm!P221=0," ",T_komm!P221)</f>
        <v xml:space="preserve"> </v>
      </c>
      <c r="Q224" s="15" t="str">
        <f>IF(T_komm!Q221=0," ",T_komm!Q221)</f>
        <v xml:space="preserve"> </v>
      </c>
      <c r="R224" s="15" t="str">
        <f>IF(T_komm!R221=0," ",T_komm!R221)</f>
        <v xml:space="preserve"> </v>
      </c>
      <c r="S224" s="15" t="str">
        <f>IF(T_komm!S221=0," ",T_komm!S221)</f>
        <v xml:space="preserve"> </v>
      </c>
      <c r="T224" s="41"/>
    </row>
    <row r="225" spans="2:20" x14ac:dyDescent="0.2">
      <c r="B225" s="15" t="str">
        <f>IF(T_komm!B222=0," ",T_komm!B222)</f>
        <v xml:space="preserve"> </v>
      </c>
      <c r="C225" s="15" t="str">
        <f>IF(T_komm!C222=0," ",T_komm!C222)</f>
        <v xml:space="preserve"> </v>
      </c>
      <c r="D225" s="15" t="str">
        <f>IF(T_komm!D222=0," ",T_komm!D222)</f>
        <v xml:space="preserve"> </v>
      </c>
      <c r="E225" s="15" t="str">
        <f>IF(T_komm!E222=0," ",T_komm!E222)</f>
        <v xml:space="preserve"> </v>
      </c>
      <c r="F225" s="15" t="str">
        <f>IF(T_komm!F222=0," ",T_komm!F222)</f>
        <v xml:space="preserve"> </v>
      </c>
      <c r="G225" s="15" t="str">
        <f>IF(T_komm!G222=0," ",T_komm!G222)</f>
        <v xml:space="preserve"> </v>
      </c>
      <c r="H225" s="15" t="str">
        <f>IF(T_komm!H222=0," ",T_komm!H222)</f>
        <v xml:space="preserve"> </v>
      </c>
      <c r="I225" s="15" t="str">
        <f>IF(T_komm!I222=0," ",T_komm!I222)</f>
        <v xml:space="preserve"> </v>
      </c>
      <c r="J225" s="15" t="str">
        <f>IF(T_komm!J222=0," ",T_komm!J222)</f>
        <v xml:space="preserve"> </v>
      </c>
      <c r="K225" s="15" t="str">
        <f>IF(T_komm!K222=0," ",T_komm!K222)</f>
        <v xml:space="preserve"> </v>
      </c>
      <c r="L225" s="15" t="str">
        <f>IF(T_komm!L222=0," ",T_komm!L222)</f>
        <v xml:space="preserve"> </v>
      </c>
      <c r="M225" s="15" t="str">
        <f>IF(T_komm!M222=0," ",T_komm!M222)</f>
        <v xml:space="preserve"> </v>
      </c>
      <c r="N225" s="15" t="str">
        <f>IF(T_komm!N222=0," ",T_komm!N222)</f>
        <v xml:space="preserve"> </v>
      </c>
      <c r="O225" s="15" t="str">
        <f>IF(T_komm!O222=0," ",T_komm!O222)</f>
        <v xml:space="preserve"> </v>
      </c>
      <c r="P225" s="15" t="str">
        <f>IF(T_komm!P222=0," ",T_komm!P222)</f>
        <v xml:space="preserve"> </v>
      </c>
      <c r="Q225" s="15" t="str">
        <f>IF(T_komm!Q222=0," ",T_komm!Q222)</f>
        <v xml:space="preserve"> </v>
      </c>
      <c r="R225" s="15" t="str">
        <f>IF(T_komm!R222=0," ",T_komm!R222)</f>
        <v xml:space="preserve"> </v>
      </c>
      <c r="S225" s="15" t="str">
        <f>IF(T_komm!S222=0," ",T_komm!S222)</f>
        <v xml:space="preserve"> </v>
      </c>
      <c r="T225" s="41"/>
    </row>
    <row r="226" spans="2:20" x14ac:dyDescent="0.2">
      <c r="B226" s="15" t="str">
        <f>IF(T_komm!B223=0," ",T_komm!B223)</f>
        <v xml:space="preserve"> </v>
      </c>
      <c r="C226" s="15" t="str">
        <f>IF(T_komm!C223=0," ",T_komm!C223)</f>
        <v xml:space="preserve"> </v>
      </c>
      <c r="D226" s="15" t="str">
        <f>IF(T_komm!D223=0," ",T_komm!D223)</f>
        <v xml:space="preserve"> </v>
      </c>
      <c r="E226" s="15" t="str">
        <f>IF(T_komm!E223=0," ",T_komm!E223)</f>
        <v xml:space="preserve"> </v>
      </c>
      <c r="F226" s="15" t="str">
        <f>IF(T_komm!F223=0," ",T_komm!F223)</f>
        <v xml:space="preserve"> </v>
      </c>
      <c r="G226" s="15" t="str">
        <f>IF(T_komm!G223=0," ",T_komm!G223)</f>
        <v xml:space="preserve"> </v>
      </c>
      <c r="H226" s="15" t="str">
        <f>IF(T_komm!H223=0," ",T_komm!H223)</f>
        <v xml:space="preserve"> </v>
      </c>
      <c r="I226" s="15" t="str">
        <f>IF(T_komm!I223=0," ",T_komm!I223)</f>
        <v xml:space="preserve"> </v>
      </c>
      <c r="J226" s="15" t="str">
        <f>IF(T_komm!J223=0," ",T_komm!J223)</f>
        <v xml:space="preserve"> </v>
      </c>
      <c r="K226" s="15" t="str">
        <f>IF(T_komm!K223=0," ",T_komm!K223)</f>
        <v xml:space="preserve"> </v>
      </c>
      <c r="L226" s="15" t="str">
        <f>IF(T_komm!L223=0," ",T_komm!L223)</f>
        <v xml:space="preserve"> </v>
      </c>
      <c r="M226" s="15" t="str">
        <f>IF(T_komm!M223=0," ",T_komm!M223)</f>
        <v xml:space="preserve"> </v>
      </c>
      <c r="N226" s="15" t="str">
        <f>IF(T_komm!N223=0," ",T_komm!N223)</f>
        <v xml:space="preserve"> </v>
      </c>
      <c r="O226" s="15" t="str">
        <f>IF(T_komm!O223=0," ",T_komm!O223)</f>
        <v xml:space="preserve"> </v>
      </c>
      <c r="P226" s="15" t="str">
        <f>IF(T_komm!P223=0," ",T_komm!P223)</f>
        <v xml:space="preserve"> </v>
      </c>
      <c r="Q226" s="15" t="str">
        <f>IF(T_komm!Q223=0," ",T_komm!Q223)</f>
        <v xml:space="preserve"> </v>
      </c>
      <c r="R226" s="15" t="str">
        <f>IF(T_komm!R223=0," ",T_komm!R223)</f>
        <v xml:space="preserve"> </v>
      </c>
      <c r="S226" s="15" t="str">
        <f>IF(T_komm!S223=0," ",T_komm!S223)</f>
        <v xml:space="preserve"> </v>
      </c>
      <c r="T226" s="41"/>
    </row>
    <row r="227" spans="2:20" x14ac:dyDescent="0.2">
      <c r="B227" s="15" t="str">
        <f>IF(T_komm!B224=0," ",T_komm!B224)</f>
        <v xml:space="preserve"> </v>
      </c>
      <c r="C227" s="15" t="str">
        <f>IF(T_komm!C224=0," ",T_komm!C224)</f>
        <v xml:space="preserve"> </v>
      </c>
      <c r="D227" s="15" t="str">
        <f>IF(T_komm!D224=0," ",T_komm!D224)</f>
        <v xml:space="preserve"> </v>
      </c>
      <c r="E227" s="15" t="str">
        <f>IF(T_komm!E224=0," ",T_komm!E224)</f>
        <v xml:space="preserve"> </v>
      </c>
      <c r="F227" s="15" t="str">
        <f>IF(T_komm!F224=0," ",T_komm!F224)</f>
        <v xml:space="preserve"> </v>
      </c>
      <c r="G227" s="15" t="str">
        <f>IF(T_komm!G224=0," ",T_komm!G224)</f>
        <v xml:space="preserve"> </v>
      </c>
      <c r="H227" s="15" t="str">
        <f>IF(T_komm!H224=0," ",T_komm!H224)</f>
        <v xml:space="preserve"> </v>
      </c>
      <c r="I227" s="15" t="str">
        <f>IF(T_komm!I224=0," ",T_komm!I224)</f>
        <v xml:space="preserve"> </v>
      </c>
      <c r="J227" s="15" t="str">
        <f>IF(T_komm!J224=0," ",T_komm!J224)</f>
        <v xml:space="preserve"> </v>
      </c>
      <c r="K227" s="15" t="str">
        <f>IF(T_komm!K224=0," ",T_komm!K224)</f>
        <v xml:space="preserve"> </v>
      </c>
      <c r="L227" s="15" t="str">
        <f>IF(T_komm!L224=0," ",T_komm!L224)</f>
        <v xml:space="preserve"> </v>
      </c>
      <c r="M227" s="15" t="str">
        <f>IF(T_komm!M224=0," ",T_komm!M224)</f>
        <v xml:space="preserve"> </v>
      </c>
      <c r="N227" s="15" t="str">
        <f>IF(T_komm!N224=0," ",T_komm!N224)</f>
        <v xml:space="preserve"> </v>
      </c>
      <c r="O227" s="15" t="str">
        <f>IF(T_komm!O224=0," ",T_komm!O224)</f>
        <v xml:space="preserve"> </v>
      </c>
      <c r="P227" s="15" t="str">
        <f>IF(T_komm!P224=0," ",T_komm!P224)</f>
        <v xml:space="preserve"> </v>
      </c>
      <c r="Q227" s="15" t="str">
        <f>IF(T_komm!Q224=0," ",T_komm!Q224)</f>
        <v xml:space="preserve"> </v>
      </c>
      <c r="R227" s="15" t="str">
        <f>IF(T_komm!R224=0," ",T_komm!R224)</f>
        <v xml:space="preserve"> </v>
      </c>
      <c r="S227" s="15" t="str">
        <f>IF(T_komm!S224=0," ",T_komm!S224)</f>
        <v xml:space="preserve"> </v>
      </c>
      <c r="T227" s="41"/>
    </row>
    <row r="228" spans="2:20" x14ac:dyDescent="0.2">
      <c r="B228" s="15" t="str">
        <f>IF(T_komm!B225=0," ",T_komm!B225)</f>
        <v xml:space="preserve"> </v>
      </c>
      <c r="C228" s="15" t="str">
        <f>IF(T_komm!C225=0," ",T_komm!C225)</f>
        <v xml:space="preserve"> </v>
      </c>
      <c r="D228" s="15" t="str">
        <f>IF(T_komm!D225=0," ",T_komm!D225)</f>
        <v xml:space="preserve"> </v>
      </c>
      <c r="E228" s="15" t="str">
        <f>IF(T_komm!E225=0," ",T_komm!E225)</f>
        <v xml:space="preserve"> </v>
      </c>
      <c r="F228" s="15" t="str">
        <f>IF(T_komm!F225=0," ",T_komm!F225)</f>
        <v xml:space="preserve"> </v>
      </c>
      <c r="G228" s="15" t="str">
        <f>IF(T_komm!G225=0," ",T_komm!G225)</f>
        <v xml:space="preserve"> </v>
      </c>
      <c r="H228" s="15" t="str">
        <f>IF(T_komm!H225=0," ",T_komm!H225)</f>
        <v xml:space="preserve"> </v>
      </c>
      <c r="I228" s="15" t="str">
        <f>IF(T_komm!I225=0," ",T_komm!I225)</f>
        <v xml:space="preserve"> </v>
      </c>
      <c r="J228" s="15" t="str">
        <f>IF(T_komm!J225=0," ",T_komm!J225)</f>
        <v xml:space="preserve"> </v>
      </c>
      <c r="K228" s="15" t="str">
        <f>IF(T_komm!K225=0," ",T_komm!K225)</f>
        <v xml:space="preserve"> </v>
      </c>
      <c r="L228" s="15" t="str">
        <f>IF(T_komm!L225=0," ",T_komm!L225)</f>
        <v xml:space="preserve"> </v>
      </c>
      <c r="M228" s="15" t="str">
        <f>IF(T_komm!M225=0," ",T_komm!M225)</f>
        <v xml:space="preserve"> </v>
      </c>
      <c r="N228" s="15" t="str">
        <f>IF(T_komm!N225=0," ",T_komm!N225)</f>
        <v xml:space="preserve"> </v>
      </c>
      <c r="O228" s="15" t="str">
        <f>IF(T_komm!O225=0," ",T_komm!O225)</f>
        <v xml:space="preserve"> </v>
      </c>
      <c r="P228" s="15" t="str">
        <f>IF(T_komm!P225=0," ",T_komm!P225)</f>
        <v xml:space="preserve"> </v>
      </c>
      <c r="Q228" s="15" t="str">
        <f>IF(T_komm!Q225=0," ",T_komm!Q225)</f>
        <v xml:space="preserve"> </v>
      </c>
      <c r="R228" s="15" t="str">
        <f>IF(T_komm!R225=0," ",T_komm!R225)</f>
        <v xml:space="preserve"> </v>
      </c>
      <c r="S228" s="15" t="str">
        <f>IF(T_komm!S225=0," ",T_komm!S225)</f>
        <v xml:space="preserve"> </v>
      </c>
      <c r="T228" s="41"/>
    </row>
    <row r="229" spans="2:20" x14ac:dyDescent="0.2">
      <c r="B229" s="15" t="str">
        <f>IF(T_komm!B226=0," ",T_komm!B226)</f>
        <v xml:space="preserve"> </v>
      </c>
      <c r="C229" s="15" t="str">
        <f>IF(T_komm!C226=0," ",T_komm!C226)</f>
        <v xml:space="preserve"> </v>
      </c>
      <c r="D229" s="15" t="str">
        <f>IF(T_komm!D226=0," ",T_komm!D226)</f>
        <v xml:space="preserve"> </v>
      </c>
      <c r="E229" s="15" t="str">
        <f>IF(T_komm!E226=0," ",T_komm!E226)</f>
        <v xml:space="preserve"> </v>
      </c>
      <c r="F229" s="15" t="str">
        <f>IF(T_komm!F226=0," ",T_komm!F226)</f>
        <v xml:space="preserve"> </v>
      </c>
      <c r="G229" s="15" t="str">
        <f>IF(T_komm!G226=0," ",T_komm!G226)</f>
        <v xml:space="preserve"> </v>
      </c>
      <c r="H229" s="15" t="str">
        <f>IF(T_komm!H226=0," ",T_komm!H226)</f>
        <v xml:space="preserve"> </v>
      </c>
      <c r="I229" s="15" t="str">
        <f>IF(T_komm!I226=0," ",T_komm!I226)</f>
        <v xml:space="preserve"> </v>
      </c>
      <c r="J229" s="15" t="str">
        <f>IF(T_komm!J226=0," ",T_komm!J226)</f>
        <v xml:space="preserve"> </v>
      </c>
      <c r="K229" s="15" t="str">
        <f>IF(T_komm!K226=0," ",T_komm!K226)</f>
        <v xml:space="preserve"> </v>
      </c>
      <c r="L229" s="15" t="str">
        <f>IF(T_komm!L226=0," ",T_komm!L226)</f>
        <v xml:space="preserve"> </v>
      </c>
      <c r="M229" s="15" t="str">
        <f>IF(T_komm!M226=0," ",T_komm!M226)</f>
        <v xml:space="preserve"> </v>
      </c>
      <c r="N229" s="15" t="str">
        <f>IF(T_komm!N226=0," ",T_komm!N226)</f>
        <v xml:space="preserve"> </v>
      </c>
      <c r="O229" s="15" t="str">
        <f>IF(T_komm!O226=0," ",T_komm!O226)</f>
        <v xml:space="preserve"> </v>
      </c>
      <c r="P229" s="15" t="str">
        <f>IF(T_komm!P226=0," ",T_komm!P226)</f>
        <v xml:space="preserve"> </v>
      </c>
      <c r="Q229" s="15" t="str">
        <f>IF(T_komm!Q226=0," ",T_komm!Q226)</f>
        <v xml:space="preserve"> </v>
      </c>
      <c r="R229" s="15" t="str">
        <f>IF(T_komm!R226=0," ",T_komm!R226)</f>
        <v xml:space="preserve"> </v>
      </c>
      <c r="S229" s="15" t="str">
        <f>IF(T_komm!S226=0," ",T_komm!S226)</f>
        <v xml:space="preserve"> </v>
      </c>
      <c r="T229" s="41"/>
    </row>
    <row r="230" spans="2:20" x14ac:dyDescent="0.2">
      <c r="B230" s="15" t="str">
        <f>IF(T_komm!B227=0," ",T_komm!B227)</f>
        <v xml:space="preserve"> </v>
      </c>
      <c r="C230" s="15" t="str">
        <f>IF(T_komm!C227=0," ",T_komm!C227)</f>
        <v xml:space="preserve"> </v>
      </c>
      <c r="D230" s="15" t="str">
        <f>IF(T_komm!D227=0," ",T_komm!D227)</f>
        <v xml:space="preserve"> </v>
      </c>
      <c r="E230" s="15" t="str">
        <f>IF(T_komm!E227=0," ",T_komm!E227)</f>
        <v xml:space="preserve"> </v>
      </c>
      <c r="F230" s="15" t="str">
        <f>IF(T_komm!F227=0," ",T_komm!F227)</f>
        <v xml:space="preserve"> </v>
      </c>
      <c r="G230" s="15" t="str">
        <f>IF(T_komm!G227=0," ",T_komm!G227)</f>
        <v xml:space="preserve"> </v>
      </c>
      <c r="H230" s="15" t="str">
        <f>IF(T_komm!H227=0," ",T_komm!H227)</f>
        <v xml:space="preserve"> </v>
      </c>
      <c r="I230" s="15" t="str">
        <f>IF(T_komm!I227=0," ",T_komm!I227)</f>
        <v xml:space="preserve"> </v>
      </c>
      <c r="J230" s="15" t="str">
        <f>IF(T_komm!J227=0," ",T_komm!J227)</f>
        <v xml:space="preserve"> </v>
      </c>
      <c r="K230" s="15" t="str">
        <f>IF(T_komm!K227=0," ",T_komm!K227)</f>
        <v xml:space="preserve"> </v>
      </c>
      <c r="L230" s="15" t="str">
        <f>IF(T_komm!L227=0," ",T_komm!L227)</f>
        <v xml:space="preserve"> </v>
      </c>
      <c r="M230" s="15" t="str">
        <f>IF(T_komm!M227=0," ",T_komm!M227)</f>
        <v xml:space="preserve"> </v>
      </c>
      <c r="N230" s="15" t="str">
        <f>IF(T_komm!N227=0," ",T_komm!N227)</f>
        <v xml:space="preserve"> </v>
      </c>
      <c r="O230" s="15" t="str">
        <f>IF(T_komm!O227=0," ",T_komm!O227)</f>
        <v xml:space="preserve"> </v>
      </c>
      <c r="P230" s="15" t="str">
        <f>IF(T_komm!P227=0," ",T_komm!P227)</f>
        <v xml:space="preserve"> </v>
      </c>
      <c r="Q230" s="15" t="str">
        <f>IF(T_komm!Q227=0," ",T_komm!Q227)</f>
        <v xml:space="preserve"> </v>
      </c>
      <c r="R230" s="15" t="str">
        <f>IF(T_komm!R227=0," ",T_komm!R227)</f>
        <v xml:space="preserve"> </v>
      </c>
      <c r="S230" s="15" t="str">
        <f>IF(T_komm!S227=0," ",T_komm!S227)</f>
        <v xml:space="preserve"> </v>
      </c>
      <c r="T230" s="41"/>
    </row>
    <row r="231" spans="2:20" x14ac:dyDescent="0.2">
      <c r="B231" s="15" t="str">
        <f>IF(T_komm!B228=0," ",T_komm!B228)</f>
        <v xml:space="preserve"> </v>
      </c>
      <c r="C231" s="15" t="str">
        <f>IF(T_komm!C228=0," ",T_komm!C228)</f>
        <v xml:space="preserve"> </v>
      </c>
      <c r="D231" s="15" t="str">
        <f>IF(T_komm!D228=0," ",T_komm!D228)</f>
        <v xml:space="preserve"> </v>
      </c>
      <c r="E231" s="15" t="str">
        <f>IF(T_komm!E228=0," ",T_komm!E228)</f>
        <v xml:space="preserve"> </v>
      </c>
      <c r="F231" s="15" t="str">
        <f>IF(T_komm!F228=0," ",T_komm!F228)</f>
        <v xml:space="preserve"> </v>
      </c>
      <c r="G231" s="15" t="str">
        <f>IF(T_komm!G228=0," ",T_komm!G228)</f>
        <v xml:space="preserve"> </v>
      </c>
      <c r="H231" s="15" t="str">
        <f>IF(T_komm!H228=0," ",T_komm!H228)</f>
        <v xml:space="preserve"> </v>
      </c>
      <c r="I231" s="15" t="str">
        <f>IF(T_komm!I228=0," ",T_komm!I228)</f>
        <v xml:space="preserve"> </v>
      </c>
      <c r="J231" s="15" t="str">
        <f>IF(T_komm!J228=0," ",T_komm!J228)</f>
        <v xml:space="preserve"> </v>
      </c>
      <c r="K231" s="15" t="str">
        <f>IF(T_komm!K228=0," ",T_komm!K228)</f>
        <v xml:space="preserve"> </v>
      </c>
      <c r="L231" s="15" t="str">
        <f>IF(T_komm!L228=0," ",T_komm!L228)</f>
        <v xml:space="preserve"> </v>
      </c>
      <c r="M231" s="15" t="str">
        <f>IF(T_komm!M228=0," ",T_komm!M228)</f>
        <v xml:space="preserve"> </v>
      </c>
      <c r="N231" s="15" t="str">
        <f>IF(T_komm!N228=0," ",T_komm!N228)</f>
        <v xml:space="preserve"> </v>
      </c>
      <c r="O231" s="15" t="str">
        <f>IF(T_komm!O228=0," ",T_komm!O228)</f>
        <v xml:space="preserve"> </v>
      </c>
      <c r="P231" s="15" t="str">
        <f>IF(T_komm!P228=0," ",T_komm!P228)</f>
        <v xml:space="preserve"> </v>
      </c>
      <c r="Q231" s="15" t="str">
        <f>IF(T_komm!Q228=0," ",T_komm!Q228)</f>
        <v xml:space="preserve"> </v>
      </c>
      <c r="R231" s="15" t="str">
        <f>IF(T_komm!R228=0," ",T_komm!R228)</f>
        <v xml:space="preserve"> </v>
      </c>
      <c r="S231" s="15" t="str">
        <f>IF(T_komm!S228=0," ",T_komm!S228)</f>
        <v xml:space="preserve"> </v>
      </c>
      <c r="T231" s="41"/>
    </row>
    <row r="232" spans="2:20" x14ac:dyDescent="0.2">
      <c r="B232" s="15" t="str">
        <f>IF(T_komm!B229=0," ",T_komm!B229)</f>
        <v xml:space="preserve"> </v>
      </c>
      <c r="C232" s="15" t="str">
        <f>IF(T_komm!C229=0," ",T_komm!C229)</f>
        <v xml:space="preserve"> </v>
      </c>
      <c r="D232" s="15" t="str">
        <f>IF(T_komm!D229=0," ",T_komm!D229)</f>
        <v xml:space="preserve"> </v>
      </c>
      <c r="E232" s="15" t="str">
        <f>IF(T_komm!E229=0," ",T_komm!E229)</f>
        <v xml:space="preserve"> </v>
      </c>
      <c r="F232" s="15" t="str">
        <f>IF(T_komm!F229=0," ",T_komm!F229)</f>
        <v xml:space="preserve"> </v>
      </c>
      <c r="G232" s="15" t="str">
        <f>IF(T_komm!G229=0," ",T_komm!G229)</f>
        <v xml:space="preserve"> </v>
      </c>
      <c r="H232" s="15" t="str">
        <f>IF(T_komm!H229=0," ",T_komm!H229)</f>
        <v xml:space="preserve"> </v>
      </c>
      <c r="I232" s="15" t="str">
        <f>IF(T_komm!I229=0," ",T_komm!I229)</f>
        <v xml:space="preserve"> </v>
      </c>
      <c r="J232" s="15" t="str">
        <f>IF(T_komm!J229=0," ",T_komm!J229)</f>
        <v xml:space="preserve"> </v>
      </c>
      <c r="K232" s="15" t="str">
        <f>IF(T_komm!K229=0," ",T_komm!K229)</f>
        <v xml:space="preserve"> </v>
      </c>
      <c r="L232" s="15" t="str">
        <f>IF(T_komm!L229=0," ",T_komm!L229)</f>
        <v xml:space="preserve"> </v>
      </c>
      <c r="M232" s="15" t="str">
        <f>IF(T_komm!M229=0," ",T_komm!M229)</f>
        <v xml:space="preserve"> </v>
      </c>
      <c r="N232" s="15" t="str">
        <f>IF(T_komm!N229=0," ",T_komm!N229)</f>
        <v xml:space="preserve"> </v>
      </c>
      <c r="O232" s="15" t="str">
        <f>IF(T_komm!O229=0," ",T_komm!O229)</f>
        <v xml:space="preserve"> </v>
      </c>
      <c r="P232" s="15" t="str">
        <f>IF(T_komm!P229=0," ",T_komm!P229)</f>
        <v xml:space="preserve"> </v>
      </c>
      <c r="Q232" s="15" t="str">
        <f>IF(T_komm!Q229=0," ",T_komm!Q229)</f>
        <v xml:space="preserve"> </v>
      </c>
      <c r="R232" s="15" t="str">
        <f>IF(T_komm!R229=0," ",T_komm!R229)</f>
        <v xml:space="preserve"> </v>
      </c>
      <c r="S232" s="15" t="str">
        <f>IF(T_komm!S229=0," ",T_komm!S229)</f>
        <v xml:space="preserve"> </v>
      </c>
      <c r="T232" s="41"/>
    </row>
    <row r="233" spans="2:20" x14ac:dyDescent="0.2">
      <c r="B233" s="15" t="str">
        <f>IF(T_komm!B230=0," ",T_komm!B230)</f>
        <v xml:space="preserve"> </v>
      </c>
      <c r="C233" s="15" t="str">
        <f>IF(T_komm!C230=0," ",T_komm!C230)</f>
        <v xml:space="preserve"> </v>
      </c>
      <c r="D233" s="15" t="str">
        <f>IF(T_komm!D230=0," ",T_komm!D230)</f>
        <v xml:space="preserve"> </v>
      </c>
      <c r="E233" s="15" t="str">
        <f>IF(T_komm!E230=0," ",T_komm!E230)</f>
        <v xml:space="preserve"> </v>
      </c>
      <c r="F233" s="15" t="str">
        <f>IF(T_komm!F230=0," ",T_komm!F230)</f>
        <v xml:space="preserve"> </v>
      </c>
      <c r="G233" s="15" t="str">
        <f>IF(T_komm!G230=0," ",T_komm!G230)</f>
        <v xml:space="preserve"> </v>
      </c>
      <c r="H233" s="15" t="str">
        <f>IF(T_komm!H230=0," ",T_komm!H230)</f>
        <v xml:space="preserve"> </v>
      </c>
      <c r="I233" s="15" t="str">
        <f>IF(T_komm!I230=0," ",T_komm!I230)</f>
        <v xml:space="preserve"> </v>
      </c>
      <c r="J233" s="15" t="str">
        <f>IF(T_komm!J230=0," ",T_komm!J230)</f>
        <v xml:space="preserve"> </v>
      </c>
      <c r="K233" s="15" t="str">
        <f>IF(T_komm!K230=0," ",T_komm!K230)</f>
        <v xml:space="preserve"> </v>
      </c>
      <c r="L233" s="15" t="str">
        <f>IF(T_komm!L230=0," ",T_komm!L230)</f>
        <v xml:space="preserve"> </v>
      </c>
      <c r="M233" s="15" t="str">
        <f>IF(T_komm!M230=0," ",T_komm!M230)</f>
        <v xml:space="preserve"> </v>
      </c>
      <c r="N233" s="15" t="str">
        <f>IF(T_komm!N230=0," ",T_komm!N230)</f>
        <v xml:space="preserve"> </v>
      </c>
      <c r="O233" s="15" t="str">
        <f>IF(T_komm!O230=0," ",T_komm!O230)</f>
        <v xml:space="preserve"> </v>
      </c>
      <c r="P233" s="15" t="str">
        <f>IF(T_komm!P230=0," ",T_komm!P230)</f>
        <v xml:space="preserve"> </v>
      </c>
      <c r="Q233" s="15" t="str">
        <f>IF(T_komm!Q230=0," ",T_komm!Q230)</f>
        <v xml:space="preserve"> </v>
      </c>
      <c r="R233" s="15" t="str">
        <f>IF(T_komm!R230=0," ",T_komm!R230)</f>
        <v xml:space="preserve"> </v>
      </c>
      <c r="S233" s="15" t="str">
        <f>IF(T_komm!S230=0," ",T_komm!S230)</f>
        <v xml:space="preserve"> </v>
      </c>
      <c r="T233" s="41"/>
    </row>
    <row r="234" spans="2:20" x14ac:dyDescent="0.2">
      <c r="B234" s="15" t="str">
        <f>IF(T_komm!B231=0," ",T_komm!B231)</f>
        <v xml:space="preserve"> </v>
      </c>
      <c r="C234" s="15" t="str">
        <f>IF(T_komm!C231=0," ",T_komm!C231)</f>
        <v xml:space="preserve"> </v>
      </c>
      <c r="D234" s="15" t="str">
        <f>IF(T_komm!D231=0," ",T_komm!D231)</f>
        <v xml:space="preserve"> </v>
      </c>
      <c r="E234" s="15" t="str">
        <f>IF(T_komm!E231=0," ",T_komm!E231)</f>
        <v xml:space="preserve"> </v>
      </c>
      <c r="F234" s="15" t="str">
        <f>IF(T_komm!F231=0," ",T_komm!F231)</f>
        <v xml:space="preserve"> </v>
      </c>
      <c r="G234" s="15" t="str">
        <f>IF(T_komm!G231=0," ",T_komm!G231)</f>
        <v xml:space="preserve"> </v>
      </c>
      <c r="H234" s="15" t="str">
        <f>IF(T_komm!H231=0," ",T_komm!H231)</f>
        <v xml:space="preserve"> </v>
      </c>
      <c r="I234" s="15" t="str">
        <f>IF(T_komm!I231=0," ",T_komm!I231)</f>
        <v xml:space="preserve"> </v>
      </c>
      <c r="J234" s="15" t="str">
        <f>IF(T_komm!J231=0," ",T_komm!J231)</f>
        <v xml:space="preserve"> </v>
      </c>
      <c r="K234" s="15" t="str">
        <f>IF(T_komm!K231=0," ",T_komm!K231)</f>
        <v xml:space="preserve"> </v>
      </c>
      <c r="L234" s="15" t="str">
        <f>IF(T_komm!L231=0," ",T_komm!L231)</f>
        <v xml:space="preserve"> </v>
      </c>
      <c r="M234" s="15" t="str">
        <f>IF(T_komm!M231=0," ",T_komm!M231)</f>
        <v xml:space="preserve"> </v>
      </c>
      <c r="N234" s="15" t="str">
        <f>IF(T_komm!N231=0," ",T_komm!N231)</f>
        <v xml:space="preserve"> </v>
      </c>
      <c r="O234" s="15" t="str">
        <f>IF(T_komm!O231=0," ",T_komm!O231)</f>
        <v xml:space="preserve"> </v>
      </c>
      <c r="P234" s="15" t="str">
        <f>IF(T_komm!P231=0," ",T_komm!P231)</f>
        <v xml:space="preserve"> </v>
      </c>
      <c r="Q234" s="15" t="str">
        <f>IF(T_komm!Q231=0," ",T_komm!Q231)</f>
        <v xml:space="preserve"> </v>
      </c>
      <c r="R234" s="15" t="str">
        <f>IF(T_komm!R231=0," ",T_komm!R231)</f>
        <v xml:space="preserve"> </v>
      </c>
      <c r="S234" s="15" t="str">
        <f>IF(T_komm!S231=0," ",T_komm!S231)</f>
        <v xml:space="preserve"> </v>
      </c>
      <c r="T234" s="41"/>
    </row>
    <row r="235" spans="2:20" x14ac:dyDescent="0.2">
      <c r="B235" s="15" t="str">
        <f>IF(T_komm!B232=0," ",T_komm!B232)</f>
        <v xml:space="preserve"> </v>
      </c>
      <c r="C235" s="15" t="str">
        <f>IF(T_komm!C232=0," ",T_komm!C232)</f>
        <v xml:space="preserve"> </v>
      </c>
      <c r="D235" s="15" t="str">
        <f>IF(T_komm!D232=0," ",T_komm!D232)</f>
        <v xml:space="preserve"> </v>
      </c>
      <c r="E235" s="15" t="str">
        <f>IF(T_komm!E232=0," ",T_komm!E232)</f>
        <v xml:space="preserve"> </v>
      </c>
      <c r="F235" s="15" t="str">
        <f>IF(T_komm!F232=0," ",T_komm!F232)</f>
        <v xml:space="preserve"> </v>
      </c>
      <c r="G235" s="15" t="str">
        <f>IF(T_komm!G232=0," ",T_komm!G232)</f>
        <v xml:space="preserve"> </v>
      </c>
      <c r="H235" s="15" t="str">
        <f>IF(T_komm!H232=0," ",T_komm!H232)</f>
        <v xml:space="preserve"> </v>
      </c>
      <c r="I235" s="15" t="str">
        <f>IF(T_komm!I232=0," ",T_komm!I232)</f>
        <v xml:space="preserve"> </v>
      </c>
      <c r="J235" s="15" t="str">
        <f>IF(T_komm!J232=0," ",T_komm!J232)</f>
        <v xml:space="preserve"> </v>
      </c>
      <c r="K235" s="15" t="str">
        <f>IF(T_komm!K232=0," ",T_komm!K232)</f>
        <v xml:space="preserve"> </v>
      </c>
      <c r="L235" s="15" t="str">
        <f>IF(T_komm!L232=0," ",T_komm!L232)</f>
        <v xml:space="preserve"> </v>
      </c>
      <c r="M235" s="15" t="str">
        <f>IF(T_komm!M232=0," ",T_komm!M232)</f>
        <v xml:space="preserve"> </v>
      </c>
      <c r="N235" s="15" t="str">
        <f>IF(T_komm!N232=0," ",T_komm!N232)</f>
        <v xml:space="preserve"> </v>
      </c>
      <c r="O235" s="15" t="str">
        <f>IF(T_komm!O232=0," ",T_komm!O232)</f>
        <v xml:space="preserve"> </v>
      </c>
      <c r="P235" s="15" t="str">
        <f>IF(T_komm!P232=0," ",T_komm!P232)</f>
        <v xml:space="preserve"> </v>
      </c>
      <c r="Q235" s="15" t="str">
        <f>IF(T_komm!Q232=0," ",T_komm!Q232)</f>
        <v xml:space="preserve"> </v>
      </c>
      <c r="R235" s="15" t="str">
        <f>IF(T_komm!R232=0," ",T_komm!R232)</f>
        <v xml:space="preserve"> </v>
      </c>
      <c r="S235" s="15" t="str">
        <f>IF(T_komm!S232=0," ",T_komm!S232)</f>
        <v xml:space="preserve"> </v>
      </c>
      <c r="T235" s="41"/>
    </row>
    <row r="236" spans="2:20" x14ac:dyDescent="0.2">
      <c r="B236" s="15" t="str">
        <f>IF(T_komm!B233=0," ",T_komm!B233)</f>
        <v xml:space="preserve"> </v>
      </c>
      <c r="C236" s="15" t="str">
        <f>IF(T_komm!C233=0," ",T_komm!C233)</f>
        <v xml:space="preserve"> </v>
      </c>
      <c r="D236" s="15" t="str">
        <f>IF(T_komm!D233=0," ",T_komm!D233)</f>
        <v xml:space="preserve"> </v>
      </c>
      <c r="E236" s="15" t="str">
        <f>IF(T_komm!E233=0," ",T_komm!E233)</f>
        <v xml:space="preserve"> </v>
      </c>
      <c r="F236" s="15" t="str">
        <f>IF(T_komm!F233=0," ",T_komm!F233)</f>
        <v xml:space="preserve"> </v>
      </c>
      <c r="G236" s="15" t="str">
        <f>IF(T_komm!G233=0," ",T_komm!G233)</f>
        <v xml:space="preserve"> </v>
      </c>
      <c r="H236" s="15" t="str">
        <f>IF(T_komm!H233=0," ",T_komm!H233)</f>
        <v xml:space="preserve"> </v>
      </c>
      <c r="I236" s="15" t="str">
        <f>IF(T_komm!I233=0," ",T_komm!I233)</f>
        <v xml:space="preserve"> </v>
      </c>
      <c r="J236" s="15" t="str">
        <f>IF(T_komm!J233=0," ",T_komm!J233)</f>
        <v xml:space="preserve"> </v>
      </c>
      <c r="K236" s="15" t="str">
        <f>IF(T_komm!K233=0," ",T_komm!K233)</f>
        <v xml:space="preserve"> </v>
      </c>
      <c r="L236" s="15" t="str">
        <f>IF(T_komm!L233=0," ",T_komm!L233)</f>
        <v xml:space="preserve"> </v>
      </c>
      <c r="M236" s="15" t="str">
        <f>IF(T_komm!M233=0," ",T_komm!M233)</f>
        <v xml:space="preserve"> </v>
      </c>
      <c r="N236" s="15" t="str">
        <f>IF(T_komm!N233=0," ",T_komm!N233)</f>
        <v xml:space="preserve"> </v>
      </c>
      <c r="O236" s="15" t="str">
        <f>IF(T_komm!O233=0," ",T_komm!O233)</f>
        <v xml:space="preserve"> </v>
      </c>
      <c r="P236" s="15" t="str">
        <f>IF(T_komm!P233=0," ",T_komm!P233)</f>
        <v xml:space="preserve"> </v>
      </c>
      <c r="Q236" s="15" t="str">
        <f>IF(T_komm!Q233=0," ",T_komm!Q233)</f>
        <v xml:space="preserve"> </v>
      </c>
      <c r="R236" s="15" t="str">
        <f>IF(T_komm!R233=0," ",T_komm!R233)</f>
        <v xml:space="preserve"> </v>
      </c>
      <c r="S236" s="15" t="str">
        <f>IF(T_komm!S233=0," ",T_komm!S233)</f>
        <v xml:space="preserve"> </v>
      </c>
      <c r="T236" s="41"/>
    </row>
    <row r="237" spans="2:20" x14ac:dyDescent="0.2">
      <c r="B237" s="15" t="str">
        <f>IF(T_komm!B234=0," ",T_komm!B234)</f>
        <v xml:space="preserve"> </v>
      </c>
      <c r="C237" s="15" t="str">
        <f>IF(T_komm!C234=0," ",T_komm!C234)</f>
        <v xml:space="preserve"> </v>
      </c>
      <c r="D237" s="15" t="str">
        <f>IF(T_komm!D234=0," ",T_komm!D234)</f>
        <v xml:space="preserve"> </v>
      </c>
      <c r="E237" s="15" t="str">
        <f>IF(T_komm!E234=0," ",T_komm!E234)</f>
        <v xml:space="preserve"> </v>
      </c>
      <c r="F237" s="15" t="str">
        <f>IF(T_komm!F234=0," ",T_komm!F234)</f>
        <v xml:space="preserve"> </v>
      </c>
      <c r="G237" s="15" t="str">
        <f>IF(T_komm!G234=0," ",T_komm!G234)</f>
        <v xml:space="preserve"> </v>
      </c>
      <c r="H237" s="15" t="str">
        <f>IF(T_komm!H234=0," ",T_komm!H234)</f>
        <v xml:space="preserve"> </v>
      </c>
      <c r="I237" s="15" t="str">
        <f>IF(T_komm!I234=0," ",T_komm!I234)</f>
        <v xml:space="preserve"> </v>
      </c>
      <c r="J237" s="15" t="str">
        <f>IF(T_komm!J234=0," ",T_komm!J234)</f>
        <v xml:space="preserve"> </v>
      </c>
      <c r="K237" s="15" t="str">
        <f>IF(T_komm!K234=0," ",T_komm!K234)</f>
        <v xml:space="preserve"> </v>
      </c>
      <c r="L237" s="15" t="str">
        <f>IF(T_komm!L234=0," ",T_komm!L234)</f>
        <v xml:space="preserve"> </v>
      </c>
      <c r="M237" s="15" t="str">
        <f>IF(T_komm!M234=0," ",T_komm!M234)</f>
        <v xml:space="preserve"> </v>
      </c>
      <c r="N237" s="15" t="str">
        <f>IF(T_komm!N234=0," ",T_komm!N234)</f>
        <v xml:space="preserve"> </v>
      </c>
      <c r="O237" s="15" t="str">
        <f>IF(T_komm!O234=0," ",T_komm!O234)</f>
        <v xml:space="preserve"> </v>
      </c>
      <c r="P237" s="15" t="str">
        <f>IF(T_komm!P234=0," ",T_komm!P234)</f>
        <v xml:space="preserve"> </v>
      </c>
      <c r="Q237" s="15" t="str">
        <f>IF(T_komm!Q234=0," ",T_komm!Q234)</f>
        <v xml:space="preserve"> </v>
      </c>
      <c r="R237" s="15" t="str">
        <f>IF(T_komm!R234=0," ",T_komm!R234)</f>
        <v xml:space="preserve"> </v>
      </c>
      <c r="S237" s="15" t="str">
        <f>IF(T_komm!S234=0," ",T_komm!S234)</f>
        <v xml:space="preserve"> </v>
      </c>
      <c r="T237" s="41"/>
    </row>
    <row r="238" spans="2:20" x14ac:dyDescent="0.2">
      <c r="B238" s="15" t="str">
        <f>IF(T_komm!B235=0," ",T_komm!B235)</f>
        <v xml:space="preserve"> </v>
      </c>
      <c r="C238" s="15" t="str">
        <f>IF(T_komm!C235=0," ",T_komm!C235)</f>
        <v xml:space="preserve"> </v>
      </c>
      <c r="D238" s="15" t="str">
        <f>IF(T_komm!D235=0," ",T_komm!D235)</f>
        <v xml:space="preserve"> </v>
      </c>
      <c r="E238" s="15" t="str">
        <f>IF(T_komm!E235=0," ",T_komm!E235)</f>
        <v xml:space="preserve"> </v>
      </c>
      <c r="F238" s="15" t="str">
        <f>IF(T_komm!F235=0," ",T_komm!F235)</f>
        <v xml:space="preserve"> </v>
      </c>
      <c r="G238" s="15" t="str">
        <f>IF(T_komm!G235=0," ",T_komm!G235)</f>
        <v xml:space="preserve"> </v>
      </c>
      <c r="H238" s="15" t="str">
        <f>IF(T_komm!H235=0," ",T_komm!H235)</f>
        <v xml:space="preserve"> </v>
      </c>
      <c r="I238" s="15" t="str">
        <f>IF(T_komm!I235=0," ",T_komm!I235)</f>
        <v xml:space="preserve"> </v>
      </c>
      <c r="J238" s="15" t="str">
        <f>IF(T_komm!J235=0," ",T_komm!J235)</f>
        <v xml:space="preserve"> </v>
      </c>
      <c r="K238" s="15" t="str">
        <f>IF(T_komm!K235=0," ",T_komm!K235)</f>
        <v xml:space="preserve"> </v>
      </c>
      <c r="L238" s="15" t="str">
        <f>IF(T_komm!L235=0," ",T_komm!L235)</f>
        <v xml:space="preserve"> </v>
      </c>
      <c r="M238" s="15" t="str">
        <f>IF(T_komm!M235=0," ",T_komm!M235)</f>
        <v xml:space="preserve"> </v>
      </c>
      <c r="N238" s="15" t="str">
        <f>IF(T_komm!N235=0," ",T_komm!N235)</f>
        <v xml:space="preserve"> </v>
      </c>
      <c r="O238" s="15" t="str">
        <f>IF(T_komm!O235=0," ",T_komm!O235)</f>
        <v xml:space="preserve"> </v>
      </c>
      <c r="P238" s="15" t="str">
        <f>IF(T_komm!P235=0," ",T_komm!P235)</f>
        <v xml:space="preserve"> </v>
      </c>
      <c r="Q238" s="15" t="str">
        <f>IF(T_komm!Q235=0," ",T_komm!Q235)</f>
        <v xml:space="preserve"> </v>
      </c>
      <c r="R238" s="15" t="str">
        <f>IF(T_komm!R235=0," ",T_komm!R235)</f>
        <v xml:space="preserve"> </v>
      </c>
      <c r="S238" s="15" t="str">
        <f>IF(T_komm!S235=0," ",T_komm!S235)</f>
        <v xml:space="preserve"> </v>
      </c>
      <c r="T238" s="41"/>
    </row>
    <row r="239" spans="2:20" x14ac:dyDescent="0.2">
      <c r="B239" s="15" t="str">
        <f>IF(T_komm!B236=0," ",T_komm!B236)</f>
        <v xml:space="preserve"> </v>
      </c>
      <c r="C239" s="15" t="str">
        <f>IF(T_komm!C236=0," ",T_komm!C236)</f>
        <v xml:space="preserve"> </v>
      </c>
      <c r="D239" s="15" t="str">
        <f>IF(T_komm!D236=0," ",T_komm!D236)</f>
        <v xml:space="preserve"> </v>
      </c>
      <c r="E239" s="15" t="str">
        <f>IF(T_komm!E236=0," ",T_komm!E236)</f>
        <v xml:space="preserve"> </v>
      </c>
      <c r="F239" s="15" t="str">
        <f>IF(T_komm!F236=0," ",T_komm!F236)</f>
        <v xml:space="preserve"> </v>
      </c>
      <c r="G239" s="15" t="str">
        <f>IF(T_komm!G236=0," ",T_komm!G236)</f>
        <v xml:space="preserve"> </v>
      </c>
      <c r="H239" s="15" t="str">
        <f>IF(T_komm!H236=0," ",T_komm!H236)</f>
        <v xml:space="preserve"> </v>
      </c>
      <c r="I239" s="15" t="str">
        <f>IF(T_komm!I236=0," ",T_komm!I236)</f>
        <v xml:space="preserve"> </v>
      </c>
      <c r="J239" s="15" t="str">
        <f>IF(T_komm!J236=0," ",T_komm!J236)</f>
        <v xml:space="preserve"> </v>
      </c>
      <c r="K239" s="15" t="str">
        <f>IF(T_komm!K236=0," ",T_komm!K236)</f>
        <v xml:space="preserve"> </v>
      </c>
      <c r="L239" s="15" t="str">
        <f>IF(T_komm!L236=0," ",T_komm!L236)</f>
        <v xml:space="preserve"> </v>
      </c>
      <c r="M239" s="15" t="str">
        <f>IF(T_komm!M236=0," ",T_komm!M236)</f>
        <v xml:space="preserve"> </v>
      </c>
      <c r="N239" s="15" t="str">
        <f>IF(T_komm!N236=0," ",T_komm!N236)</f>
        <v xml:space="preserve"> </v>
      </c>
      <c r="O239" s="15" t="str">
        <f>IF(T_komm!O236=0," ",T_komm!O236)</f>
        <v xml:space="preserve"> </v>
      </c>
      <c r="P239" s="15" t="str">
        <f>IF(T_komm!P236=0," ",T_komm!P236)</f>
        <v xml:space="preserve"> </v>
      </c>
      <c r="Q239" s="15" t="str">
        <f>IF(T_komm!Q236=0," ",T_komm!Q236)</f>
        <v xml:space="preserve"> </v>
      </c>
      <c r="R239" s="15" t="str">
        <f>IF(T_komm!R236=0," ",T_komm!R236)</f>
        <v xml:space="preserve"> </v>
      </c>
      <c r="S239" s="15" t="str">
        <f>IF(T_komm!S236=0," ",T_komm!S236)</f>
        <v xml:space="preserve"> </v>
      </c>
      <c r="T239" s="41"/>
    </row>
    <row r="240" spans="2:20" x14ac:dyDescent="0.2">
      <c r="B240" s="15" t="str">
        <f>IF(T_komm!B237=0," ",T_komm!B237)</f>
        <v xml:space="preserve"> </v>
      </c>
      <c r="C240" s="15" t="str">
        <f>IF(T_komm!C237=0," ",T_komm!C237)</f>
        <v xml:space="preserve"> </v>
      </c>
      <c r="D240" s="15" t="str">
        <f>IF(T_komm!D237=0," ",T_komm!D237)</f>
        <v xml:space="preserve"> </v>
      </c>
      <c r="E240" s="15" t="str">
        <f>IF(T_komm!E237=0," ",T_komm!E237)</f>
        <v xml:space="preserve"> </v>
      </c>
      <c r="F240" s="15" t="str">
        <f>IF(T_komm!F237=0," ",T_komm!F237)</f>
        <v xml:space="preserve"> </v>
      </c>
      <c r="G240" s="15" t="str">
        <f>IF(T_komm!G237=0," ",T_komm!G237)</f>
        <v xml:space="preserve"> </v>
      </c>
      <c r="H240" s="15" t="str">
        <f>IF(T_komm!H237=0," ",T_komm!H237)</f>
        <v xml:space="preserve"> </v>
      </c>
      <c r="I240" s="15" t="str">
        <f>IF(T_komm!I237=0," ",T_komm!I237)</f>
        <v xml:space="preserve"> </v>
      </c>
      <c r="J240" s="15" t="str">
        <f>IF(T_komm!J237=0," ",T_komm!J237)</f>
        <v xml:space="preserve"> </v>
      </c>
      <c r="K240" s="15" t="str">
        <f>IF(T_komm!K237=0," ",T_komm!K237)</f>
        <v xml:space="preserve"> </v>
      </c>
      <c r="L240" s="15" t="str">
        <f>IF(T_komm!L237=0," ",T_komm!L237)</f>
        <v xml:space="preserve"> </v>
      </c>
      <c r="M240" s="15" t="str">
        <f>IF(T_komm!M237=0," ",T_komm!M237)</f>
        <v xml:space="preserve"> </v>
      </c>
      <c r="N240" s="15" t="str">
        <f>IF(T_komm!N237=0," ",T_komm!N237)</f>
        <v xml:space="preserve"> </v>
      </c>
      <c r="O240" s="15" t="str">
        <f>IF(T_komm!O237=0," ",T_komm!O237)</f>
        <v xml:space="preserve"> </v>
      </c>
      <c r="P240" s="15" t="str">
        <f>IF(T_komm!P237=0," ",T_komm!P237)</f>
        <v xml:space="preserve"> </v>
      </c>
      <c r="Q240" s="15" t="str">
        <f>IF(T_komm!Q237=0," ",T_komm!Q237)</f>
        <v xml:space="preserve"> </v>
      </c>
      <c r="R240" s="15" t="str">
        <f>IF(T_komm!R237=0," ",T_komm!R237)</f>
        <v xml:space="preserve"> </v>
      </c>
      <c r="S240" s="15" t="str">
        <f>IF(T_komm!S237=0," ",T_komm!S237)</f>
        <v xml:space="preserve"> </v>
      </c>
      <c r="T240" s="41"/>
    </row>
    <row r="241" spans="2:20" x14ac:dyDescent="0.2">
      <c r="B241" s="15" t="str">
        <f>IF(T_komm!B238=0," ",T_komm!B238)</f>
        <v xml:space="preserve"> </v>
      </c>
      <c r="C241" s="15" t="str">
        <f>IF(T_komm!C238=0," ",T_komm!C238)</f>
        <v xml:space="preserve"> </v>
      </c>
      <c r="D241" s="15" t="str">
        <f>IF(T_komm!D238=0," ",T_komm!D238)</f>
        <v xml:space="preserve"> </v>
      </c>
      <c r="E241" s="15" t="str">
        <f>IF(T_komm!E238=0," ",T_komm!E238)</f>
        <v xml:space="preserve"> </v>
      </c>
      <c r="F241" s="15" t="str">
        <f>IF(T_komm!F238=0," ",T_komm!F238)</f>
        <v xml:space="preserve"> </v>
      </c>
      <c r="G241" s="15" t="str">
        <f>IF(T_komm!G238=0," ",T_komm!G238)</f>
        <v xml:space="preserve"> </v>
      </c>
      <c r="H241" s="15" t="str">
        <f>IF(T_komm!H238=0," ",T_komm!H238)</f>
        <v xml:space="preserve"> </v>
      </c>
      <c r="I241" s="15" t="str">
        <f>IF(T_komm!I238=0," ",T_komm!I238)</f>
        <v xml:space="preserve"> </v>
      </c>
      <c r="J241" s="15" t="str">
        <f>IF(T_komm!J238=0," ",T_komm!J238)</f>
        <v xml:space="preserve"> </v>
      </c>
      <c r="K241" s="15" t="str">
        <f>IF(T_komm!K238=0," ",T_komm!K238)</f>
        <v xml:space="preserve"> </v>
      </c>
      <c r="L241" s="15" t="str">
        <f>IF(T_komm!L238=0," ",T_komm!L238)</f>
        <v xml:space="preserve"> </v>
      </c>
      <c r="M241" s="15" t="str">
        <f>IF(T_komm!M238=0," ",T_komm!M238)</f>
        <v xml:space="preserve"> </v>
      </c>
      <c r="N241" s="15" t="str">
        <f>IF(T_komm!N238=0," ",T_komm!N238)</f>
        <v xml:space="preserve"> </v>
      </c>
      <c r="O241" s="15" t="str">
        <f>IF(T_komm!O238=0," ",T_komm!O238)</f>
        <v xml:space="preserve"> </v>
      </c>
      <c r="P241" s="15" t="str">
        <f>IF(T_komm!P238=0," ",T_komm!P238)</f>
        <v xml:space="preserve"> </v>
      </c>
      <c r="Q241" s="15" t="str">
        <f>IF(T_komm!Q238=0," ",T_komm!Q238)</f>
        <v xml:space="preserve"> </v>
      </c>
      <c r="R241" s="15" t="str">
        <f>IF(T_komm!R238=0," ",T_komm!R238)</f>
        <v xml:space="preserve"> </v>
      </c>
      <c r="S241" s="15" t="str">
        <f>IF(T_komm!S238=0," ",T_komm!S238)</f>
        <v xml:space="preserve"> </v>
      </c>
      <c r="T241" s="41"/>
    </row>
    <row r="242" spans="2:20" x14ac:dyDescent="0.2">
      <c r="B242" s="15" t="str">
        <f>IF(T_komm!B239=0," ",T_komm!B239)</f>
        <v xml:space="preserve"> </v>
      </c>
      <c r="C242" s="15" t="str">
        <f>IF(T_komm!C239=0," ",T_komm!C239)</f>
        <v xml:space="preserve"> </v>
      </c>
      <c r="D242" s="15" t="str">
        <f>IF(T_komm!D239=0," ",T_komm!D239)</f>
        <v xml:space="preserve"> </v>
      </c>
      <c r="E242" s="15" t="str">
        <f>IF(T_komm!E239=0," ",T_komm!E239)</f>
        <v xml:space="preserve"> </v>
      </c>
      <c r="F242" s="15" t="str">
        <f>IF(T_komm!F239=0," ",T_komm!F239)</f>
        <v xml:space="preserve"> </v>
      </c>
      <c r="G242" s="15" t="str">
        <f>IF(T_komm!G239=0," ",T_komm!G239)</f>
        <v xml:space="preserve"> </v>
      </c>
      <c r="H242" s="15" t="str">
        <f>IF(T_komm!H239=0," ",T_komm!H239)</f>
        <v xml:space="preserve"> </v>
      </c>
      <c r="I242" s="15" t="str">
        <f>IF(T_komm!I239=0," ",T_komm!I239)</f>
        <v xml:space="preserve"> </v>
      </c>
      <c r="J242" s="15" t="str">
        <f>IF(T_komm!J239=0," ",T_komm!J239)</f>
        <v xml:space="preserve"> </v>
      </c>
      <c r="K242" s="15" t="str">
        <f>IF(T_komm!K239=0," ",T_komm!K239)</f>
        <v xml:space="preserve"> </v>
      </c>
      <c r="L242" s="15" t="str">
        <f>IF(T_komm!L239=0," ",T_komm!L239)</f>
        <v xml:space="preserve"> </v>
      </c>
      <c r="M242" s="15" t="str">
        <f>IF(T_komm!M239=0," ",T_komm!M239)</f>
        <v xml:space="preserve"> </v>
      </c>
      <c r="N242" s="15" t="str">
        <f>IF(T_komm!N239=0," ",T_komm!N239)</f>
        <v xml:space="preserve"> </v>
      </c>
      <c r="O242" s="15" t="str">
        <f>IF(T_komm!O239=0," ",T_komm!O239)</f>
        <v xml:space="preserve"> </v>
      </c>
      <c r="P242" s="15" t="str">
        <f>IF(T_komm!P239=0," ",T_komm!P239)</f>
        <v xml:space="preserve"> </v>
      </c>
      <c r="Q242" s="15" t="str">
        <f>IF(T_komm!Q239=0," ",T_komm!Q239)</f>
        <v xml:space="preserve"> </v>
      </c>
      <c r="R242" s="15" t="str">
        <f>IF(T_komm!R239=0," ",T_komm!R239)</f>
        <v xml:space="preserve"> </v>
      </c>
      <c r="S242" s="15" t="str">
        <f>IF(T_komm!S239=0," ",T_komm!S239)</f>
        <v xml:space="preserve"> </v>
      </c>
      <c r="T242" s="41"/>
    </row>
    <row r="243" spans="2:20" x14ac:dyDescent="0.2">
      <c r="B243" s="15" t="str">
        <f>IF(T_komm!B240=0," ",T_komm!B240)</f>
        <v xml:space="preserve"> </v>
      </c>
      <c r="C243" s="15" t="str">
        <f>IF(T_komm!C240=0," ",T_komm!C240)</f>
        <v xml:space="preserve"> </v>
      </c>
      <c r="D243" s="15" t="str">
        <f>IF(T_komm!D240=0," ",T_komm!D240)</f>
        <v xml:space="preserve"> </v>
      </c>
      <c r="E243" s="15" t="str">
        <f>IF(T_komm!E240=0," ",T_komm!E240)</f>
        <v xml:space="preserve"> </v>
      </c>
      <c r="F243" s="15" t="str">
        <f>IF(T_komm!F240=0," ",T_komm!F240)</f>
        <v xml:space="preserve"> </v>
      </c>
      <c r="G243" s="15" t="str">
        <f>IF(T_komm!G240=0," ",T_komm!G240)</f>
        <v xml:space="preserve"> </v>
      </c>
      <c r="H243" s="15" t="str">
        <f>IF(T_komm!H240=0," ",T_komm!H240)</f>
        <v xml:space="preserve"> </v>
      </c>
      <c r="I243" s="15" t="str">
        <f>IF(T_komm!I240=0," ",T_komm!I240)</f>
        <v xml:space="preserve"> </v>
      </c>
      <c r="J243" s="15" t="str">
        <f>IF(T_komm!J240=0," ",T_komm!J240)</f>
        <v xml:space="preserve"> </v>
      </c>
      <c r="K243" s="15" t="str">
        <f>IF(T_komm!K240=0," ",T_komm!K240)</f>
        <v xml:space="preserve"> </v>
      </c>
      <c r="L243" s="15" t="str">
        <f>IF(T_komm!L240=0," ",T_komm!L240)</f>
        <v xml:space="preserve"> </v>
      </c>
      <c r="M243" s="15" t="str">
        <f>IF(T_komm!M240=0," ",T_komm!M240)</f>
        <v xml:space="preserve"> </v>
      </c>
      <c r="N243" s="15" t="str">
        <f>IF(T_komm!N240=0," ",T_komm!N240)</f>
        <v xml:space="preserve"> </v>
      </c>
      <c r="O243" s="15" t="str">
        <f>IF(T_komm!O240=0," ",T_komm!O240)</f>
        <v xml:space="preserve"> </v>
      </c>
      <c r="P243" s="15" t="str">
        <f>IF(T_komm!P240=0," ",T_komm!P240)</f>
        <v xml:space="preserve"> </v>
      </c>
      <c r="Q243" s="15" t="str">
        <f>IF(T_komm!Q240=0," ",T_komm!Q240)</f>
        <v xml:space="preserve"> </v>
      </c>
      <c r="R243" s="15" t="str">
        <f>IF(T_komm!R240=0," ",T_komm!R240)</f>
        <v xml:space="preserve"> </v>
      </c>
      <c r="S243" s="15" t="str">
        <f>IF(T_komm!S240=0," ",T_komm!S240)</f>
        <v xml:space="preserve"> </v>
      </c>
      <c r="T243" s="41"/>
    </row>
    <row r="244" spans="2:20" x14ac:dyDescent="0.2">
      <c r="B244" s="15" t="str">
        <f>IF(T_komm!B241=0," ",T_komm!B241)</f>
        <v xml:space="preserve"> </v>
      </c>
      <c r="C244" s="15" t="str">
        <f>IF(T_komm!C241=0," ",T_komm!C241)</f>
        <v xml:space="preserve"> </v>
      </c>
      <c r="D244" s="15" t="str">
        <f>IF(T_komm!D241=0," ",T_komm!D241)</f>
        <v xml:space="preserve"> </v>
      </c>
      <c r="E244" s="15" t="str">
        <f>IF(T_komm!E241=0," ",T_komm!E241)</f>
        <v xml:space="preserve"> </v>
      </c>
      <c r="F244" s="15" t="str">
        <f>IF(T_komm!F241=0," ",T_komm!F241)</f>
        <v xml:space="preserve"> </v>
      </c>
      <c r="G244" s="15" t="str">
        <f>IF(T_komm!G241=0," ",T_komm!G241)</f>
        <v xml:space="preserve"> </v>
      </c>
      <c r="H244" s="15" t="str">
        <f>IF(T_komm!H241=0," ",T_komm!H241)</f>
        <v xml:space="preserve"> </v>
      </c>
      <c r="I244" s="15" t="str">
        <f>IF(T_komm!I241=0," ",T_komm!I241)</f>
        <v xml:space="preserve"> </v>
      </c>
      <c r="J244" s="15" t="str">
        <f>IF(T_komm!J241=0," ",T_komm!J241)</f>
        <v xml:space="preserve"> </v>
      </c>
      <c r="K244" s="15" t="str">
        <f>IF(T_komm!K241=0," ",T_komm!K241)</f>
        <v xml:space="preserve"> </v>
      </c>
      <c r="L244" s="15" t="str">
        <f>IF(T_komm!L241=0," ",T_komm!L241)</f>
        <v xml:space="preserve"> </v>
      </c>
      <c r="M244" s="15" t="str">
        <f>IF(T_komm!M241=0," ",T_komm!M241)</f>
        <v xml:space="preserve"> </v>
      </c>
      <c r="N244" s="15" t="str">
        <f>IF(T_komm!N241=0," ",T_komm!N241)</f>
        <v xml:space="preserve"> </v>
      </c>
      <c r="O244" s="15" t="str">
        <f>IF(T_komm!O241=0," ",T_komm!O241)</f>
        <v xml:space="preserve"> </v>
      </c>
      <c r="P244" s="15" t="str">
        <f>IF(T_komm!P241=0," ",T_komm!P241)</f>
        <v xml:space="preserve"> </v>
      </c>
      <c r="Q244" s="15" t="str">
        <f>IF(T_komm!Q241=0," ",T_komm!Q241)</f>
        <v xml:space="preserve"> </v>
      </c>
      <c r="R244" s="15" t="str">
        <f>IF(T_komm!R241=0," ",T_komm!R241)</f>
        <v xml:space="preserve"> </v>
      </c>
      <c r="S244" s="15" t="str">
        <f>IF(T_komm!S241=0," ",T_komm!S241)</f>
        <v xml:space="preserve"> </v>
      </c>
      <c r="T244" s="41"/>
    </row>
    <row r="245" spans="2:20" x14ac:dyDescent="0.2">
      <c r="B245" s="15" t="str">
        <f>IF(T_komm!B242=0," ",T_komm!B242)</f>
        <v xml:space="preserve"> </v>
      </c>
      <c r="C245" s="15" t="str">
        <f>IF(T_komm!C242=0," ",T_komm!C242)</f>
        <v xml:space="preserve"> </v>
      </c>
      <c r="D245" s="15" t="str">
        <f>IF(T_komm!D242=0," ",T_komm!D242)</f>
        <v xml:space="preserve"> </v>
      </c>
      <c r="E245" s="15" t="str">
        <f>IF(T_komm!E242=0," ",T_komm!E242)</f>
        <v xml:space="preserve"> </v>
      </c>
      <c r="F245" s="15" t="str">
        <f>IF(T_komm!F242=0," ",T_komm!F242)</f>
        <v xml:space="preserve"> </v>
      </c>
      <c r="G245" s="15" t="str">
        <f>IF(T_komm!G242=0," ",T_komm!G242)</f>
        <v xml:space="preserve"> </v>
      </c>
      <c r="H245" s="15" t="str">
        <f>IF(T_komm!H242=0," ",T_komm!H242)</f>
        <v xml:space="preserve"> </v>
      </c>
      <c r="I245" s="15" t="str">
        <f>IF(T_komm!I242=0," ",T_komm!I242)</f>
        <v xml:space="preserve"> </v>
      </c>
      <c r="J245" s="15" t="str">
        <f>IF(T_komm!J242=0," ",T_komm!J242)</f>
        <v xml:space="preserve"> </v>
      </c>
      <c r="K245" s="15" t="str">
        <f>IF(T_komm!K242=0," ",T_komm!K242)</f>
        <v xml:space="preserve"> </v>
      </c>
      <c r="L245" s="15" t="str">
        <f>IF(T_komm!L242=0," ",T_komm!L242)</f>
        <v xml:space="preserve"> </v>
      </c>
      <c r="M245" s="15" t="str">
        <f>IF(T_komm!M242=0," ",T_komm!M242)</f>
        <v xml:space="preserve"> </v>
      </c>
      <c r="N245" s="15" t="str">
        <f>IF(T_komm!N242=0," ",T_komm!N242)</f>
        <v xml:space="preserve"> </v>
      </c>
      <c r="O245" s="15" t="str">
        <f>IF(T_komm!O242=0," ",T_komm!O242)</f>
        <v xml:space="preserve"> </v>
      </c>
      <c r="P245" s="15" t="str">
        <f>IF(T_komm!P242=0," ",T_komm!P242)</f>
        <v xml:space="preserve"> </v>
      </c>
      <c r="Q245" s="15" t="str">
        <f>IF(T_komm!Q242=0," ",T_komm!Q242)</f>
        <v xml:space="preserve"> </v>
      </c>
      <c r="R245" s="15" t="str">
        <f>IF(T_komm!R242=0," ",T_komm!R242)</f>
        <v xml:space="preserve"> </v>
      </c>
      <c r="S245" s="15" t="str">
        <f>IF(T_komm!S242=0," ",T_komm!S242)</f>
        <v xml:space="preserve"> </v>
      </c>
      <c r="T245" s="41"/>
    </row>
    <row r="246" spans="2:20" x14ac:dyDescent="0.2">
      <c r="B246" s="15" t="str">
        <f>IF(T_komm!B243=0," ",T_komm!B243)</f>
        <v xml:space="preserve"> </v>
      </c>
      <c r="C246" s="15" t="str">
        <f>IF(T_komm!C243=0," ",T_komm!C243)</f>
        <v xml:space="preserve"> </v>
      </c>
      <c r="D246" s="15" t="str">
        <f>IF(T_komm!D243=0," ",T_komm!D243)</f>
        <v xml:space="preserve"> </v>
      </c>
      <c r="E246" s="15" t="str">
        <f>IF(T_komm!E243=0," ",T_komm!E243)</f>
        <v xml:space="preserve"> </v>
      </c>
      <c r="F246" s="15" t="str">
        <f>IF(T_komm!F243=0," ",T_komm!F243)</f>
        <v xml:space="preserve"> </v>
      </c>
      <c r="G246" s="15" t="str">
        <f>IF(T_komm!G243=0," ",T_komm!G243)</f>
        <v xml:space="preserve"> </v>
      </c>
      <c r="H246" s="15" t="str">
        <f>IF(T_komm!H243=0," ",T_komm!H243)</f>
        <v xml:space="preserve"> </v>
      </c>
      <c r="I246" s="15" t="str">
        <f>IF(T_komm!I243=0," ",T_komm!I243)</f>
        <v xml:space="preserve"> </v>
      </c>
      <c r="J246" s="15" t="str">
        <f>IF(T_komm!J243=0," ",T_komm!J243)</f>
        <v xml:space="preserve"> </v>
      </c>
      <c r="K246" s="15" t="str">
        <f>IF(T_komm!K243=0," ",T_komm!K243)</f>
        <v xml:space="preserve"> </v>
      </c>
      <c r="L246" s="15" t="str">
        <f>IF(T_komm!L243=0," ",T_komm!L243)</f>
        <v xml:space="preserve"> </v>
      </c>
      <c r="M246" s="15" t="str">
        <f>IF(T_komm!M243=0," ",T_komm!M243)</f>
        <v xml:space="preserve"> </v>
      </c>
      <c r="N246" s="15" t="str">
        <f>IF(T_komm!N243=0," ",T_komm!N243)</f>
        <v xml:space="preserve"> </v>
      </c>
      <c r="O246" s="15" t="str">
        <f>IF(T_komm!O243=0," ",T_komm!O243)</f>
        <v xml:space="preserve"> </v>
      </c>
      <c r="P246" s="15" t="str">
        <f>IF(T_komm!P243=0," ",T_komm!P243)</f>
        <v xml:space="preserve"> </v>
      </c>
      <c r="Q246" s="15" t="str">
        <f>IF(T_komm!Q243=0," ",T_komm!Q243)</f>
        <v xml:space="preserve"> </v>
      </c>
      <c r="R246" s="15" t="str">
        <f>IF(T_komm!R243=0," ",T_komm!R243)</f>
        <v xml:space="preserve"> </v>
      </c>
      <c r="S246" s="15" t="str">
        <f>IF(T_komm!S243=0," ",T_komm!S243)</f>
        <v xml:space="preserve"> </v>
      </c>
      <c r="T246" s="41"/>
    </row>
    <row r="247" spans="2:20" x14ac:dyDescent="0.2">
      <c r="B247" s="15" t="str">
        <f>IF(T_komm!B244=0," ",T_komm!B244)</f>
        <v xml:space="preserve"> </v>
      </c>
      <c r="C247" s="15" t="str">
        <f>IF(T_komm!C244=0," ",T_komm!C244)</f>
        <v xml:space="preserve"> </v>
      </c>
      <c r="D247" s="15" t="str">
        <f>IF(T_komm!D244=0," ",T_komm!D244)</f>
        <v xml:space="preserve"> </v>
      </c>
      <c r="E247" s="15" t="str">
        <f>IF(T_komm!E244=0," ",T_komm!E244)</f>
        <v xml:space="preserve"> </v>
      </c>
      <c r="F247" s="15" t="str">
        <f>IF(T_komm!F244=0," ",T_komm!F244)</f>
        <v xml:space="preserve"> </v>
      </c>
      <c r="G247" s="15" t="str">
        <f>IF(T_komm!G244=0," ",T_komm!G244)</f>
        <v xml:space="preserve"> </v>
      </c>
      <c r="H247" s="15" t="str">
        <f>IF(T_komm!H244=0," ",T_komm!H244)</f>
        <v xml:space="preserve"> </v>
      </c>
      <c r="I247" s="15" t="str">
        <f>IF(T_komm!I244=0," ",T_komm!I244)</f>
        <v xml:space="preserve"> </v>
      </c>
      <c r="J247" s="15" t="str">
        <f>IF(T_komm!J244=0," ",T_komm!J244)</f>
        <v xml:space="preserve"> </v>
      </c>
      <c r="K247" s="15" t="str">
        <f>IF(T_komm!K244=0," ",T_komm!K244)</f>
        <v xml:space="preserve"> </v>
      </c>
      <c r="L247" s="15" t="str">
        <f>IF(T_komm!L244=0," ",T_komm!L244)</f>
        <v xml:space="preserve"> </v>
      </c>
      <c r="M247" s="15" t="str">
        <f>IF(T_komm!M244=0," ",T_komm!M244)</f>
        <v xml:space="preserve"> </v>
      </c>
      <c r="N247" s="15" t="str">
        <f>IF(T_komm!N244=0," ",T_komm!N244)</f>
        <v xml:space="preserve"> </v>
      </c>
      <c r="O247" s="15" t="str">
        <f>IF(T_komm!O244=0," ",T_komm!O244)</f>
        <v xml:space="preserve"> </v>
      </c>
      <c r="P247" s="15" t="str">
        <f>IF(T_komm!P244=0," ",T_komm!P244)</f>
        <v xml:space="preserve"> </v>
      </c>
      <c r="Q247" s="15" t="str">
        <f>IF(T_komm!Q244=0," ",T_komm!Q244)</f>
        <v xml:space="preserve"> </v>
      </c>
      <c r="R247" s="15" t="str">
        <f>IF(T_komm!R244=0," ",T_komm!R244)</f>
        <v xml:space="preserve"> </v>
      </c>
      <c r="S247" s="15" t="str">
        <f>IF(T_komm!S244=0," ",T_komm!S244)</f>
        <v xml:space="preserve"> </v>
      </c>
      <c r="T247" s="41"/>
    </row>
    <row r="248" spans="2:20" x14ac:dyDescent="0.2">
      <c r="B248" s="15" t="str">
        <f>IF(T_komm!B245=0," ",T_komm!B245)</f>
        <v xml:space="preserve"> </v>
      </c>
      <c r="C248" s="15" t="str">
        <f>IF(T_komm!C245=0," ",T_komm!C245)</f>
        <v xml:space="preserve"> </v>
      </c>
      <c r="D248" s="15" t="str">
        <f>IF(T_komm!D245=0," ",T_komm!D245)</f>
        <v xml:space="preserve"> </v>
      </c>
      <c r="E248" s="15" t="str">
        <f>IF(T_komm!E245=0," ",T_komm!E245)</f>
        <v xml:space="preserve"> </v>
      </c>
      <c r="F248" s="15" t="str">
        <f>IF(T_komm!F245=0," ",T_komm!F245)</f>
        <v xml:space="preserve"> </v>
      </c>
      <c r="G248" s="15" t="str">
        <f>IF(T_komm!G245=0," ",T_komm!G245)</f>
        <v xml:space="preserve"> </v>
      </c>
      <c r="H248" s="15" t="str">
        <f>IF(T_komm!H245=0," ",T_komm!H245)</f>
        <v xml:space="preserve"> </v>
      </c>
      <c r="I248" s="15" t="str">
        <f>IF(T_komm!I245=0," ",T_komm!I245)</f>
        <v xml:space="preserve"> </v>
      </c>
      <c r="J248" s="15" t="str">
        <f>IF(T_komm!J245=0," ",T_komm!J245)</f>
        <v xml:space="preserve"> </v>
      </c>
      <c r="K248" s="15" t="str">
        <f>IF(T_komm!K245=0," ",T_komm!K245)</f>
        <v xml:space="preserve"> </v>
      </c>
      <c r="L248" s="15" t="str">
        <f>IF(T_komm!L245=0," ",T_komm!L245)</f>
        <v xml:space="preserve"> </v>
      </c>
      <c r="M248" s="15" t="str">
        <f>IF(T_komm!M245=0," ",T_komm!M245)</f>
        <v xml:space="preserve"> </v>
      </c>
      <c r="N248" s="15" t="str">
        <f>IF(T_komm!N245=0," ",T_komm!N245)</f>
        <v xml:space="preserve"> </v>
      </c>
      <c r="O248" s="15" t="str">
        <f>IF(T_komm!O245=0," ",T_komm!O245)</f>
        <v xml:space="preserve"> </v>
      </c>
      <c r="P248" s="15" t="str">
        <f>IF(T_komm!P245=0," ",T_komm!P245)</f>
        <v xml:space="preserve"> </v>
      </c>
      <c r="Q248" s="15" t="str">
        <f>IF(T_komm!Q245=0," ",T_komm!Q245)</f>
        <v xml:space="preserve"> </v>
      </c>
      <c r="R248" s="15" t="str">
        <f>IF(T_komm!R245=0," ",T_komm!R245)</f>
        <v xml:space="preserve"> </v>
      </c>
      <c r="S248" s="15" t="str">
        <f>IF(T_komm!S245=0," ",T_komm!S245)</f>
        <v xml:space="preserve"> </v>
      </c>
      <c r="T248" s="41"/>
    </row>
    <row r="249" spans="2:20" x14ac:dyDescent="0.2">
      <c r="B249" s="15" t="str">
        <f>IF(T_komm!B246=0," ",T_komm!B246)</f>
        <v xml:space="preserve"> </v>
      </c>
      <c r="C249" s="15" t="str">
        <f>IF(T_komm!C246=0," ",T_komm!C246)</f>
        <v xml:space="preserve"> </v>
      </c>
      <c r="D249" s="15" t="str">
        <f>IF(T_komm!D246=0," ",T_komm!D246)</f>
        <v xml:space="preserve"> </v>
      </c>
      <c r="E249" s="15" t="str">
        <f>IF(T_komm!E246=0," ",T_komm!E246)</f>
        <v xml:space="preserve"> </v>
      </c>
      <c r="F249" s="15" t="str">
        <f>IF(T_komm!F246=0," ",T_komm!F246)</f>
        <v xml:space="preserve"> </v>
      </c>
      <c r="G249" s="15" t="str">
        <f>IF(T_komm!G246=0," ",T_komm!G246)</f>
        <v xml:space="preserve"> </v>
      </c>
      <c r="H249" s="15" t="str">
        <f>IF(T_komm!H246=0," ",T_komm!H246)</f>
        <v xml:space="preserve"> </v>
      </c>
      <c r="I249" s="15" t="str">
        <f>IF(T_komm!I246=0," ",T_komm!I246)</f>
        <v xml:space="preserve"> </v>
      </c>
      <c r="J249" s="15" t="str">
        <f>IF(T_komm!J246=0," ",T_komm!J246)</f>
        <v xml:space="preserve"> </v>
      </c>
      <c r="K249" s="15" t="str">
        <f>IF(T_komm!K246=0," ",T_komm!K246)</f>
        <v xml:space="preserve"> </v>
      </c>
      <c r="L249" s="15" t="str">
        <f>IF(T_komm!L246=0," ",T_komm!L246)</f>
        <v xml:space="preserve"> </v>
      </c>
      <c r="M249" s="15" t="str">
        <f>IF(T_komm!M246=0," ",T_komm!M246)</f>
        <v xml:space="preserve"> </v>
      </c>
      <c r="N249" s="15" t="str">
        <f>IF(T_komm!N246=0," ",T_komm!N246)</f>
        <v xml:space="preserve"> </v>
      </c>
      <c r="O249" s="15" t="str">
        <f>IF(T_komm!O246=0," ",T_komm!O246)</f>
        <v xml:space="preserve"> </v>
      </c>
      <c r="P249" s="15" t="str">
        <f>IF(T_komm!P246=0," ",T_komm!P246)</f>
        <v xml:space="preserve"> </v>
      </c>
      <c r="Q249" s="15" t="str">
        <f>IF(T_komm!Q246=0," ",T_komm!Q246)</f>
        <v xml:space="preserve"> </v>
      </c>
      <c r="R249" s="15" t="str">
        <f>IF(T_komm!R246=0," ",T_komm!R246)</f>
        <v xml:space="preserve"> </v>
      </c>
      <c r="S249" s="15" t="str">
        <f>IF(T_komm!S246=0," ",T_komm!S246)</f>
        <v xml:space="preserve"> </v>
      </c>
      <c r="T249" s="41"/>
    </row>
    <row r="250" spans="2:20" x14ac:dyDescent="0.2">
      <c r="B250" s="15" t="str">
        <f>IF(T_komm!B247=0," ",T_komm!B247)</f>
        <v xml:space="preserve"> </v>
      </c>
      <c r="C250" s="15" t="str">
        <f>IF(T_komm!C247=0," ",T_komm!C247)</f>
        <v xml:space="preserve"> </v>
      </c>
      <c r="D250" s="15" t="str">
        <f>IF(T_komm!D247=0," ",T_komm!D247)</f>
        <v xml:space="preserve"> </v>
      </c>
      <c r="E250" s="15" t="str">
        <f>IF(T_komm!E247=0," ",T_komm!E247)</f>
        <v xml:space="preserve"> </v>
      </c>
      <c r="F250" s="15" t="str">
        <f>IF(T_komm!F247=0," ",T_komm!F247)</f>
        <v xml:space="preserve"> </v>
      </c>
      <c r="G250" s="15" t="str">
        <f>IF(T_komm!G247=0," ",T_komm!G247)</f>
        <v xml:space="preserve"> </v>
      </c>
      <c r="H250" s="15" t="str">
        <f>IF(T_komm!H247=0," ",T_komm!H247)</f>
        <v xml:space="preserve"> </v>
      </c>
      <c r="I250" s="15" t="str">
        <f>IF(T_komm!I247=0," ",T_komm!I247)</f>
        <v xml:space="preserve"> </v>
      </c>
      <c r="J250" s="15" t="str">
        <f>IF(T_komm!J247=0," ",T_komm!J247)</f>
        <v xml:space="preserve"> </v>
      </c>
      <c r="K250" s="15" t="str">
        <f>IF(T_komm!K247=0," ",T_komm!K247)</f>
        <v xml:space="preserve"> </v>
      </c>
      <c r="L250" s="15" t="str">
        <f>IF(T_komm!L247=0," ",T_komm!L247)</f>
        <v xml:space="preserve"> </v>
      </c>
      <c r="M250" s="15" t="str">
        <f>IF(T_komm!M247=0," ",T_komm!M247)</f>
        <v xml:space="preserve"> </v>
      </c>
      <c r="N250" s="15" t="str">
        <f>IF(T_komm!N247=0," ",T_komm!N247)</f>
        <v xml:space="preserve"> </v>
      </c>
      <c r="O250" s="15" t="str">
        <f>IF(T_komm!O247=0," ",T_komm!O247)</f>
        <v xml:space="preserve"> </v>
      </c>
      <c r="P250" s="15" t="str">
        <f>IF(T_komm!P247=0," ",T_komm!P247)</f>
        <v xml:space="preserve"> </v>
      </c>
      <c r="Q250" s="15" t="str">
        <f>IF(T_komm!Q247=0," ",T_komm!Q247)</f>
        <v xml:space="preserve"> </v>
      </c>
      <c r="R250" s="15" t="str">
        <f>IF(T_komm!R247=0," ",T_komm!R247)</f>
        <v xml:space="preserve"> </v>
      </c>
      <c r="S250" s="15" t="str">
        <f>IF(T_komm!S247=0," ",T_komm!S247)</f>
        <v xml:space="preserve"> </v>
      </c>
      <c r="T250" s="41"/>
    </row>
    <row r="251" spans="2:20" x14ac:dyDescent="0.2">
      <c r="B251" s="15" t="str">
        <f>IF(T_komm!B248=0," ",T_komm!B248)</f>
        <v xml:space="preserve"> </v>
      </c>
      <c r="C251" s="15" t="str">
        <f>IF(T_komm!C248=0," ",T_komm!C248)</f>
        <v xml:space="preserve"> </v>
      </c>
      <c r="D251" s="15" t="str">
        <f>IF(T_komm!D248=0," ",T_komm!D248)</f>
        <v xml:space="preserve"> </v>
      </c>
      <c r="E251" s="15" t="str">
        <f>IF(T_komm!E248=0," ",T_komm!E248)</f>
        <v xml:space="preserve"> </v>
      </c>
      <c r="F251" s="15" t="str">
        <f>IF(T_komm!F248=0," ",T_komm!F248)</f>
        <v xml:space="preserve"> </v>
      </c>
      <c r="G251" s="15" t="str">
        <f>IF(T_komm!G248=0," ",T_komm!G248)</f>
        <v xml:space="preserve"> </v>
      </c>
      <c r="H251" s="15" t="str">
        <f>IF(T_komm!H248=0," ",T_komm!H248)</f>
        <v xml:space="preserve"> </v>
      </c>
      <c r="I251" s="15" t="str">
        <f>IF(T_komm!I248=0," ",T_komm!I248)</f>
        <v xml:space="preserve"> </v>
      </c>
      <c r="J251" s="15" t="str">
        <f>IF(T_komm!J248=0," ",T_komm!J248)</f>
        <v xml:space="preserve"> </v>
      </c>
      <c r="K251" s="15" t="str">
        <f>IF(T_komm!K248=0," ",T_komm!K248)</f>
        <v xml:space="preserve"> </v>
      </c>
      <c r="L251" s="15" t="str">
        <f>IF(T_komm!L248=0," ",T_komm!L248)</f>
        <v xml:space="preserve"> </v>
      </c>
      <c r="M251" s="15" t="str">
        <f>IF(T_komm!M248=0," ",T_komm!M248)</f>
        <v xml:space="preserve"> </v>
      </c>
      <c r="N251" s="15" t="str">
        <f>IF(T_komm!N248=0," ",T_komm!N248)</f>
        <v xml:space="preserve"> </v>
      </c>
      <c r="O251" s="15" t="str">
        <f>IF(T_komm!O248=0," ",T_komm!O248)</f>
        <v xml:space="preserve"> </v>
      </c>
      <c r="P251" s="15" t="str">
        <f>IF(T_komm!P248=0," ",T_komm!P248)</f>
        <v xml:space="preserve"> </v>
      </c>
      <c r="Q251" s="15" t="str">
        <f>IF(T_komm!Q248=0," ",T_komm!Q248)</f>
        <v xml:space="preserve"> </v>
      </c>
      <c r="R251" s="15" t="str">
        <f>IF(T_komm!R248=0," ",T_komm!R248)</f>
        <v xml:space="preserve"> </v>
      </c>
      <c r="S251" s="15" t="str">
        <f>IF(T_komm!S248=0," ",T_komm!S248)</f>
        <v xml:space="preserve"> </v>
      </c>
      <c r="T251" s="41"/>
    </row>
    <row r="252" spans="2:20" x14ac:dyDescent="0.2">
      <c r="B252" s="15" t="str">
        <f>IF(T_komm!B249=0," ",T_komm!B249)</f>
        <v xml:space="preserve"> </v>
      </c>
      <c r="C252" s="15" t="str">
        <f>IF(T_komm!C249=0," ",T_komm!C249)</f>
        <v xml:space="preserve"> </v>
      </c>
      <c r="D252" s="15" t="str">
        <f>IF(T_komm!D249=0," ",T_komm!D249)</f>
        <v xml:space="preserve"> </v>
      </c>
      <c r="E252" s="15" t="str">
        <f>IF(T_komm!E249=0," ",T_komm!E249)</f>
        <v xml:space="preserve"> </v>
      </c>
      <c r="F252" s="15" t="str">
        <f>IF(T_komm!F249=0," ",T_komm!F249)</f>
        <v xml:space="preserve"> </v>
      </c>
      <c r="G252" s="15" t="str">
        <f>IF(T_komm!G249=0," ",T_komm!G249)</f>
        <v xml:space="preserve"> </v>
      </c>
      <c r="H252" s="15" t="str">
        <f>IF(T_komm!H249=0," ",T_komm!H249)</f>
        <v xml:space="preserve"> </v>
      </c>
      <c r="I252" s="15" t="str">
        <f>IF(T_komm!I249=0," ",T_komm!I249)</f>
        <v xml:space="preserve"> </v>
      </c>
      <c r="J252" s="15" t="str">
        <f>IF(T_komm!J249=0," ",T_komm!J249)</f>
        <v xml:space="preserve"> </v>
      </c>
      <c r="K252" s="15" t="str">
        <f>IF(T_komm!K249=0," ",T_komm!K249)</f>
        <v xml:space="preserve"> </v>
      </c>
      <c r="L252" s="15" t="str">
        <f>IF(T_komm!L249=0," ",T_komm!L249)</f>
        <v xml:space="preserve"> </v>
      </c>
      <c r="M252" s="15" t="str">
        <f>IF(T_komm!M249=0," ",T_komm!M249)</f>
        <v xml:space="preserve"> </v>
      </c>
      <c r="N252" s="15" t="str">
        <f>IF(T_komm!N249=0," ",T_komm!N249)</f>
        <v xml:space="preserve"> </v>
      </c>
      <c r="O252" s="15" t="str">
        <f>IF(T_komm!O249=0," ",T_komm!O249)</f>
        <v xml:space="preserve"> </v>
      </c>
      <c r="P252" s="15" t="str">
        <f>IF(T_komm!P249=0," ",T_komm!P249)</f>
        <v xml:space="preserve"> </v>
      </c>
      <c r="Q252" s="15" t="str">
        <f>IF(T_komm!Q249=0," ",T_komm!Q249)</f>
        <v xml:space="preserve"> </v>
      </c>
      <c r="R252" s="15" t="str">
        <f>IF(T_komm!R249=0," ",T_komm!R249)</f>
        <v xml:space="preserve"> </v>
      </c>
      <c r="S252" s="15" t="str">
        <f>IF(T_komm!S249=0," ",T_komm!S249)</f>
        <v xml:space="preserve"> </v>
      </c>
      <c r="T252" s="41"/>
    </row>
    <row r="253" spans="2:20" x14ac:dyDescent="0.2">
      <c r="B253" s="15" t="str">
        <f>IF(T_komm!B250=0," ",T_komm!B250)</f>
        <v xml:space="preserve"> </v>
      </c>
      <c r="C253" s="15" t="str">
        <f>IF(T_komm!C250=0," ",T_komm!C250)</f>
        <v xml:space="preserve"> </v>
      </c>
      <c r="D253" s="15" t="str">
        <f>IF(T_komm!D250=0," ",T_komm!D250)</f>
        <v xml:space="preserve"> </v>
      </c>
      <c r="E253" s="15" t="str">
        <f>IF(T_komm!E250=0," ",T_komm!E250)</f>
        <v xml:space="preserve"> </v>
      </c>
      <c r="F253" s="15" t="str">
        <f>IF(T_komm!F250=0," ",T_komm!F250)</f>
        <v xml:space="preserve"> </v>
      </c>
      <c r="G253" s="15" t="str">
        <f>IF(T_komm!G250=0," ",T_komm!G250)</f>
        <v xml:space="preserve"> </v>
      </c>
      <c r="H253" s="15" t="str">
        <f>IF(T_komm!H250=0," ",T_komm!H250)</f>
        <v xml:space="preserve"> </v>
      </c>
      <c r="I253" s="15" t="str">
        <f>IF(T_komm!I250=0," ",T_komm!I250)</f>
        <v xml:space="preserve"> </v>
      </c>
      <c r="J253" s="15" t="str">
        <f>IF(T_komm!J250=0," ",T_komm!J250)</f>
        <v xml:space="preserve"> </v>
      </c>
      <c r="K253" s="15" t="str">
        <f>IF(T_komm!K250=0," ",T_komm!K250)</f>
        <v xml:space="preserve"> </v>
      </c>
      <c r="L253" s="15" t="str">
        <f>IF(T_komm!L250=0," ",T_komm!L250)</f>
        <v xml:space="preserve"> </v>
      </c>
      <c r="M253" s="15" t="str">
        <f>IF(T_komm!M250=0," ",T_komm!M250)</f>
        <v xml:space="preserve"> </v>
      </c>
      <c r="N253" s="15" t="str">
        <f>IF(T_komm!N250=0," ",T_komm!N250)</f>
        <v xml:space="preserve"> </v>
      </c>
      <c r="O253" s="15" t="str">
        <f>IF(T_komm!O250=0," ",T_komm!O250)</f>
        <v xml:space="preserve"> </v>
      </c>
      <c r="P253" s="15" t="str">
        <f>IF(T_komm!P250=0," ",T_komm!P250)</f>
        <v xml:space="preserve"> </v>
      </c>
      <c r="Q253" s="15" t="str">
        <f>IF(T_komm!Q250=0," ",T_komm!Q250)</f>
        <v xml:space="preserve"> </v>
      </c>
      <c r="R253" s="15" t="str">
        <f>IF(T_komm!R250=0," ",T_komm!R250)</f>
        <v xml:space="preserve"> </v>
      </c>
      <c r="S253" s="15" t="str">
        <f>IF(T_komm!S250=0," ",T_komm!S250)</f>
        <v xml:space="preserve"> </v>
      </c>
      <c r="T253" s="41"/>
    </row>
    <row r="254" spans="2:20" x14ac:dyDescent="0.2">
      <c r="B254" s="15" t="str">
        <f>IF(T_komm!B251=0," ",T_komm!B251)</f>
        <v xml:space="preserve"> </v>
      </c>
      <c r="C254" s="15" t="str">
        <f>IF(T_komm!C251=0," ",T_komm!C251)</f>
        <v xml:space="preserve"> </v>
      </c>
      <c r="D254" s="15" t="str">
        <f>IF(T_komm!D251=0," ",T_komm!D251)</f>
        <v xml:space="preserve"> </v>
      </c>
      <c r="E254" s="15" t="str">
        <f>IF(T_komm!E251=0," ",T_komm!E251)</f>
        <v xml:space="preserve"> </v>
      </c>
      <c r="F254" s="15" t="str">
        <f>IF(T_komm!F251=0," ",T_komm!F251)</f>
        <v xml:space="preserve"> </v>
      </c>
      <c r="G254" s="15" t="str">
        <f>IF(T_komm!G251=0," ",T_komm!G251)</f>
        <v xml:space="preserve"> </v>
      </c>
      <c r="H254" s="15" t="str">
        <f>IF(T_komm!H251=0," ",T_komm!H251)</f>
        <v xml:space="preserve"> </v>
      </c>
      <c r="I254" s="15" t="str">
        <f>IF(T_komm!I251=0," ",T_komm!I251)</f>
        <v xml:space="preserve"> </v>
      </c>
      <c r="J254" s="15" t="str">
        <f>IF(T_komm!J251=0," ",T_komm!J251)</f>
        <v xml:space="preserve"> </v>
      </c>
      <c r="K254" s="15" t="str">
        <f>IF(T_komm!K251=0," ",T_komm!K251)</f>
        <v xml:space="preserve"> </v>
      </c>
      <c r="L254" s="15" t="str">
        <f>IF(T_komm!L251=0," ",T_komm!L251)</f>
        <v xml:space="preserve"> </v>
      </c>
      <c r="M254" s="15" t="str">
        <f>IF(T_komm!M251=0," ",T_komm!M251)</f>
        <v xml:space="preserve"> </v>
      </c>
      <c r="N254" s="15" t="str">
        <f>IF(T_komm!N251=0," ",T_komm!N251)</f>
        <v xml:space="preserve"> </v>
      </c>
      <c r="O254" s="15" t="str">
        <f>IF(T_komm!O251=0," ",T_komm!O251)</f>
        <v xml:space="preserve"> </v>
      </c>
      <c r="P254" s="15" t="str">
        <f>IF(T_komm!P251=0," ",T_komm!P251)</f>
        <v xml:space="preserve"> </v>
      </c>
      <c r="Q254" s="15" t="str">
        <f>IF(T_komm!Q251=0," ",T_komm!Q251)</f>
        <v xml:space="preserve"> </v>
      </c>
      <c r="R254" s="15" t="str">
        <f>IF(T_komm!R251=0," ",T_komm!R251)</f>
        <v xml:space="preserve"> </v>
      </c>
      <c r="S254" s="15" t="str">
        <f>IF(T_komm!S251=0," ",T_komm!S251)</f>
        <v xml:space="preserve"> </v>
      </c>
      <c r="T254" s="41"/>
    </row>
    <row r="255" spans="2:20" x14ac:dyDescent="0.2">
      <c r="B255" s="15" t="str">
        <f>IF(T_komm!B252=0," ",T_komm!B252)</f>
        <v xml:space="preserve"> </v>
      </c>
      <c r="C255" s="15" t="str">
        <f>IF(T_komm!C252=0," ",T_komm!C252)</f>
        <v xml:space="preserve"> </v>
      </c>
      <c r="D255" s="15" t="str">
        <f>IF(T_komm!D252=0," ",T_komm!D252)</f>
        <v xml:space="preserve"> </v>
      </c>
      <c r="E255" s="15" t="str">
        <f>IF(T_komm!E252=0," ",T_komm!E252)</f>
        <v xml:space="preserve"> </v>
      </c>
      <c r="F255" s="15" t="str">
        <f>IF(T_komm!F252=0," ",T_komm!F252)</f>
        <v xml:space="preserve"> </v>
      </c>
      <c r="G255" s="15" t="str">
        <f>IF(T_komm!G252=0," ",T_komm!G252)</f>
        <v xml:space="preserve"> </v>
      </c>
      <c r="H255" s="15" t="str">
        <f>IF(T_komm!H252=0," ",T_komm!H252)</f>
        <v xml:space="preserve"> </v>
      </c>
      <c r="I255" s="15" t="str">
        <f>IF(T_komm!I252=0," ",T_komm!I252)</f>
        <v xml:space="preserve"> </v>
      </c>
      <c r="J255" s="15" t="str">
        <f>IF(T_komm!J252=0," ",T_komm!J252)</f>
        <v xml:space="preserve"> </v>
      </c>
      <c r="K255" s="15" t="str">
        <f>IF(T_komm!K252=0," ",T_komm!K252)</f>
        <v xml:space="preserve"> </v>
      </c>
      <c r="L255" s="15" t="str">
        <f>IF(T_komm!L252=0," ",T_komm!L252)</f>
        <v xml:space="preserve"> </v>
      </c>
      <c r="M255" s="15" t="str">
        <f>IF(T_komm!M252=0," ",T_komm!M252)</f>
        <v xml:space="preserve"> </v>
      </c>
      <c r="N255" s="15" t="str">
        <f>IF(T_komm!N252=0," ",T_komm!N252)</f>
        <v xml:space="preserve"> </v>
      </c>
      <c r="O255" s="15" t="str">
        <f>IF(T_komm!O252=0," ",T_komm!O252)</f>
        <v xml:space="preserve"> </v>
      </c>
      <c r="P255" s="15" t="str">
        <f>IF(T_komm!P252=0," ",T_komm!P252)</f>
        <v xml:space="preserve"> </v>
      </c>
      <c r="Q255" s="15" t="str">
        <f>IF(T_komm!Q252=0," ",T_komm!Q252)</f>
        <v xml:space="preserve"> </v>
      </c>
      <c r="R255" s="15" t="str">
        <f>IF(T_komm!R252=0," ",T_komm!R252)</f>
        <v xml:space="preserve"> </v>
      </c>
      <c r="S255" s="15" t="str">
        <f>IF(T_komm!S252=0," ",T_komm!S252)</f>
        <v xml:space="preserve"> </v>
      </c>
      <c r="T255" s="41"/>
    </row>
    <row r="256" spans="2:20" x14ac:dyDescent="0.2">
      <c r="B256" s="15" t="str">
        <f>IF(T_komm!B253=0," ",T_komm!B253)</f>
        <v xml:space="preserve"> </v>
      </c>
      <c r="C256" s="15" t="str">
        <f>IF(T_komm!C253=0," ",T_komm!C253)</f>
        <v xml:space="preserve"> </v>
      </c>
      <c r="D256" s="15" t="str">
        <f>IF(T_komm!D253=0," ",T_komm!D253)</f>
        <v xml:space="preserve"> </v>
      </c>
      <c r="E256" s="15" t="str">
        <f>IF(T_komm!E253=0," ",T_komm!E253)</f>
        <v xml:space="preserve"> </v>
      </c>
      <c r="F256" s="15" t="str">
        <f>IF(T_komm!F253=0," ",T_komm!F253)</f>
        <v xml:space="preserve"> </v>
      </c>
      <c r="G256" s="15" t="str">
        <f>IF(T_komm!G253=0," ",T_komm!G253)</f>
        <v xml:space="preserve"> </v>
      </c>
      <c r="H256" s="15" t="str">
        <f>IF(T_komm!H253=0," ",T_komm!H253)</f>
        <v xml:space="preserve"> </v>
      </c>
      <c r="I256" s="15" t="str">
        <f>IF(T_komm!I253=0," ",T_komm!I253)</f>
        <v xml:space="preserve"> </v>
      </c>
      <c r="J256" s="15" t="str">
        <f>IF(T_komm!J253=0," ",T_komm!J253)</f>
        <v xml:space="preserve"> </v>
      </c>
      <c r="K256" s="15" t="str">
        <f>IF(T_komm!K253=0," ",T_komm!K253)</f>
        <v xml:space="preserve"> </v>
      </c>
      <c r="L256" s="15" t="str">
        <f>IF(T_komm!L253=0," ",T_komm!L253)</f>
        <v xml:space="preserve"> </v>
      </c>
      <c r="M256" s="15" t="str">
        <f>IF(T_komm!M253=0," ",T_komm!M253)</f>
        <v xml:space="preserve"> </v>
      </c>
      <c r="N256" s="15" t="str">
        <f>IF(T_komm!N253=0," ",T_komm!N253)</f>
        <v xml:space="preserve"> </v>
      </c>
      <c r="O256" s="15" t="str">
        <f>IF(T_komm!O253=0," ",T_komm!O253)</f>
        <v xml:space="preserve"> </v>
      </c>
      <c r="P256" s="15" t="str">
        <f>IF(T_komm!P253=0," ",T_komm!P253)</f>
        <v xml:space="preserve"> </v>
      </c>
      <c r="Q256" s="15" t="str">
        <f>IF(T_komm!Q253=0," ",T_komm!Q253)</f>
        <v xml:space="preserve"> </v>
      </c>
      <c r="R256" s="15" t="str">
        <f>IF(T_komm!R253=0," ",T_komm!R253)</f>
        <v xml:space="preserve"> </v>
      </c>
      <c r="S256" s="15" t="str">
        <f>IF(T_komm!S253=0," ",T_komm!S253)</f>
        <v xml:space="preserve"> </v>
      </c>
      <c r="T256" s="41"/>
    </row>
    <row r="257" spans="2:20" x14ac:dyDescent="0.2">
      <c r="B257" s="15" t="str">
        <f>IF(T_komm!B254=0," ",T_komm!B254)</f>
        <v xml:space="preserve"> </v>
      </c>
      <c r="C257" s="15" t="str">
        <f>IF(T_komm!C254=0," ",T_komm!C254)</f>
        <v xml:space="preserve"> </v>
      </c>
      <c r="D257" s="15" t="str">
        <f>IF(T_komm!D254=0," ",T_komm!D254)</f>
        <v xml:space="preserve"> </v>
      </c>
      <c r="E257" s="15" t="str">
        <f>IF(T_komm!E254=0," ",T_komm!E254)</f>
        <v xml:space="preserve"> </v>
      </c>
      <c r="F257" s="15" t="str">
        <f>IF(T_komm!F254=0," ",T_komm!F254)</f>
        <v xml:space="preserve"> </v>
      </c>
      <c r="G257" s="15" t="str">
        <f>IF(T_komm!G254=0," ",T_komm!G254)</f>
        <v xml:space="preserve"> </v>
      </c>
      <c r="H257" s="15" t="str">
        <f>IF(T_komm!H254=0," ",T_komm!H254)</f>
        <v xml:space="preserve"> </v>
      </c>
      <c r="I257" s="15" t="str">
        <f>IF(T_komm!I254=0," ",T_komm!I254)</f>
        <v xml:space="preserve"> </v>
      </c>
      <c r="J257" s="15" t="str">
        <f>IF(T_komm!J254=0," ",T_komm!J254)</f>
        <v xml:space="preserve"> </v>
      </c>
      <c r="K257" s="15" t="str">
        <f>IF(T_komm!K254=0," ",T_komm!K254)</f>
        <v xml:space="preserve"> </v>
      </c>
      <c r="L257" s="15" t="str">
        <f>IF(T_komm!L254=0," ",T_komm!L254)</f>
        <v xml:space="preserve"> </v>
      </c>
      <c r="M257" s="15" t="str">
        <f>IF(T_komm!M254=0," ",T_komm!M254)</f>
        <v xml:space="preserve"> </v>
      </c>
      <c r="N257" s="15" t="str">
        <f>IF(T_komm!N254=0," ",T_komm!N254)</f>
        <v xml:space="preserve"> </v>
      </c>
      <c r="O257" s="15" t="str">
        <f>IF(T_komm!O254=0," ",T_komm!O254)</f>
        <v xml:space="preserve"> </v>
      </c>
      <c r="P257" s="15" t="str">
        <f>IF(T_komm!P254=0," ",T_komm!P254)</f>
        <v xml:space="preserve"> </v>
      </c>
      <c r="Q257" s="15" t="str">
        <f>IF(T_komm!Q254=0," ",T_komm!Q254)</f>
        <v xml:space="preserve"> </v>
      </c>
      <c r="R257" s="15" t="str">
        <f>IF(T_komm!R254=0," ",T_komm!R254)</f>
        <v xml:space="preserve"> </v>
      </c>
      <c r="S257" s="15" t="str">
        <f>IF(T_komm!S254=0," ",T_komm!S254)</f>
        <v xml:space="preserve"> </v>
      </c>
      <c r="T257" s="41"/>
    </row>
    <row r="258" spans="2:20" x14ac:dyDescent="0.2">
      <c r="B258" s="15" t="str">
        <f>IF(T_komm!B255=0," ",T_komm!B255)</f>
        <v xml:space="preserve"> </v>
      </c>
      <c r="C258" s="15" t="str">
        <f>IF(T_komm!C255=0," ",T_komm!C255)</f>
        <v xml:space="preserve"> </v>
      </c>
      <c r="D258" s="15" t="str">
        <f>IF(T_komm!D255=0," ",T_komm!D255)</f>
        <v xml:space="preserve"> </v>
      </c>
      <c r="E258" s="15" t="str">
        <f>IF(T_komm!E255=0," ",T_komm!E255)</f>
        <v xml:space="preserve"> </v>
      </c>
      <c r="F258" s="15" t="str">
        <f>IF(T_komm!F255=0," ",T_komm!F255)</f>
        <v xml:space="preserve"> </v>
      </c>
      <c r="G258" s="15" t="str">
        <f>IF(T_komm!G255=0," ",T_komm!G255)</f>
        <v xml:space="preserve"> </v>
      </c>
      <c r="H258" s="15" t="str">
        <f>IF(T_komm!H255=0," ",T_komm!H255)</f>
        <v xml:space="preserve"> </v>
      </c>
      <c r="I258" s="15" t="str">
        <f>IF(T_komm!I255=0," ",T_komm!I255)</f>
        <v xml:space="preserve"> </v>
      </c>
      <c r="J258" s="15" t="str">
        <f>IF(T_komm!J255=0," ",T_komm!J255)</f>
        <v xml:space="preserve"> </v>
      </c>
      <c r="K258" s="15" t="str">
        <f>IF(T_komm!K255=0," ",T_komm!K255)</f>
        <v xml:space="preserve"> </v>
      </c>
      <c r="L258" s="15" t="str">
        <f>IF(T_komm!L255=0," ",T_komm!L255)</f>
        <v xml:space="preserve"> </v>
      </c>
      <c r="M258" s="15" t="str">
        <f>IF(T_komm!M255=0," ",T_komm!M255)</f>
        <v xml:space="preserve"> </v>
      </c>
      <c r="N258" s="15" t="str">
        <f>IF(T_komm!N255=0," ",T_komm!N255)</f>
        <v xml:space="preserve"> </v>
      </c>
      <c r="O258" s="15" t="str">
        <f>IF(T_komm!O255=0," ",T_komm!O255)</f>
        <v xml:space="preserve"> </v>
      </c>
      <c r="P258" s="15" t="str">
        <f>IF(T_komm!P255=0," ",T_komm!P255)</f>
        <v xml:space="preserve"> </v>
      </c>
      <c r="Q258" s="15" t="str">
        <f>IF(T_komm!Q255=0," ",T_komm!Q255)</f>
        <v xml:space="preserve"> </v>
      </c>
      <c r="R258" s="15" t="str">
        <f>IF(T_komm!R255=0," ",T_komm!R255)</f>
        <v xml:space="preserve"> </v>
      </c>
      <c r="S258" s="15" t="str">
        <f>IF(T_komm!S255=0," ",T_komm!S255)</f>
        <v xml:space="preserve"> </v>
      </c>
      <c r="T258" s="41"/>
    </row>
    <row r="259" spans="2:20" x14ac:dyDescent="0.2">
      <c r="B259" s="15" t="str">
        <f>IF(T_komm!B256=0," ",T_komm!B256)</f>
        <v xml:space="preserve"> </v>
      </c>
      <c r="C259" s="15" t="str">
        <f>IF(T_komm!C256=0," ",T_komm!C256)</f>
        <v xml:space="preserve"> </v>
      </c>
      <c r="D259" s="15" t="str">
        <f>IF(T_komm!D256=0," ",T_komm!D256)</f>
        <v xml:space="preserve"> </v>
      </c>
      <c r="E259" s="15" t="str">
        <f>IF(T_komm!E256=0," ",T_komm!E256)</f>
        <v xml:space="preserve"> </v>
      </c>
      <c r="F259" s="15" t="str">
        <f>IF(T_komm!F256=0," ",T_komm!F256)</f>
        <v xml:space="preserve"> </v>
      </c>
      <c r="G259" s="15" t="str">
        <f>IF(T_komm!G256=0," ",T_komm!G256)</f>
        <v xml:space="preserve"> </v>
      </c>
      <c r="H259" s="15" t="str">
        <f>IF(T_komm!H256=0," ",T_komm!H256)</f>
        <v xml:space="preserve"> </v>
      </c>
      <c r="I259" s="15" t="str">
        <f>IF(T_komm!I256=0," ",T_komm!I256)</f>
        <v xml:space="preserve"> </v>
      </c>
      <c r="J259" s="15" t="str">
        <f>IF(T_komm!J256=0," ",T_komm!J256)</f>
        <v xml:space="preserve"> </v>
      </c>
      <c r="K259" s="15" t="str">
        <f>IF(T_komm!K256=0," ",T_komm!K256)</f>
        <v xml:space="preserve"> </v>
      </c>
      <c r="L259" s="15" t="str">
        <f>IF(T_komm!L256=0," ",T_komm!L256)</f>
        <v xml:space="preserve"> </v>
      </c>
      <c r="M259" s="15" t="str">
        <f>IF(T_komm!M256=0," ",T_komm!M256)</f>
        <v xml:space="preserve"> </v>
      </c>
      <c r="N259" s="15" t="str">
        <f>IF(T_komm!N256=0," ",T_komm!N256)</f>
        <v xml:space="preserve"> </v>
      </c>
      <c r="O259" s="15" t="str">
        <f>IF(T_komm!O256=0," ",T_komm!O256)</f>
        <v xml:space="preserve"> </v>
      </c>
      <c r="P259" s="15" t="str">
        <f>IF(T_komm!P256=0," ",T_komm!P256)</f>
        <v xml:space="preserve"> </v>
      </c>
      <c r="Q259" s="15" t="str">
        <f>IF(T_komm!Q256=0," ",T_komm!Q256)</f>
        <v xml:space="preserve"> </v>
      </c>
      <c r="R259" s="15" t="str">
        <f>IF(T_komm!R256=0," ",T_komm!R256)</f>
        <v xml:space="preserve"> </v>
      </c>
      <c r="S259" s="15" t="str">
        <f>IF(T_komm!S256=0," ",T_komm!S256)</f>
        <v xml:space="preserve"> </v>
      </c>
      <c r="T259" s="41"/>
    </row>
    <row r="260" spans="2:20" x14ac:dyDescent="0.2">
      <c r="B260" s="15" t="str">
        <f>IF(T_komm!B257=0," ",T_komm!B257)</f>
        <v xml:space="preserve"> </v>
      </c>
      <c r="C260" s="15" t="str">
        <f>IF(T_komm!C257=0," ",T_komm!C257)</f>
        <v xml:space="preserve"> </v>
      </c>
      <c r="D260" s="15" t="str">
        <f>IF(T_komm!D257=0," ",T_komm!D257)</f>
        <v xml:space="preserve"> </v>
      </c>
      <c r="E260" s="15" t="str">
        <f>IF(T_komm!E257=0," ",T_komm!E257)</f>
        <v xml:space="preserve"> </v>
      </c>
      <c r="F260" s="15" t="str">
        <f>IF(T_komm!F257=0," ",T_komm!F257)</f>
        <v xml:space="preserve"> </v>
      </c>
      <c r="G260" s="15" t="str">
        <f>IF(T_komm!G257=0," ",T_komm!G257)</f>
        <v xml:space="preserve"> </v>
      </c>
      <c r="H260" s="15" t="str">
        <f>IF(T_komm!H257=0," ",T_komm!H257)</f>
        <v xml:space="preserve"> </v>
      </c>
      <c r="I260" s="15" t="str">
        <f>IF(T_komm!I257=0," ",T_komm!I257)</f>
        <v xml:space="preserve"> </v>
      </c>
      <c r="J260" s="15" t="str">
        <f>IF(T_komm!J257=0," ",T_komm!J257)</f>
        <v xml:space="preserve"> </v>
      </c>
      <c r="K260" s="15" t="str">
        <f>IF(T_komm!K257=0," ",T_komm!K257)</f>
        <v xml:space="preserve"> </v>
      </c>
      <c r="L260" s="15" t="str">
        <f>IF(T_komm!L257=0," ",T_komm!L257)</f>
        <v xml:space="preserve"> </v>
      </c>
      <c r="M260" s="15" t="str">
        <f>IF(T_komm!M257=0," ",T_komm!M257)</f>
        <v xml:space="preserve"> </v>
      </c>
      <c r="N260" s="15" t="str">
        <f>IF(T_komm!N257=0," ",T_komm!N257)</f>
        <v xml:space="preserve"> </v>
      </c>
      <c r="O260" s="15" t="str">
        <f>IF(T_komm!O257=0," ",T_komm!O257)</f>
        <v xml:space="preserve"> </v>
      </c>
      <c r="P260" s="15" t="str">
        <f>IF(T_komm!P257=0," ",T_komm!P257)</f>
        <v xml:space="preserve"> </v>
      </c>
      <c r="Q260" s="15" t="str">
        <f>IF(T_komm!Q257=0," ",T_komm!Q257)</f>
        <v xml:space="preserve"> </v>
      </c>
      <c r="R260" s="15" t="str">
        <f>IF(T_komm!R257=0," ",T_komm!R257)</f>
        <v xml:space="preserve"> </v>
      </c>
      <c r="S260" s="15" t="str">
        <f>IF(T_komm!S257=0," ",T_komm!S257)</f>
        <v xml:space="preserve"> </v>
      </c>
      <c r="T260" s="41"/>
    </row>
    <row r="261" spans="2:20" x14ac:dyDescent="0.2">
      <c r="B261" s="15" t="str">
        <f>IF(T_komm!B258=0," ",T_komm!B258)</f>
        <v xml:space="preserve"> </v>
      </c>
      <c r="C261" s="15" t="str">
        <f>IF(T_komm!C258=0," ",T_komm!C258)</f>
        <v xml:space="preserve"> </v>
      </c>
      <c r="D261" s="15" t="str">
        <f>IF(T_komm!D258=0," ",T_komm!D258)</f>
        <v xml:space="preserve"> </v>
      </c>
      <c r="E261" s="15" t="str">
        <f>IF(T_komm!E258=0," ",T_komm!E258)</f>
        <v xml:space="preserve"> </v>
      </c>
      <c r="F261" s="15" t="str">
        <f>IF(T_komm!F258=0," ",T_komm!F258)</f>
        <v xml:space="preserve"> </v>
      </c>
      <c r="G261" s="15" t="str">
        <f>IF(T_komm!G258=0," ",T_komm!G258)</f>
        <v xml:space="preserve"> </v>
      </c>
      <c r="H261" s="15" t="str">
        <f>IF(T_komm!H258=0," ",T_komm!H258)</f>
        <v xml:space="preserve"> </v>
      </c>
      <c r="I261" s="15" t="str">
        <f>IF(T_komm!I258=0," ",T_komm!I258)</f>
        <v xml:space="preserve"> </v>
      </c>
      <c r="J261" s="15" t="str">
        <f>IF(T_komm!J258=0," ",T_komm!J258)</f>
        <v xml:space="preserve"> </v>
      </c>
      <c r="K261" s="15" t="str">
        <f>IF(T_komm!K258=0," ",T_komm!K258)</f>
        <v xml:space="preserve"> </v>
      </c>
      <c r="L261" s="15" t="str">
        <f>IF(T_komm!L258=0," ",T_komm!L258)</f>
        <v xml:space="preserve"> </v>
      </c>
      <c r="M261" s="15" t="str">
        <f>IF(T_komm!M258=0," ",T_komm!M258)</f>
        <v xml:space="preserve"> </v>
      </c>
      <c r="N261" s="15" t="str">
        <f>IF(T_komm!N258=0," ",T_komm!N258)</f>
        <v xml:space="preserve"> </v>
      </c>
      <c r="O261" s="15" t="str">
        <f>IF(T_komm!O258=0," ",T_komm!O258)</f>
        <v xml:space="preserve"> </v>
      </c>
      <c r="P261" s="15" t="str">
        <f>IF(T_komm!P258=0," ",T_komm!P258)</f>
        <v xml:space="preserve"> </v>
      </c>
      <c r="Q261" s="15" t="str">
        <f>IF(T_komm!Q258=0," ",T_komm!Q258)</f>
        <v xml:space="preserve"> </v>
      </c>
      <c r="R261" s="15" t="str">
        <f>IF(T_komm!R258=0," ",T_komm!R258)</f>
        <v xml:space="preserve"> </v>
      </c>
      <c r="S261" s="15" t="str">
        <f>IF(T_komm!S258=0," ",T_komm!S258)</f>
        <v xml:space="preserve"> </v>
      </c>
      <c r="T261" s="41"/>
    </row>
    <row r="262" spans="2:20" x14ac:dyDescent="0.2">
      <c r="B262" s="15" t="str">
        <f>IF(T_komm!B259=0," ",T_komm!B259)</f>
        <v xml:space="preserve"> </v>
      </c>
      <c r="C262" s="15" t="str">
        <f>IF(T_komm!C259=0," ",T_komm!C259)</f>
        <v xml:space="preserve"> </v>
      </c>
      <c r="D262" s="15" t="str">
        <f>IF(T_komm!D259=0," ",T_komm!D259)</f>
        <v xml:space="preserve"> </v>
      </c>
      <c r="E262" s="15" t="str">
        <f>IF(T_komm!E259=0," ",T_komm!E259)</f>
        <v xml:space="preserve"> </v>
      </c>
      <c r="F262" s="15" t="str">
        <f>IF(T_komm!F259=0," ",T_komm!F259)</f>
        <v xml:space="preserve"> </v>
      </c>
      <c r="G262" s="15" t="str">
        <f>IF(T_komm!G259=0," ",T_komm!G259)</f>
        <v xml:space="preserve"> </v>
      </c>
      <c r="H262" s="15" t="str">
        <f>IF(T_komm!H259=0," ",T_komm!H259)</f>
        <v xml:space="preserve"> </v>
      </c>
      <c r="I262" s="15" t="str">
        <f>IF(T_komm!I259=0," ",T_komm!I259)</f>
        <v xml:space="preserve"> </v>
      </c>
      <c r="J262" s="15" t="str">
        <f>IF(T_komm!J259=0," ",T_komm!J259)</f>
        <v xml:space="preserve"> </v>
      </c>
      <c r="K262" s="15" t="str">
        <f>IF(T_komm!K259=0," ",T_komm!K259)</f>
        <v xml:space="preserve"> </v>
      </c>
      <c r="L262" s="15" t="str">
        <f>IF(T_komm!L259=0," ",T_komm!L259)</f>
        <v xml:space="preserve"> </v>
      </c>
      <c r="M262" s="15" t="str">
        <f>IF(T_komm!M259=0," ",T_komm!M259)</f>
        <v xml:space="preserve"> </v>
      </c>
      <c r="N262" s="15" t="str">
        <f>IF(T_komm!N259=0," ",T_komm!N259)</f>
        <v xml:space="preserve"> </v>
      </c>
      <c r="O262" s="15" t="str">
        <f>IF(T_komm!O259=0," ",T_komm!O259)</f>
        <v xml:space="preserve"> </v>
      </c>
      <c r="P262" s="15" t="str">
        <f>IF(T_komm!P259=0," ",T_komm!P259)</f>
        <v xml:space="preserve"> </v>
      </c>
      <c r="Q262" s="15" t="str">
        <f>IF(T_komm!Q259=0," ",T_komm!Q259)</f>
        <v xml:space="preserve"> </v>
      </c>
      <c r="R262" s="15" t="str">
        <f>IF(T_komm!R259=0," ",T_komm!R259)</f>
        <v xml:space="preserve"> </v>
      </c>
      <c r="S262" s="15" t="str">
        <f>IF(T_komm!S259=0," ",T_komm!S259)</f>
        <v xml:space="preserve"> </v>
      </c>
      <c r="T262" s="41"/>
    </row>
    <row r="263" spans="2:20" x14ac:dyDescent="0.2">
      <c r="B263" s="15" t="str">
        <f>IF(T_komm!B260=0," ",T_komm!B260)</f>
        <v xml:space="preserve"> </v>
      </c>
      <c r="C263" s="15" t="str">
        <f>IF(T_komm!C260=0," ",T_komm!C260)</f>
        <v xml:space="preserve"> </v>
      </c>
      <c r="D263" s="15" t="str">
        <f>IF(T_komm!D260=0," ",T_komm!D260)</f>
        <v xml:space="preserve"> </v>
      </c>
      <c r="E263" s="15" t="str">
        <f>IF(T_komm!E260=0," ",T_komm!E260)</f>
        <v xml:space="preserve"> </v>
      </c>
      <c r="F263" s="15" t="str">
        <f>IF(T_komm!F260=0," ",T_komm!F260)</f>
        <v xml:space="preserve"> </v>
      </c>
      <c r="G263" s="15" t="str">
        <f>IF(T_komm!G260=0," ",T_komm!G260)</f>
        <v xml:space="preserve"> </v>
      </c>
      <c r="H263" s="15" t="str">
        <f>IF(T_komm!H260=0," ",T_komm!H260)</f>
        <v xml:space="preserve"> </v>
      </c>
      <c r="I263" s="15" t="str">
        <f>IF(T_komm!I260=0," ",T_komm!I260)</f>
        <v xml:space="preserve"> </v>
      </c>
      <c r="J263" s="15" t="str">
        <f>IF(T_komm!J260=0," ",T_komm!J260)</f>
        <v xml:space="preserve"> </v>
      </c>
      <c r="K263" s="15" t="str">
        <f>IF(T_komm!K260=0," ",T_komm!K260)</f>
        <v xml:space="preserve"> </v>
      </c>
      <c r="L263" s="15" t="str">
        <f>IF(T_komm!L260=0," ",T_komm!L260)</f>
        <v xml:space="preserve"> </v>
      </c>
      <c r="M263" s="15" t="str">
        <f>IF(T_komm!M260=0," ",T_komm!M260)</f>
        <v xml:space="preserve"> </v>
      </c>
      <c r="N263" s="15" t="str">
        <f>IF(T_komm!N260=0," ",T_komm!N260)</f>
        <v xml:space="preserve"> </v>
      </c>
      <c r="O263" s="15" t="str">
        <f>IF(T_komm!O260=0," ",T_komm!O260)</f>
        <v xml:space="preserve"> </v>
      </c>
      <c r="P263" s="15" t="str">
        <f>IF(T_komm!P260=0," ",T_komm!P260)</f>
        <v xml:space="preserve"> </v>
      </c>
      <c r="Q263" s="15" t="str">
        <f>IF(T_komm!Q260=0," ",T_komm!Q260)</f>
        <v xml:space="preserve"> </v>
      </c>
      <c r="R263" s="15" t="str">
        <f>IF(T_komm!R260=0," ",T_komm!R260)</f>
        <v xml:space="preserve"> </v>
      </c>
      <c r="S263" s="15" t="str">
        <f>IF(T_komm!S260=0," ",T_komm!S260)</f>
        <v xml:space="preserve"> </v>
      </c>
      <c r="T263" s="41"/>
    </row>
    <row r="264" spans="2:20" x14ac:dyDescent="0.2">
      <c r="B264" s="15" t="str">
        <f>IF(T_komm!B261=0," ",T_komm!B261)</f>
        <v xml:space="preserve"> </v>
      </c>
      <c r="C264" s="15" t="str">
        <f>IF(T_komm!C261=0," ",T_komm!C261)</f>
        <v xml:space="preserve"> </v>
      </c>
      <c r="D264" s="15" t="str">
        <f>IF(T_komm!D261=0," ",T_komm!D261)</f>
        <v xml:space="preserve"> </v>
      </c>
      <c r="E264" s="15" t="str">
        <f>IF(T_komm!E261=0," ",T_komm!E261)</f>
        <v xml:space="preserve"> </v>
      </c>
      <c r="F264" s="15" t="str">
        <f>IF(T_komm!F261=0," ",T_komm!F261)</f>
        <v xml:space="preserve"> </v>
      </c>
      <c r="G264" s="15" t="str">
        <f>IF(T_komm!G261=0," ",T_komm!G261)</f>
        <v xml:space="preserve"> </v>
      </c>
      <c r="H264" s="15" t="str">
        <f>IF(T_komm!H261=0," ",T_komm!H261)</f>
        <v xml:space="preserve"> </v>
      </c>
      <c r="I264" s="15" t="str">
        <f>IF(T_komm!I261=0," ",T_komm!I261)</f>
        <v xml:space="preserve"> </v>
      </c>
      <c r="J264" s="15" t="str">
        <f>IF(T_komm!J261=0," ",T_komm!J261)</f>
        <v xml:space="preserve"> </v>
      </c>
      <c r="K264" s="15" t="str">
        <f>IF(T_komm!K261=0," ",T_komm!K261)</f>
        <v xml:space="preserve"> </v>
      </c>
      <c r="L264" s="15" t="str">
        <f>IF(T_komm!L261=0," ",T_komm!L261)</f>
        <v xml:space="preserve"> </v>
      </c>
      <c r="M264" s="15" t="str">
        <f>IF(T_komm!M261=0," ",T_komm!M261)</f>
        <v xml:space="preserve"> </v>
      </c>
      <c r="N264" s="15" t="str">
        <f>IF(T_komm!N261=0," ",T_komm!N261)</f>
        <v xml:space="preserve"> </v>
      </c>
      <c r="O264" s="15" t="str">
        <f>IF(T_komm!O261=0," ",T_komm!O261)</f>
        <v xml:space="preserve"> </v>
      </c>
      <c r="P264" s="15" t="str">
        <f>IF(T_komm!P261=0," ",T_komm!P261)</f>
        <v xml:space="preserve"> </v>
      </c>
      <c r="Q264" s="15" t="str">
        <f>IF(T_komm!Q261=0," ",T_komm!Q261)</f>
        <v xml:space="preserve"> </v>
      </c>
      <c r="R264" s="15" t="str">
        <f>IF(T_komm!R261=0," ",T_komm!R261)</f>
        <v xml:space="preserve"> </v>
      </c>
      <c r="S264" s="15" t="str">
        <f>IF(T_komm!S261=0," ",T_komm!S261)</f>
        <v xml:space="preserve"> </v>
      </c>
      <c r="T264" s="41"/>
    </row>
    <row r="265" spans="2:20" x14ac:dyDescent="0.2">
      <c r="B265" s="15" t="str">
        <f>IF(T_komm!B262=0," ",T_komm!B262)</f>
        <v xml:space="preserve"> </v>
      </c>
      <c r="C265" s="15" t="str">
        <f>IF(T_komm!C262=0," ",T_komm!C262)</f>
        <v xml:space="preserve"> </v>
      </c>
      <c r="D265" s="15" t="str">
        <f>IF(T_komm!D262=0," ",T_komm!D262)</f>
        <v xml:space="preserve"> </v>
      </c>
      <c r="E265" s="15" t="str">
        <f>IF(T_komm!E262=0," ",T_komm!E262)</f>
        <v xml:space="preserve"> </v>
      </c>
      <c r="F265" s="15" t="str">
        <f>IF(T_komm!F262=0," ",T_komm!F262)</f>
        <v xml:space="preserve"> </v>
      </c>
      <c r="G265" s="15" t="str">
        <f>IF(T_komm!G262=0," ",T_komm!G262)</f>
        <v xml:space="preserve"> </v>
      </c>
      <c r="H265" s="15" t="str">
        <f>IF(T_komm!H262=0," ",T_komm!H262)</f>
        <v xml:space="preserve"> </v>
      </c>
      <c r="I265" s="15" t="str">
        <f>IF(T_komm!I262=0," ",T_komm!I262)</f>
        <v xml:space="preserve"> </v>
      </c>
      <c r="J265" s="15" t="str">
        <f>IF(T_komm!J262=0," ",T_komm!J262)</f>
        <v xml:space="preserve"> </v>
      </c>
      <c r="K265" s="15" t="str">
        <f>IF(T_komm!K262=0," ",T_komm!K262)</f>
        <v xml:space="preserve"> </v>
      </c>
      <c r="L265" s="15" t="str">
        <f>IF(T_komm!L262=0," ",T_komm!L262)</f>
        <v xml:space="preserve"> </v>
      </c>
      <c r="M265" s="15" t="str">
        <f>IF(T_komm!M262=0," ",T_komm!M262)</f>
        <v xml:space="preserve"> </v>
      </c>
      <c r="N265" s="15" t="str">
        <f>IF(T_komm!N262=0," ",T_komm!N262)</f>
        <v xml:space="preserve"> </v>
      </c>
      <c r="O265" s="15" t="str">
        <f>IF(T_komm!O262=0," ",T_komm!O262)</f>
        <v xml:space="preserve"> </v>
      </c>
      <c r="P265" s="15" t="str">
        <f>IF(T_komm!P262=0," ",T_komm!P262)</f>
        <v xml:space="preserve"> </v>
      </c>
      <c r="Q265" s="15" t="str">
        <f>IF(T_komm!Q262=0," ",T_komm!Q262)</f>
        <v xml:space="preserve"> </v>
      </c>
      <c r="R265" s="15" t="str">
        <f>IF(T_komm!R262=0," ",T_komm!R262)</f>
        <v xml:space="preserve"> </v>
      </c>
      <c r="S265" s="15" t="str">
        <f>IF(T_komm!S262=0," ",T_komm!S262)</f>
        <v xml:space="preserve"> </v>
      </c>
      <c r="T265" s="41"/>
    </row>
    <row r="266" spans="2:20" x14ac:dyDescent="0.2">
      <c r="B266" s="15" t="str">
        <f>IF(T_komm!B263=0," ",T_komm!B263)</f>
        <v xml:space="preserve"> </v>
      </c>
      <c r="C266" s="15" t="str">
        <f>IF(T_komm!C263=0," ",T_komm!C263)</f>
        <v xml:space="preserve"> </v>
      </c>
      <c r="D266" s="15" t="str">
        <f>IF(T_komm!D263=0," ",T_komm!D263)</f>
        <v xml:space="preserve"> </v>
      </c>
      <c r="E266" s="15" t="str">
        <f>IF(T_komm!E263=0," ",T_komm!E263)</f>
        <v xml:space="preserve"> </v>
      </c>
      <c r="F266" s="15" t="str">
        <f>IF(T_komm!F263=0," ",T_komm!F263)</f>
        <v xml:space="preserve"> </v>
      </c>
      <c r="G266" s="15" t="str">
        <f>IF(T_komm!G263=0," ",T_komm!G263)</f>
        <v xml:space="preserve"> </v>
      </c>
      <c r="H266" s="15" t="str">
        <f>IF(T_komm!H263=0," ",T_komm!H263)</f>
        <v xml:space="preserve"> </v>
      </c>
      <c r="I266" s="15" t="str">
        <f>IF(T_komm!I263=0," ",T_komm!I263)</f>
        <v xml:space="preserve"> </v>
      </c>
      <c r="J266" s="15" t="str">
        <f>IF(T_komm!J263=0," ",T_komm!J263)</f>
        <v xml:space="preserve"> </v>
      </c>
      <c r="K266" s="15" t="str">
        <f>IF(T_komm!K263=0," ",T_komm!K263)</f>
        <v xml:space="preserve"> </v>
      </c>
      <c r="L266" s="15" t="str">
        <f>IF(T_komm!L263=0," ",T_komm!L263)</f>
        <v xml:space="preserve"> </v>
      </c>
      <c r="M266" s="15" t="str">
        <f>IF(T_komm!M263=0," ",T_komm!M263)</f>
        <v xml:space="preserve"> </v>
      </c>
      <c r="N266" s="15" t="str">
        <f>IF(T_komm!N263=0," ",T_komm!N263)</f>
        <v xml:space="preserve"> </v>
      </c>
      <c r="O266" s="15" t="str">
        <f>IF(T_komm!O263=0," ",T_komm!O263)</f>
        <v xml:space="preserve"> </v>
      </c>
      <c r="P266" s="15" t="str">
        <f>IF(T_komm!P263=0," ",T_komm!P263)</f>
        <v xml:space="preserve"> </v>
      </c>
      <c r="Q266" s="15" t="str">
        <f>IF(T_komm!Q263=0," ",T_komm!Q263)</f>
        <v xml:space="preserve"> </v>
      </c>
      <c r="R266" s="15" t="str">
        <f>IF(T_komm!R263=0," ",T_komm!R263)</f>
        <v xml:space="preserve"> </v>
      </c>
      <c r="S266" s="15" t="str">
        <f>IF(T_komm!S263=0," ",T_komm!S263)</f>
        <v xml:space="preserve"> </v>
      </c>
      <c r="T266" s="41"/>
    </row>
    <row r="267" spans="2:20" x14ac:dyDescent="0.2">
      <c r="B267" s="15" t="str">
        <f>IF(T_komm!B264=0," ",T_komm!B264)</f>
        <v xml:space="preserve"> </v>
      </c>
      <c r="C267" s="15" t="str">
        <f>IF(T_komm!C264=0," ",T_komm!C264)</f>
        <v xml:space="preserve"> </v>
      </c>
      <c r="D267" s="15" t="str">
        <f>IF(T_komm!D264=0," ",T_komm!D264)</f>
        <v xml:space="preserve"> </v>
      </c>
      <c r="E267" s="15" t="str">
        <f>IF(T_komm!E264=0," ",T_komm!E264)</f>
        <v xml:space="preserve"> </v>
      </c>
      <c r="F267" s="15" t="str">
        <f>IF(T_komm!F264=0," ",T_komm!F264)</f>
        <v xml:space="preserve"> </v>
      </c>
      <c r="G267" s="15" t="str">
        <f>IF(T_komm!G264=0," ",T_komm!G264)</f>
        <v xml:space="preserve"> </v>
      </c>
      <c r="H267" s="15" t="str">
        <f>IF(T_komm!H264=0," ",T_komm!H264)</f>
        <v xml:space="preserve"> </v>
      </c>
      <c r="I267" s="15" t="str">
        <f>IF(T_komm!I264=0," ",T_komm!I264)</f>
        <v xml:space="preserve"> </v>
      </c>
      <c r="J267" s="15" t="str">
        <f>IF(T_komm!J264=0," ",T_komm!J264)</f>
        <v xml:space="preserve"> </v>
      </c>
      <c r="K267" s="15" t="str">
        <f>IF(T_komm!K264=0," ",T_komm!K264)</f>
        <v xml:space="preserve"> </v>
      </c>
      <c r="L267" s="15" t="str">
        <f>IF(T_komm!L264=0," ",T_komm!L264)</f>
        <v xml:space="preserve"> </v>
      </c>
      <c r="M267" s="15" t="str">
        <f>IF(T_komm!M264=0," ",T_komm!M264)</f>
        <v xml:space="preserve"> </v>
      </c>
      <c r="N267" s="15" t="str">
        <f>IF(T_komm!N264=0," ",T_komm!N264)</f>
        <v xml:space="preserve"> </v>
      </c>
      <c r="O267" s="15" t="str">
        <f>IF(T_komm!O264=0," ",T_komm!O264)</f>
        <v xml:space="preserve"> </v>
      </c>
      <c r="P267" s="15" t="str">
        <f>IF(T_komm!P264=0," ",T_komm!P264)</f>
        <v xml:space="preserve"> </v>
      </c>
      <c r="Q267" s="15" t="str">
        <f>IF(T_komm!Q264=0," ",T_komm!Q264)</f>
        <v xml:space="preserve"> </v>
      </c>
      <c r="R267" s="15" t="str">
        <f>IF(T_komm!R264=0," ",T_komm!R264)</f>
        <v xml:space="preserve"> </v>
      </c>
      <c r="S267" s="15" t="str">
        <f>IF(T_komm!S264=0," ",T_komm!S264)</f>
        <v xml:space="preserve"> </v>
      </c>
      <c r="T267" s="41"/>
    </row>
    <row r="268" spans="2:20" x14ac:dyDescent="0.2">
      <c r="B268" s="15" t="str">
        <f>IF(T_komm!B265=0," ",T_komm!B265)</f>
        <v xml:space="preserve"> </v>
      </c>
      <c r="C268" s="15" t="str">
        <f>IF(T_komm!C265=0," ",T_komm!C265)</f>
        <v xml:space="preserve"> </v>
      </c>
      <c r="D268" s="15" t="str">
        <f>IF(T_komm!D265=0," ",T_komm!D265)</f>
        <v xml:space="preserve"> </v>
      </c>
      <c r="E268" s="15" t="str">
        <f>IF(T_komm!E265=0," ",T_komm!E265)</f>
        <v xml:space="preserve"> </v>
      </c>
      <c r="F268" s="15" t="str">
        <f>IF(T_komm!F265=0," ",T_komm!F265)</f>
        <v xml:space="preserve"> </v>
      </c>
      <c r="G268" s="15" t="str">
        <f>IF(T_komm!G265=0," ",T_komm!G265)</f>
        <v xml:space="preserve"> </v>
      </c>
      <c r="H268" s="15" t="str">
        <f>IF(T_komm!H265=0," ",T_komm!H265)</f>
        <v xml:space="preserve"> </v>
      </c>
      <c r="I268" s="15" t="str">
        <f>IF(T_komm!I265=0," ",T_komm!I265)</f>
        <v xml:space="preserve"> </v>
      </c>
      <c r="J268" s="15" t="str">
        <f>IF(T_komm!J265=0," ",T_komm!J265)</f>
        <v xml:space="preserve"> </v>
      </c>
      <c r="K268" s="15" t="str">
        <f>IF(T_komm!K265=0," ",T_komm!K265)</f>
        <v xml:space="preserve"> </v>
      </c>
      <c r="L268" s="15" t="str">
        <f>IF(T_komm!L265=0," ",T_komm!L265)</f>
        <v xml:space="preserve"> </v>
      </c>
      <c r="M268" s="15" t="str">
        <f>IF(T_komm!M265=0," ",T_komm!M265)</f>
        <v xml:space="preserve"> </v>
      </c>
      <c r="N268" s="15" t="str">
        <f>IF(T_komm!N265=0," ",T_komm!N265)</f>
        <v xml:space="preserve"> </v>
      </c>
      <c r="O268" s="15" t="str">
        <f>IF(T_komm!O265=0," ",T_komm!O265)</f>
        <v xml:space="preserve"> </v>
      </c>
      <c r="P268" s="15" t="str">
        <f>IF(T_komm!P265=0," ",T_komm!P265)</f>
        <v xml:space="preserve"> </v>
      </c>
      <c r="Q268" s="15" t="str">
        <f>IF(T_komm!Q265=0," ",T_komm!Q265)</f>
        <v xml:space="preserve"> </v>
      </c>
      <c r="R268" s="15" t="str">
        <f>IF(T_komm!R265=0," ",T_komm!R265)</f>
        <v xml:space="preserve"> </v>
      </c>
      <c r="S268" s="15" t="str">
        <f>IF(T_komm!S265=0," ",T_komm!S265)</f>
        <v xml:space="preserve"> </v>
      </c>
      <c r="T268" s="41"/>
    </row>
    <row r="269" spans="2:20" x14ac:dyDescent="0.2">
      <c r="B269" s="15" t="str">
        <f>IF(T_komm!B266=0," ",T_komm!B266)</f>
        <v xml:space="preserve"> </v>
      </c>
      <c r="C269" s="15" t="str">
        <f>IF(T_komm!C266=0," ",T_komm!C266)</f>
        <v xml:space="preserve"> </v>
      </c>
      <c r="D269" s="15" t="str">
        <f>IF(T_komm!D266=0," ",T_komm!D266)</f>
        <v xml:space="preserve"> </v>
      </c>
      <c r="E269" s="15" t="str">
        <f>IF(T_komm!E266=0," ",T_komm!E266)</f>
        <v xml:space="preserve"> </v>
      </c>
      <c r="F269" s="15" t="str">
        <f>IF(T_komm!F266=0," ",T_komm!F266)</f>
        <v xml:space="preserve"> </v>
      </c>
      <c r="G269" s="15" t="str">
        <f>IF(T_komm!G266=0," ",T_komm!G266)</f>
        <v xml:space="preserve"> </v>
      </c>
      <c r="H269" s="15" t="str">
        <f>IF(T_komm!H266=0," ",T_komm!H266)</f>
        <v xml:space="preserve"> </v>
      </c>
      <c r="I269" s="15" t="str">
        <f>IF(T_komm!I266=0," ",T_komm!I266)</f>
        <v xml:space="preserve"> </v>
      </c>
      <c r="J269" s="15" t="str">
        <f>IF(T_komm!J266=0," ",T_komm!J266)</f>
        <v xml:space="preserve"> </v>
      </c>
      <c r="K269" s="15" t="str">
        <f>IF(T_komm!K266=0," ",T_komm!K266)</f>
        <v xml:space="preserve"> </v>
      </c>
      <c r="L269" s="15" t="str">
        <f>IF(T_komm!L266=0," ",T_komm!L266)</f>
        <v xml:space="preserve"> </v>
      </c>
      <c r="M269" s="15" t="str">
        <f>IF(T_komm!M266=0," ",T_komm!M266)</f>
        <v xml:space="preserve"> </v>
      </c>
      <c r="N269" s="15" t="str">
        <f>IF(T_komm!N266=0," ",T_komm!N266)</f>
        <v xml:space="preserve"> </v>
      </c>
      <c r="O269" s="15" t="str">
        <f>IF(T_komm!O266=0," ",T_komm!O266)</f>
        <v xml:space="preserve"> </v>
      </c>
      <c r="P269" s="15" t="str">
        <f>IF(T_komm!P266=0," ",T_komm!P266)</f>
        <v xml:space="preserve"> </v>
      </c>
      <c r="Q269" s="15" t="str">
        <f>IF(T_komm!Q266=0," ",T_komm!Q266)</f>
        <v xml:space="preserve"> </v>
      </c>
      <c r="R269" s="15" t="str">
        <f>IF(T_komm!R266=0," ",T_komm!R266)</f>
        <v xml:space="preserve"> </v>
      </c>
      <c r="S269" s="15" t="str">
        <f>IF(T_komm!S266=0," ",T_komm!S266)</f>
        <v xml:space="preserve"> </v>
      </c>
      <c r="T269" s="41"/>
    </row>
    <row r="270" spans="2:20" x14ac:dyDescent="0.2">
      <c r="B270" s="15" t="str">
        <f>IF(T_komm!B267=0," ",T_komm!B267)</f>
        <v xml:space="preserve"> </v>
      </c>
      <c r="C270" s="15" t="str">
        <f>IF(T_komm!C267=0," ",T_komm!C267)</f>
        <v xml:space="preserve"> </v>
      </c>
      <c r="D270" s="15" t="str">
        <f>IF(T_komm!D267=0," ",T_komm!D267)</f>
        <v xml:space="preserve"> </v>
      </c>
      <c r="E270" s="15" t="str">
        <f>IF(T_komm!E267=0," ",T_komm!E267)</f>
        <v xml:space="preserve"> </v>
      </c>
      <c r="F270" s="15" t="str">
        <f>IF(T_komm!F267=0," ",T_komm!F267)</f>
        <v xml:space="preserve"> </v>
      </c>
      <c r="G270" s="15" t="str">
        <f>IF(T_komm!G267=0," ",T_komm!G267)</f>
        <v xml:space="preserve"> </v>
      </c>
      <c r="H270" s="15" t="str">
        <f>IF(T_komm!H267=0," ",T_komm!H267)</f>
        <v xml:space="preserve"> </v>
      </c>
      <c r="I270" s="15" t="str">
        <f>IF(T_komm!I267=0," ",T_komm!I267)</f>
        <v xml:space="preserve"> </v>
      </c>
      <c r="J270" s="15" t="str">
        <f>IF(T_komm!J267=0," ",T_komm!J267)</f>
        <v xml:space="preserve"> </v>
      </c>
      <c r="K270" s="15" t="str">
        <f>IF(T_komm!K267=0," ",T_komm!K267)</f>
        <v xml:space="preserve"> </v>
      </c>
      <c r="L270" s="15" t="str">
        <f>IF(T_komm!L267=0," ",T_komm!L267)</f>
        <v xml:space="preserve"> </v>
      </c>
      <c r="M270" s="15" t="str">
        <f>IF(T_komm!M267=0," ",T_komm!M267)</f>
        <v xml:space="preserve"> </v>
      </c>
      <c r="N270" s="15" t="str">
        <f>IF(T_komm!N267=0," ",T_komm!N267)</f>
        <v xml:space="preserve"> </v>
      </c>
      <c r="O270" s="15" t="str">
        <f>IF(T_komm!O267=0," ",T_komm!O267)</f>
        <v xml:space="preserve"> </v>
      </c>
      <c r="P270" s="15" t="str">
        <f>IF(T_komm!P267=0," ",T_komm!P267)</f>
        <v xml:space="preserve"> </v>
      </c>
      <c r="Q270" s="15" t="str">
        <f>IF(T_komm!Q267=0," ",T_komm!Q267)</f>
        <v xml:space="preserve"> </v>
      </c>
      <c r="R270" s="15" t="str">
        <f>IF(T_komm!R267=0," ",T_komm!R267)</f>
        <v xml:space="preserve"> </v>
      </c>
      <c r="S270" s="15" t="str">
        <f>IF(T_komm!S267=0," ",T_komm!S267)</f>
        <v xml:space="preserve"> </v>
      </c>
      <c r="T270" s="41"/>
    </row>
    <row r="271" spans="2:20" x14ac:dyDescent="0.2">
      <c r="B271" s="15" t="str">
        <f>IF(T_komm!B268=0," ",T_komm!B268)</f>
        <v xml:space="preserve"> </v>
      </c>
      <c r="C271" s="15" t="str">
        <f>IF(T_komm!C268=0," ",T_komm!C268)</f>
        <v xml:space="preserve"> </v>
      </c>
      <c r="D271" s="15" t="str">
        <f>IF(T_komm!D268=0," ",T_komm!D268)</f>
        <v xml:space="preserve"> </v>
      </c>
      <c r="E271" s="15" t="str">
        <f>IF(T_komm!E268=0," ",T_komm!E268)</f>
        <v xml:space="preserve"> </v>
      </c>
      <c r="F271" s="15" t="str">
        <f>IF(T_komm!F268=0," ",T_komm!F268)</f>
        <v xml:space="preserve"> </v>
      </c>
      <c r="G271" s="15" t="str">
        <f>IF(T_komm!G268=0," ",T_komm!G268)</f>
        <v xml:space="preserve"> </v>
      </c>
      <c r="H271" s="15" t="str">
        <f>IF(T_komm!H268=0," ",T_komm!H268)</f>
        <v xml:space="preserve"> </v>
      </c>
      <c r="I271" s="15" t="str">
        <f>IF(T_komm!I268=0," ",T_komm!I268)</f>
        <v xml:space="preserve"> </v>
      </c>
      <c r="J271" s="15" t="str">
        <f>IF(T_komm!J268=0," ",T_komm!J268)</f>
        <v xml:space="preserve"> </v>
      </c>
      <c r="K271" s="15" t="str">
        <f>IF(T_komm!K268=0," ",T_komm!K268)</f>
        <v xml:space="preserve"> </v>
      </c>
      <c r="L271" s="15" t="str">
        <f>IF(T_komm!L268=0," ",T_komm!L268)</f>
        <v xml:space="preserve"> </v>
      </c>
      <c r="M271" s="15" t="str">
        <f>IF(T_komm!M268=0," ",T_komm!M268)</f>
        <v xml:space="preserve"> </v>
      </c>
      <c r="N271" s="15" t="str">
        <f>IF(T_komm!N268=0," ",T_komm!N268)</f>
        <v xml:space="preserve"> </v>
      </c>
      <c r="O271" s="15" t="str">
        <f>IF(T_komm!O268=0," ",T_komm!O268)</f>
        <v xml:space="preserve"> </v>
      </c>
      <c r="P271" s="15" t="str">
        <f>IF(T_komm!P268=0," ",T_komm!P268)</f>
        <v xml:space="preserve"> </v>
      </c>
      <c r="Q271" s="15" t="str">
        <f>IF(T_komm!Q268=0," ",T_komm!Q268)</f>
        <v xml:space="preserve"> </v>
      </c>
      <c r="R271" s="15" t="str">
        <f>IF(T_komm!R268=0," ",T_komm!R268)</f>
        <v xml:space="preserve"> </v>
      </c>
      <c r="S271" s="15" t="str">
        <f>IF(T_komm!S268=0," ",T_komm!S268)</f>
        <v xml:space="preserve"> </v>
      </c>
      <c r="T271" s="41"/>
    </row>
    <row r="272" spans="2:20" x14ac:dyDescent="0.2">
      <c r="B272" s="15" t="str">
        <f>IF(T_komm!B269=0," ",T_komm!B269)</f>
        <v xml:space="preserve"> </v>
      </c>
      <c r="C272" s="15" t="str">
        <f>IF(T_komm!C269=0," ",T_komm!C269)</f>
        <v xml:space="preserve"> </v>
      </c>
      <c r="D272" s="15" t="str">
        <f>IF(T_komm!D269=0," ",T_komm!D269)</f>
        <v xml:space="preserve"> </v>
      </c>
      <c r="E272" s="15" t="str">
        <f>IF(T_komm!E269=0," ",T_komm!E269)</f>
        <v xml:space="preserve"> </v>
      </c>
      <c r="F272" s="15" t="str">
        <f>IF(T_komm!F269=0," ",T_komm!F269)</f>
        <v xml:space="preserve"> </v>
      </c>
      <c r="G272" s="15" t="str">
        <f>IF(T_komm!G269=0," ",T_komm!G269)</f>
        <v xml:space="preserve"> </v>
      </c>
      <c r="H272" s="15" t="str">
        <f>IF(T_komm!H269=0," ",T_komm!H269)</f>
        <v xml:space="preserve"> </v>
      </c>
      <c r="I272" s="15" t="str">
        <f>IF(T_komm!I269=0," ",T_komm!I269)</f>
        <v xml:space="preserve"> </v>
      </c>
      <c r="J272" s="15" t="str">
        <f>IF(T_komm!J269=0," ",T_komm!J269)</f>
        <v xml:space="preserve"> </v>
      </c>
      <c r="K272" s="15" t="str">
        <f>IF(T_komm!K269=0," ",T_komm!K269)</f>
        <v xml:space="preserve"> </v>
      </c>
      <c r="L272" s="15" t="str">
        <f>IF(T_komm!L269=0," ",T_komm!L269)</f>
        <v xml:space="preserve"> </v>
      </c>
      <c r="M272" s="15" t="str">
        <f>IF(T_komm!M269=0," ",T_komm!M269)</f>
        <v xml:space="preserve"> </v>
      </c>
      <c r="N272" s="15" t="str">
        <f>IF(T_komm!N269=0," ",T_komm!N269)</f>
        <v xml:space="preserve"> </v>
      </c>
      <c r="O272" s="15" t="str">
        <f>IF(T_komm!O269=0," ",T_komm!O269)</f>
        <v xml:space="preserve"> </v>
      </c>
      <c r="P272" s="15" t="str">
        <f>IF(T_komm!P269=0," ",T_komm!P269)</f>
        <v xml:space="preserve"> </v>
      </c>
      <c r="Q272" s="15" t="str">
        <f>IF(T_komm!Q269=0," ",T_komm!Q269)</f>
        <v xml:space="preserve"> </v>
      </c>
      <c r="R272" s="15" t="str">
        <f>IF(T_komm!R269=0," ",T_komm!R269)</f>
        <v xml:space="preserve"> </v>
      </c>
      <c r="S272" s="15" t="str">
        <f>IF(T_komm!S269=0," ",T_komm!S269)</f>
        <v xml:space="preserve"> </v>
      </c>
      <c r="T272" s="41"/>
    </row>
    <row r="273" spans="2:20" x14ac:dyDescent="0.2">
      <c r="B273" s="15" t="str">
        <f>IF(T_komm!B270=0," ",T_komm!B270)</f>
        <v xml:space="preserve"> </v>
      </c>
      <c r="C273" s="15" t="str">
        <f>IF(T_komm!C270=0," ",T_komm!C270)</f>
        <v xml:space="preserve"> </v>
      </c>
      <c r="D273" s="15" t="str">
        <f>IF(T_komm!D270=0," ",T_komm!D270)</f>
        <v xml:space="preserve"> </v>
      </c>
      <c r="E273" s="15" t="str">
        <f>IF(T_komm!E270=0," ",T_komm!E270)</f>
        <v xml:space="preserve"> </v>
      </c>
      <c r="F273" s="15" t="str">
        <f>IF(T_komm!F270=0," ",T_komm!F270)</f>
        <v xml:space="preserve"> </v>
      </c>
      <c r="G273" s="15" t="str">
        <f>IF(T_komm!G270=0," ",T_komm!G270)</f>
        <v xml:space="preserve"> </v>
      </c>
      <c r="H273" s="15" t="str">
        <f>IF(T_komm!H270=0," ",T_komm!H270)</f>
        <v xml:space="preserve"> </v>
      </c>
      <c r="I273" s="15" t="str">
        <f>IF(T_komm!I270=0," ",T_komm!I270)</f>
        <v xml:space="preserve"> </v>
      </c>
      <c r="J273" s="15" t="str">
        <f>IF(T_komm!J270=0," ",T_komm!J270)</f>
        <v xml:space="preserve"> </v>
      </c>
      <c r="K273" s="15" t="str">
        <f>IF(T_komm!K270=0," ",T_komm!K270)</f>
        <v xml:space="preserve"> </v>
      </c>
      <c r="L273" s="15" t="str">
        <f>IF(T_komm!L270=0," ",T_komm!L270)</f>
        <v xml:space="preserve"> </v>
      </c>
      <c r="M273" s="15" t="str">
        <f>IF(T_komm!M270=0," ",T_komm!M270)</f>
        <v xml:space="preserve"> </v>
      </c>
      <c r="N273" s="15" t="str">
        <f>IF(T_komm!N270=0," ",T_komm!N270)</f>
        <v xml:space="preserve"> </v>
      </c>
      <c r="O273" s="15" t="str">
        <f>IF(T_komm!O270=0," ",T_komm!O270)</f>
        <v xml:space="preserve"> </v>
      </c>
      <c r="P273" s="15" t="str">
        <f>IF(T_komm!P270=0," ",T_komm!P270)</f>
        <v xml:space="preserve"> </v>
      </c>
      <c r="Q273" s="15" t="str">
        <f>IF(T_komm!Q270=0," ",T_komm!Q270)</f>
        <v xml:space="preserve"> </v>
      </c>
      <c r="R273" s="15" t="str">
        <f>IF(T_komm!R270=0," ",T_komm!R270)</f>
        <v xml:space="preserve"> </v>
      </c>
      <c r="S273" s="15" t="str">
        <f>IF(T_komm!S270=0," ",T_komm!S270)</f>
        <v xml:space="preserve"> </v>
      </c>
      <c r="T273" s="41"/>
    </row>
    <row r="274" spans="2:20" x14ac:dyDescent="0.2">
      <c r="B274" s="15" t="str">
        <f>IF(T_komm!B271=0," ",T_komm!B271)</f>
        <v xml:space="preserve"> </v>
      </c>
      <c r="C274" s="15" t="str">
        <f>IF(T_komm!C271=0," ",T_komm!C271)</f>
        <v xml:space="preserve"> </v>
      </c>
      <c r="D274" s="15" t="str">
        <f>IF(T_komm!D271=0," ",T_komm!D271)</f>
        <v xml:space="preserve"> </v>
      </c>
      <c r="E274" s="15" t="str">
        <f>IF(T_komm!E271=0," ",T_komm!E271)</f>
        <v xml:space="preserve"> </v>
      </c>
      <c r="F274" s="15" t="str">
        <f>IF(T_komm!F271=0," ",T_komm!F271)</f>
        <v xml:space="preserve"> </v>
      </c>
      <c r="G274" s="15" t="str">
        <f>IF(T_komm!G271=0," ",T_komm!G271)</f>
        <v xml:space="preserve"> </v>
      </c>
      <c r="H274" s="15" t="str">
        <f>IF(T_komm!H271=0," ",T_komm!H271)</f>
        <v xml:space="preserve"> </v>
      </c>
      <c r="I274" s="15" t="str">
        <f>IF(T_komm!I271=0," ",T_komm!I271)</f>
        <v xml:space="preserve"> </v>
      </c>
      <c r="J274" s="15" t="str">
        <f>IF(T_komm!J271=0," ",T_komm!J271)</f>
        <v xml:space="preserve"> </v>
      </c>
      <c r="K274" s="15" t="str">
        <f>IF(T_komm!K271=0," ",T_komm!K271)</f>
        <v xml:space="preserve"> </v>
      </c>
      <c r="L274" s="15" t="str">
        <f>IF(T_komm!L271=0," ",T_komm!L271)</f>
        <v xml:space="preserve"> </v>
      </c>
      <c r="M274" s="15" t="str">
        <f>IF(T_komm!M271=0," ",T_komm!M271)</f>
        <v xml:space="preserve"> </v>
      </c>
      <c r="N274" s="15" t="str">
        <f>IF(T_komm!N271=0," ",T_komm!N271)</f>
        <v xml:space="preserve"> </v>
      </c>
      <c r="O274" s="15" t="str">
        <f>IF(T_komm!O271=0," ",T_komm!O271)</f>
        <v xml:space="preserve"> </v>
      </c>
      <c r="P274" s="15" t="str">
        <f>IF(T_komm!P271=0," ",T_komm!P271)</f>
        <v xml:space="preserve"> </v>
      </c>
      <c r="Q274" s="15" t="str">
        <f>IF(T_komm!Q271=0," ",T_komm!Q271)</f>
        <v xml:space="preserve"> </v>
      </c>
      <c r="R274" s="15" t="str">
        <f>IF(T_komm!R271=0," ",T_komm!R271)</f>
        <v xml:space="preserve"> </v>
      </c>
      <c r="S274" s="15" t="str">
        <f>IF(T_komm!S271=0," ",T_komm!S271)</f>
        <v xml:space="preserve"> </v>
      </c>
      <c r="T274" s="41"/>
    </row>
    <row r="275" spans="2:20" x14ac:dyDescent="0.2">
      <c r="B275" s="15" t="str">
        <f>IF(T_komm!B272=0," ",T_komm!B272)</f>
        <v xml:space="preserve"> </v>
      </c>
      <c r="C275" s="15" t="str">
        <f>IF(T_komm!C272=0," ",T_komm!C272)</f>
        <v xml:space="preserve"> </v>
      </c>
      <c r="D275" s="15" t="str">
        <f>IF(T_komm!D272=0," ",T_komm!D272)</f>
        <v xml:space="preserve"> </v>
      </c>
      <c r="E275" s="15" t="str">
        <f>IF(T_komm!E272=0," ",T_komm!E272)</f>
        <v xml:space="preserve"> </v>
      </c>
      <c r="F275" s="15" t="str">
        <f>IF(T_komm!F272=0," ",T_komm!F272)</f>
        <v xml:space="preserve"> </v>
      </c>
      <c r="G275" s="15" t="str">
        <f>IF(T_komm!G272=0," ",T_komm!G272)</f>
        <v xml:space="preserve"> </v>
      </c>
      <c r="H275" s="15" t="str">
        <f>IF(T_komm!H272=0," ",T_komm!H272)</f>
        <v xml:space="preserve"> </v>
      </c>
      <c r="I275" s="15" t="str">
        <f>IF(T_komm!I272=0," ",T_komm!I272)</f>
        <v xml:space="preserve"> </v>
      </c>
      <c r="J275" s="15" t="str">
        <f>IF(T_komm!J272=0," ",T_komm!J272)</f>
        <v xml:space="preserve"> </v>
      </c>
      <c r="K275" s="15" t="str">
        <f>IF(T_komm!K272=0," ",T_komm!K272)</f>
        <v xml:space="preserve"> </v>
      </c>
      <c r="L275" s="15" t="str">
        <f>IF(T_komm!L272=0," ",T_komm!L272)</f>
        <v xml:space="preserve"> </v>
      </c>
      <c r="M275" s="15" t="str">
        <f>IF(T_komm!M272=0," ",T_komm!M272)</f>
        <v xml:space="preserve"> </v>
      </c>
      <c r="N275" s="15" t="str">
        <f>IF(T_komm!N272=0," ",T_komm!N272)</f>
        <v xml:space="preserve"> </v>
      </c>
      <c r="O275" s="15" t="str">
        <f>IF(T_komm!O272=0," ",T_komm!O272)</f>
        <v xml:space="preserve"> </v>
      </c>
      <c r="P275" s="15" t="str">
        <f>IF(T_komm!P272=0," ",T_komm!P272)</f>
        <v xml:space="preserve"> </v>
      </c>
      <c r="Q275" s="15" t="str">
        <f>IF(T_komm!Q272=0," ",T_komm!Q272)</f>
        <v xml:space="preserve"> </v>
      </c>
      <c r="R275" s="15" t="str">
        <f>IF(T_komm!R272=0," ",T_komm!R272)</f>
        <v xml:space="preserve"> </v>
      </c>
      <c r="S275" s="15" t="str">
        <f>IF(T_komm!S272=0," ",T_komm!S272)</f>
        <v xml:space="preserve"> </v>
      </c>
      <c r="T275" s="41"/>
    </row>
    <row r="276" spans="2:20" x14ac:dyDescent="0.2">
      <c r="B276" s="15" t="str">
        <f>IF(T_komm!B273=0," ",T_komm!B273)</f>
        <v xml:space="preserve"> </v>
      </c>
      <c r="C276" s="15" t="str">
        <f>IF(T_komm!C273=0," ",T_komm!C273)</f>
        <v xml:space="preserve"> </v>
      </c>
      <c r="D276" s="15" t="str">
        <f>IF(T_komm!D273=0," ",T_komm!D273)</f>
        <v xml:space="preserve"> </v>
      </c>
      <c r="E276" s="15" t="str">
        <f>IF(T_komm!E273=0," ",T_komm!E273)</f>
        <v xml:space="preserve"> </v>
      </c>
      <c r="F276" s="15" t="str">
        <f>IF(T_komm!F273=0," ",T_komm!F273)</f>
        <v xml:space="preserve"> </v>
      </c>
      <c r="G276" s="15" t="str">
        <f>IF(T_komm!G273=0," ",T_komm!G273)</f>
        <v xml:space="preserve"> </v>
      </c>
      <c r="H276" s="15" t="str">
        <f>IF(T_komm!H273=0," ",T_komm!H273)</f>
        <v xml:space="preserve"> </v>
      </c>
      <c r="I276" s="15" t="str">
        <f>IF(T_komm!I273=0," ",T_komm!I273)</f>
        <v xml:space="preserve"> </v>
      </c>
      <c r="J276" s="15" t="str">
        <f>IF(T_komm!J273=0," ",T_komm!J273)</f>
        <v xml:space="preserve"> </v>
      </c>
      <c r="K276" s="15" t="str">
        <f>IF(T_komm!K273=0," ",T_komm!K273)</f>
        <v xml:space="preserve"> </v>
      </c>
      <c r="L276" s="15" t="str">
        <f>IF(T_komm!L273=0," ",T_komm!L273)</f>
        <v xml:space="preserve"> </v>
      </c>
      <c r="M276" s="15" t="str">
        <f>IF(T_komm!M273=0," ",T_komm!M273)</f>
        <v xml:space="preserve"> </v>
      </c>
      <c r="N276" s="15" t="str">
        <f>IF(T_komm!N273=0," ",T_komm!N273)</f>
        <v xml:space="preserve"> </v>
      </c>
      <c r="O276" s="15" t="str">
        <f>IF(T_komm!O273=0," ",T_komm!O273)</f>
        <v xml:space="preserve"> </v>
      </c>
      <c r="P276" s="15" t="str">
        <f>IF(T_komm!P273=0," ",T_komm!P273)</f>
        <v xml:space="preserve"> </v>
      </c>
      <c r="Q276" s="15" t="str">
        <f>IF(T_komm!Q273=0," ",T_komm!Q273)</f>
        <v xml:space="preserve"> </v>
      </c>
      <c r="R276" s="15" t="str">
        <f>IF(T_komm!R273=0," ",T_komm!R273)</f>
        <v xml:space="preserve"> </v>
      </c>
      <c r="S276" s="15" t="str">
        <f>IF(T_komm!S273=0," ",T_komm!S273)</f>
        <v xml:space="preserve"> </v>
      </c>
      <c r="T276" s="41"/>
    </row>
    <row r="277" spans="2:20" x14ac:dyDescent="0.2">
      <c r="B277" s="15" t="str">
        <f>IF(T_komm!B274=0," ",T_komm!B274)</f>
        <v xml:space="preserve"> </v>
      </c>
      <c r="C277" s="15" t="str">
        <f>IF(T_komm!C274=0," ",T_komm!C274)</f>
        <v xml:space="preserve"> </v>
      </c>
      <c r="D277" s="15" t="str">
        <f>IF(T_komm!D274=0," ",T_komm!D274)</f>
        <v xml:space="preserve"> </v>
      </c>
      <c r="E277" s="15" t="str">
        <f>IF(T_komm!E274=0," ",T_komm!E274)</f>
        <v xml:space="preserve"> </v>
      </c>
      <c r="F277" s="15" t="str">
        <f>IF(T_komm!F274=0," ",T_komm!F274)</f>
        <v xml:space="preserve"> </v>
      </c>
      <c r="G277" s="15" t="str">
        <f>IF(T_komm!G274=0," ",T_komm!G274)</f>
        <v xml:space="preserve"> </v>
      </c>
      <c r="H277" s="15" t="str">
        <f>IF(T_komm!H274=0," ",T_komm!H274)</f>
        <v xml:space="preserve"> </v>
      </c>
      <c r="I277" s="15" t="str">
        <f>IF(T_komm!I274=0," ",T_komm!I274)</f>
        <v xml:space="preserve"> </v>
      </c>
      <c r="J277" s="15" t="str">
        <f>IF(T_komm!J274=0," ",T_komm!J274)</f>
        <v xml:space="preserve"> </v>
      </c>
      <c r="K277" s="15" t="str">
        <f>IF(T_komm!K274=0," ",T_komm!K274)</f>
        <v xml:space="preserve"> </v>
      </c>
      <c r="L277" s="15" t="str">
        <f>IF(T_komm!L274=0," ",T_komm!L274)</f>
        <v xml:space="preserve"> </v>
      </c>
      <c r="M277" s="15" t="str">
        <f>IF(T_komm!M274=0," ",T_komm!M274)</f>
        <v xml:space="preserve"> </v>
      </c>
      <c r="N277" s="15" t="str">
        <f>IF(T_komm!N274=0," ",T_komm!N274)</f>
        <v xml:space="preserve"> </v>
      </c>
      <c r="O277" s="15" t="str">
        <f>IF(T_komm!O274=0," ",T_komm!O274)</f>
        <v xml:space="preserve"> </v>
      </c>
      <c r="P277" s="15" t="str">
        <f>IF(T_komm!P274=0," ",T_komm!P274)</f>
        <v xml:space="preserve"> </v>
      </c>
      <c r="Q277" s="15" t="str">
        <f>IF(T_komm!Q274=0," ",T_komm!Q274)</f>
        <v xml:space="preserve"> </v>
      </c>
      <c r="R277" s="15" t="str">
        <f>IF(T_komm!R274=0," ",T_komm!R274)</f>
        <v xml:space="preserve"> </v>
      </c>
      <c r="S277" s="15" t="str">
        <f>IF(T_komm!S274=0," ",T_komm!S274)</f>
        <v xml:space="preserve"> </v>
      </c>
      <c r="T277" s="41"/>
    </row>
    <row r="278" spans="2:20" x14ac:dyDescent="0.2">
      <c r="B278" s="15" t="str">
        <f>IF(T_komm!B275=0," ",T_komm!B275)</f>
        <v xml:space="preserve"> </v>
      </c>
      <c r="C278" s="15" t="str">
        <f>IF(T_komm!C275=0," ",T_komm!C275)</f>
        <v xml:space="preserve"> </v>
      </c>
      <c r="D278" s="15" t="str">
        <f>IF(T_komm!D275=0," ",T_komm!D275)</f>
        <v xml:space="preserve"> </v>
      </c>
      <c r="E278" s="15" t="str">
        <f>IF(T_komm!E275=0," ",T_komm!E275)</f>
        <v xml:space="preserve"> </v>
      </c>
      <c r="F278" s="15" t="str">
        <f>IF(T_komm!F275=0," ",T_komm!F275)</f>
        <v xml:space="preserve"> </v>
      </c>
      <c r="G278" s="15" t="str">
        <f>IF(T_komm!G275=0," ",T_komm!G275)</f>
        <v xml:space="preserve"> </v>
      </c>
      <c r="H278" s="15" t="str">
        <f>IF(T_komm!H275=0," ",T_komm!H275)</f>
        <v xml:space="preserve"> </v>
      </c>
      <c r="I278" s="15" t="str">
        <f>IF(T_komm!I275=0," ",T_komm!I275)</f>
        <v xml:space="preserve"> </v>
      </c>
      <c r="J278" s="15" t="str">
        <f>IF(T_komm!J275=0," ",T_komm!J275)</f>
        <v xml:space="preserve"> </v>
      </c>
      <c r="K278" s="15" t="str">
        <f>IF(T_komm!K275=0," ",T_komm!K275)</f>
        <v xml:space="preserve"> </v>
      </c>
      <c r="L278" s="15" t="str">
        <f>IF(T_komm!L275=0," ",T_komm!L275)</f>
        <v xml:space="preserve"> </v>
      </c>
      <c r="M278" s="15" t="str">
        <f>IF(T_komm!M275=0," ",T_komm!M275)</f>
        <v xml:space="preserve"> </v>
      </c>
      <c r="N278" s="15" t="str">
        <f>IF(T_komm!N275=0," ",T_komm!N275)</f>
        <v xml:space="preserve"> </v>
      </c>
      <c r="O278" s="15" t="str">
        <f>IF(T_komm!O275=0," ",T_komm!O275)</f>
        <v xml:space="preserve"> </v>
      </c>
      <c r="P278" s="15" t="str">
        <f>IF(T_komm!P275=0," ",T_komm!P275)</f>
        <v xml:space="preserve"> </v>
      </c>
      <c r="Q278" s="15" t="str">
        <f>IF(T_komm!Q275=0," ",T_komm!Q275)</f>
        <v xml:space="preserve"> </v>
      </c>
      <c r="R278" s="15" t="str">
        <f>IF(T_komm!R275=0," ",T_komm!R275)</f>
        <v xml:space="preserve"> </v>
      </c>
      <c r="S278" s="15" t="str">
        <f>IF(T_komm!S275=0," ",T_komm!S275)</f>
        <v xml:space="preserve"> </v>
      </c>
      <c r="T278" s="41"/>
    </row>
    <row r="279" spans="2:20" x14ac:dyDescent="0.2">
      <c r="B279" s="15" t="str">
        <f>IF(T_komm!B276=0," ",T_komm!B276)</f>
        <v xml:space="preserve"> </v>
      </c>
      <c r="C279" s="15" t="str">
        <f>IF(T_komm!C276=0," ",T_komm!C276)</f>
        <v xml:space="preserve"> </v>
      </c>
      <c r="D279" s="15" t="str">
        <f>IF(T_komm!D276=0," ",T_komm!D276)</f>
        <v xml:space="preserve"> </v>
      </c>
      <c r="E279" s="15" t="str">
        <f>IF(T_komm!E276=0," ",T_komm!E276)</f>
        <v xml:space="preserve"> </v>
      </c>
      <c r="F279" s="15" t="str">
        <f>IF(T_komm!F276=0," ",T_komm!F276)</f>
        <v xml:space="preserve"> </v>
      </c>
      <c r="G279" s="15" t="str">
        <f>IF(T_komm!G276=0," ",T_komm!G276)</f>
        <v xml:space="preserve"> </v>
      </c>
      <c r="H279" s="15" t="str">
        <f>IF(T_komm!H276=0," ",T_komm!H276)</f>
        <v xml:space="preserve"> </v>
      </c>
      <c r="I279" s="15" t="str">
        <f>IF(T_komm!I276=0," ",T_komm!I276)</f>
        <v xml:space="preserve"> </v>
      </c>
      <c r="J279" s="15" t="str">
        <f>IF(T_komm!J276=0," ",T_komm!J276)</f>
        <v xml:space="preserve"> </v>
      </c>
      <c r="K279" s="15" t="str">
        <f>IF(T_komm!K276=0," ",T_komm!K276)</f>
        <v xml:space="preserve"> </v>
      </c>
      <c r="L279" s="15" t="str">
        <f>IF(T_komm!L276=0," ",T_komm!L276)</f>
        <v xml:space="preserve"> </v>
      </c>
      <c r="M279" s="15" t="str">
        <f>IF(T_komm!M276=0," ",T_komm!M276)</f>
        <v xml:space="preserve"> </v>
      </c>
      <c r="N279" s="15" t="str">
        <f>IF(T_komm!N276=0," ",T_komm!N276)</f>
        <v xml:space="preserve"> </v>
      </c>
      <c r="O279" s="15" t="str">
        <f>IF(T_komm!O276=0," ",T_komm!O276)</f>
        <v xml:space="preserve"> </v>
      </c>
      <c r="P279" s="15" t="str">
        <f>IF(T_komm!P276=0," ",T_komm!P276)</f>
        <v xml:space="preserve"> </v>
      </c>
      <c r="Q279" s="15" t="str">
        <f>IF(T_komm!Q276=0," ",T_komm!Q276)</f>
        <v xml:space="preserve"> </v>
      </c>
      <c r="R279" s="15" t="str">
        <f>IF(T_komm!R276=0," ",T_komm!R276)</f>
        <v xml:space="preserve"> </v>
      </c>
      <c r="S279" s="15" t="str">
        <f>IF(T_komm!S276=0," ",T_komm!S276)</f>
        <v xml:space="preserve"> </v>
      </c>
      <c r="T279" s="41"/>
    </row>
    <row r="280" spans="2:20" x14ac:dyDescent="0.2">
      <c r="B280" s="15" t="str">
        <f>IF(T_komm!B277=0," ",T_komm!B277)</f>
        <v xml:space="preserve"> </v>
      </c>
      <c r="C280" s="15" t="str">
        <f>IF(T_komm!C277=0," ",T_komm!C277)</f>
        <v xml:space="preserve"> </v>
      </c>
      <c r="D280" s="15" t="str">
        <f>IF(T_komm!D277=0," ",T_komm!D277)</f>
        <v xml:space="preserve"> </v>
      </c>
      <c r="E280" s="15" t="str">
        <f>IF(T_komm!E277=0," ",T_komm!E277)</f>
        <v xml:space="preserve"> </v>
      </c>
      <c r="F280" s="15" t="str">
        <f>IF(T_komm!F277=0," ",T_komm!F277)</f>
        <v xml:space="preserve"> </v>
      </c>
      <c r="G280" s="15" t="str">
        <f>IF(T_komm!G277=0," ",T_komm!G277)</f>
        <v xml:space="preserve"> </v>
      </c>
      <c r="H280" s="15" t="str">
        <f>IF(T_komm!H277=0," ",T_komm!H277)</f>
        <v xml:space="preserve"> </v>
      </c>
      <c r="I280" s="15" t="str">
        <f>IF(T_komm!I277=0," ",T_komm!I277)</f>
        <v xml:space="preserve"> </v>
      </c>
      <c r="J280" s="15" t="str">
        <f>IF(T_komm!J277=0," ",T_komm!J277)</f>
        <v xml:space="preserve"> </v>
      </c>
      <c r="K280" s="15" t="str">
        <f>IF(T_komm!K277=0," ",T_komm!K277)</f>
        <v xml:space="preserve"> </v>
      </c>
      <c r="L280" s="15" t="str">
        <f>IF(T_komm!L277=0," ",T_komm!L277)</f>
        <v xml:space="preserve"> </v>
      </c>
      <c r="M280" s="15" t="str">
        <f>IF(T_komm!M277=0," ",T_komm!M277)</f>
        <v xml:space="preserve"> </v>
      </c>
      <c r="N280" s="15" t="str">
        <f>IF(T_komm!N277=0," ",T_komm!N277)</f>
        <v xml:space="preserve"> </v>
      </c>
      <c r="O280" s="15" t="str">
        <f>IF(T_komm!O277=0," ",T_komm!O277)</f>
        <v xml:space="preserve"> </v>
      </c>
      <c r="P280" s="15" t="str">
        <f>IF(T_komm!P277=0," ",T_komm!P277)</f>
        <v xml:space="preserve"> </v>
      </c>
      <c r="Q280" s="15" t="str">
        <f>IF(T_komm!Q277=0," ",T_komm!Q277)</f>
        <v xml:space="preserve"> </v>
      </c>
      <c r="R280" s="15" t="str">
        <f>IF(T_komm!R277=0," ",T_komm!R277)</f>
        <v xml:space="preserve"> </v>
      </c>
      <c r="S280" s="15" t="str">
        <f>IF(T_komm!S277=0," ",T_komm!S277)</f>
        <v xml:space="preserve"> </v>
      </c>
      <c r="T280" s="41"/>
    </row>
    <row r="281" spans="2:20" x14ac:dyDescent="0.2">
      <c r="B281" s="15" t="str">
        <f>IF(T_komm!B278=0," ",T_komm!B278)</f>
        <v xml:space="preserve"> </v>
      </c>
      <c r="C281" s="15" t="str">
        <f>IF(T_komm!C278=0," ",T_komm!C278)</f>
        <v xml:space="preserve"> </v>
      </c>
      <c r="D281" s="15" t="str">
        <f>IF(T_komm!D278=0," ",T_komm!D278)</f>
        <v xml:space="preserve"> </v>
      </c>
      <c r="E281" s="15" t="str">
        <f>IF(T_komm!E278=0," ",T_komm!E278)</f>
        <v xml:space="preserve"> </v>
      </c>
      <c r="F281" s="15" t="str">
        <f>IF(T_komm!F278=0," ",T_komm!F278)</f>
        <v xml:space="preserve"> </v>
      </c>
      <c r="G281" s="15" t="str">
        <f>IF(T_komm!G278=0," ",T_komm!G278)</f>
        <v xml:space="preserve"> </v>
      </c>
      <c r="H281" s="15" t="str">
        <f>IF(T_komm!H278=0," ",T_komm!H278)</f>
        <v xml:space="preserve"> </v>
      </c>
      <c r="I281" s="15" t="str">
        <f>IF(T_komm!I278=0," ",T_komm!I278)</f>
        <v xml:space="preserve"> </v>
      </c>
      <c r="J281" s="15" t="str">
        <f>IF(T_komm!J278=0," ",T_komm!J278)</f>
        <v xml:space="preserve"> </v>
      </c>
      <c r="K281" s="15" t="str">
        <f>IF(T_komm!K278=0," ",T_komm!K278)</f>
        <v xml:space="preserve"> </v>
      </c>
      <c r="L281" s="15" t="str">
        <f>IF(T_komm!L278=0," ",T_komm!L278)</f>
        <v xml:space="preserve"> </v>
      </c>
      <c r="M281" s="15" t="str">
        <f>IF(T_komm!M278=0," ",T_komm!M278)</f>
        <v xml:space="preserve"> </v>
      </c>
      <c r="N281" s="15" t="str">
        <f>IF(T_komm!N278=0," ",T_komm!N278)</f>
        <v xml:space="preserve"> </v>
      </c>
      <c r="O281" s="15" t="str">
        <f>IF(T_komm!O278=0," ",T_komm!O278)</f>
        <v xml:space="preserve"> </v>
      </c>
      <c r="P281" s="15" t="str">
        <f>IF(T_komm!P278=0," ",T_komm!P278)</f>
        <v xml:space="preserve"> </v>
      </c>
      <c r="Q281" s="15" t="str">
        <f>IF(T_komm!Q278=0," ",T_komm!Q278)</f>
        <v xml:space="preserve"> </v>
      </c>
      <c r="R281" s="15" t="str">
        <f>IF(T_komm!R278=0," ",T_komm!R278)</f>
        <v xml:space="preserve"> </v>
      </c>
      <c r="S281" s="15" t="str">
        <f>IF(T_komm!S278=0," ",T_komm!S278)</f>
        <v xml:space="preserve"> </v>
      </c>
      <c r="T281" s="41"/>
    </row>
    <row r="282" spans="2:20" x14ac:dyDescent="0.2">
      <c r="B282" s="15" t="str">
        <f>IF(T_komm!B279=0," ",T_komm!B279)</f>
        <v xml:space="preserve"> </v>
      </c>
      <c r="C282" s="15" t="str">
        <f>IF(T_komm!C279=0," ",T_komm!C279)</f>
        <v xml:space="preserve"> </v>
      </c>
      <c r="D282" s="15" t="str">
        <f>IF(T_komm!D279=0," ",T_komm!D279)</f>
        <v xml:space="preserve"> </v>
      </c>
      <c r="E282" s="15" t="str">
        <f>IF(T_komm!E279=0," ",T_komm!E279)</f>
        <v xml:space="preserve"> </v>
      </c>
      <c r="F282" s="15" t="str">
        <f>IF(T_komm!F279=0," ",T_komm!F279)</f>
        <v xml:space="preserve"> </v>
      </c>
      <c r="G282" s="15" t="str">
        <f>IF(T_komm!G279=0," ",T_komm!G279)</f>
        <v xml:space="preserve"> </v>
      </c>
      <c r="H282" s="15" t="str">
        <f>IF(T_komm!H279=0," ",T_komm!H279)</f>
        <v xml:space="preserve"> </v>
      </c>
      <c r="I282" s="15" t="str">
        <f>IF(T_komm!I279=0," ",T_komm!I279)</f>
        <v xml:space="preserve"> </v>
      </c>
      <c r="J282" s="15" t="str">
        <f>IF(T_komm!J279=0," ",T_komm!J279)</f>
        <v xml:space="preserve"> </v>
      </c>
      <c r="K282" s="15" t="str">
        <f>IF(T_komm!K279=0," ",T_komm!K279)</f>
        <v xml:space="preserve"> </v>
      </c>
      <c r="L282" s="15" t="str">
        <f>IF(T_komm!L279=0," ",T_komm!L279)</f>
        <v xml:space="preserve"> </v>
      </c>
      <c r="M282" s="15" t="str">
        <f>IF(T_komm!M279=0," ",T_komm!M279)</f>
        <v xml:space="preserve"> </v>
      </c>
      <c r="N282" s="15" t="str">
        <f>IF(T_komm!N279=0," ",T_komm!N279)</f>
        <v xml:space="preserve"> </v>
      </c>
      <c r="O282" s="15" t="str">
        <f>IF(T_komm!O279=0," ",T_komm!O279)</f>
        <v xml:space="preserve"> </v>
      </c>
      <c r="P282" s="15" t="str">
        <f>IF(T_komm!P279=0," ",T_komm!P279)</f>
        <v xml:space="preserve"> </v>
      </c>
      <c r="Q282" s="15" t="str">
        <f>IF(T_komm!Q279=0," ",T_komm!Q279)</f>
        <v xml:space="preserve"> </v>
      </c>
      <c r="R282" s="15" t="str">
        <f>IF(T_komm!R279=0," ",T_komm!R279)</f>
        <v xml:space="preserve"> </v>
      </c>
      <c r="S282" s="15" t="str">
        <f>IF(T_komm!S279=0," ",T_komm!S279)</f>
        <v xml:space="preserve"> </v>
      </c>
      <c r="T282" s="41"/>
    </row>
    <row r="283" spans="2:20" x14ac:dyDescent="0.2">
      <c r="B283" s="15" t="str">
        <f>IF(T_komm!B280=0," ",T_komm!B280)</f>
        <v xml:space="preserve"> </v>
      </c>
      <c r="C283" s="15" t="str">
        <f>IF(T_komm!C280=0," ",T_komm!C280)</f>
        <v xml:space="preserve"> </v>
      </c>
      <c r="D283" s="15" t="str">
        <f>IF(T_komm!D280=0," ",T_komm!D280)</f>
        <v xml:space="preserve"> </v>
      </c>
      <c r="E283" s="15" t="str">
        <f>IF(T_komm!E280=0," ",T_komm!E280)</f>
        <v xml:space="preserve"> </v>
      </c>
      <c r="F283" s="15" t="str">
        <f>IF(T_komm!F280=0," ",T_komm!F280)</f>
        <v xml:space="preserve"> </v>
      </c>
      <c r="G283" s="15" t="str">
        <f>IF(T_komm!G280=0," ",T_komm!G280)</f>
        <v xml:space="preserve"> </v>
      </c>
      <c r="H283" s="15" t="str">
        <f>IF(T_komm!H280=0," ",T_komm!H280)</f>
        <v xml:space="preserve"> </v>
      </c>
      <c r="I283" s="15" t="str">
        <f>IF(T_komm!I280=0," ",T_komm!I280)</f>
        <v xml:space="preserve"> </v>
      </c>
      <c r="J283" s="15" t="str">
        <f>IF(T_komm!J280=0," ",T_komm!J280)</f>
        <v xml:space="preserve"> </v>
      </c>
      <c r="K283" s="15" t="str">
        <f>IF(T_komm!K280=0," ",T_komm!K280)</f>
        <v xml:space="preserve"> </v>
      </c>
      <c r="L283" s="15" t="str">
        <f>IF(T_komm!L280=0," ",T_komm!L280)</f>
        <v xml:space="preserve"> </v>
      </c>
      <c r="M283" s="15" t="str">
        <f>IF(T_komm!M280=0," ",T_komm!M280)</f>
        <v xml:space="preserve"> </v>
      </c>
      <c r="N283" s="15" t="str">
        <f>IF(T_komm!N280=0," ",T_komm!N280)</f>
        <v xml:space="preserve"> </v>
      </c>
      <c r="O283" s="15" t="str">
        <f>IF(T_komm!O280=0," ",T_komm!O280)</f>
        <v xml:space="preserve"> </v>
      </c>
      <c r="P283" s="15" t="str">
        <f>IF(T_komm!P280=0," ",T_komm!P280)</f>
        <v xml:space="preserve"> </v>
      </c>
      <c r="Q283" s="15" t="str">
        <f>IF(T_komm!Q280=0," ",T_komm!Q280)</f>
        <v xml:space="preserve"> </v>
      </c>
      <c r="R283" s="15" t="str">
        <f>IF(T_komm!R280=0," ",T_komm!R280)</f>
        <v xml:space="preserve"> </v>
      </c>
      <c r="S283" s="15" t="str">
        <f>IF(T_komm!S280=0," ",T_komm!S280)</f>
        <v xml:space="preserve"> </v>
      </c>
      <c r="T283" s="41"/>
    </row>
    <row r="284" spans="2:20" x14ac:dyDescent="0.2">
      <c r="B284" s="15" t="str">
        <f>IF(T_komm!B281=0," ",T_komm!B281)</f>
        <v xml:space="preserve"> </v>
      </c>
      <c r="C284" s="15" t="str">
        <f>IF(T_komm!C281=0," ",T_komm!C281)</f>
        <v xml:space="preserve"> </v>
      </c>
      <c r="D284" s="15" t="str">
        <f>IF(T_komm!D281=0," ",T_komm!D281)</f>
        <v xml:space="preserve"> </v>
      </c>
      <c r="E284" s="15" t="str">
        <f>IF(T_komm!E281=0," ",T_komm!E281)</f>
        <v xml:space="preserve"> </v>
      </c>
      <c r="F284" s="15" t="str">
        <f>IF(T_komm!F281=0," ",T_komm!F281)</f>
        <v xml:space="preserve"> </v>
      </c>
      <c r="G284" s="15" t="str">
        <f>IF(T_komm!G281=0," ",T_komm!G281)</f>
        <v xml:space="preserve"> </v>
      </c>
      <c r="H284" s="15" t="str">
        <f>IF(T_komm!H281=0," ",T_komm!H281)</f>
        <v xml:space="preserve"> </v>
      </c>
      <c r="I284" s="15" t="str">
        <f>IF(T_komm!I281=0," ",T_komm!I281)</f>
        <v xml:space="preserve"> </v>
      </c>
      <c r="J284" s="15" t="str">
        <f>IF(T_komm!J281=0," ",T_komm!J281)</f>
        <v xml:space="preserve"> </v>
      </c>
      <c r="K284" s="15" t="str">
        <f>IF(T_komm!K281=0," ",T_komm!K281)</f>
        <v xml:space="preserve"> </v>
      </c>
      <c r="L284" s="15" t="str">
        <f>IF(T_komm!L281=0," ",T_komm!L281)</f>
        <v xml:space="preserve"> </v>
      </c>
      <c r="M284" s="15" t="str">
        <f>IF(T_komm!M281=0," ",T_komm!M281)</f>
        <v xml:space="preserve"> </v>
      </c>
      <c r="N284" s="15" t="str">
        <f>IF(T_komm!N281=0," ",T_komm!N281)</f>
        <v xml:space="preserve"> </v>
      </c>
      <c r="O284" s="15" t="str">
        <f>IF(T_komm!O281=0," ",T_komm!O281)</f>
        <v xml:space="preserve"> </v>
      </c>
      <c r="P284" s="15" t="str">
        <f>IF(T_komm!P281=0," ",T_komm!P281)</f>
        <v xml:space="preserve"> </v>
      </c>
      <c r="Q284" s="15" t="str">
        <f>IF(T_komm!Q281=0," ",T_komm!Q281)</f>
        <v xml:space="preserve"> </v>
      </c>
      <c r="R284" s="15" t="str">
        <f>IF(T_komm!R281=0," ",T_komm!R281)</f>
        <v xml:space="preserve"> </v>
      </c>
      <c r="S284" s="15" t="str">
        <f>IF(T_komm!S281=0," ",T_komm!S281)</f>
        <v xml:space="preserve"> </v>
      </c>
      <c r="T284" s="41"/>
    </row>
    <row r="285" spans="2:20" x14ac:dyDescent="0.2">
      <c r="B285" s="15" t="str">
        <f>IF(T_komm!B282=0," ",T_komm!B282)</f>
        <v xml:space="preserve"> </v>
      </c>
      <c r="C285" s="15" t="str">
        <f>IF(T_komm!C282=0," ",T_komm!C282)</f>
        <v xml:space="preserve"> </v>
      </c>
      <c r="D285" s="15" t="str">
        <f>IF(T_komm!D282=0," ",T_komm!D282)</f>
        <v xml:space="preserve"> </v>
      </c>
      <c r="E285" s="15" t="str">
        <f>IF(T_komm!E282=0," ",T_komm!E282)</f>
        <v xml:space="preserve"> </v>
      </c>
      <c r="F285" s="15" t="str">
        <f>IF(T_komm!F282=0," ",T_komm!F282)</f>
        <v xml:space="preserve"> </v>
      </c>
      <c r="G285" s="15" t="str">
        <f>IF(T_komm!G282=0," ",T_komm!G282)</f>
        <v xml:space="preserve"> </v>
      </c>
      <c r="H285" s="15" t="str">
        <f>IF(T_komm!H282=0," ",T_komm!H282)</f>
        <v xml:space="preserve"> </v>
      </c>
      <c r="I285" s="15" t="str">
        <f>IF(T_komm!I282=0," ",T_komm!I282)</f>
        <v xml:space="preserve"> </v>
      </c>
      <c r="J285" s="15" t="str">
        <f>IF(T_komm!J282=0," ",T_komm!J282)</f>
        <v xml:space="preserve"> </v>
      </c>
      <c r="K285" s="15" t="str">
        <f>IF(T_komm!K282=0," ",T_komm!K282)</f>
        <v xml:space="preserve"> </v>
      </c>
      <c r="L285" s="15" t="str">
        <f>IF(T_komm!L282=0," ",T_komm!L282)</f>
        <v xml:space="preserve"> </v>
      </c>
      <c r="M285" s="15" t="str">
        <f>IF(T_komm!M282=0," ",T_komm!M282)</f>
        <v xml:space="preserve"> </v>
      </c>
      <c r="N285" s="15" t="str">
        <f>IF(T_komm!N282=0," ",T_komm!N282)</f>
        <v xml:space="preserve"> </v>
      </c>
      <c r="O285" s="15" t="str">
        <f>IF(T_komm!O282=0," ",T_komm!O282)</f>
        <v xml:space="preserve"> </v>
      </c>
      <c r="P285" s="15" t="str">
        <f>IF(T_komm!P282=0," ",T_komm!P282)</f>
        <v xml:space="preserve"> </v>
      </c>
      <c r="Q285" s="15" t="str">
        <f>IF(T_komm!Q282=0," ",T_komm!Q282)</f>
        <v xml:space="preserve"> </v>
      </c>
      <c r="R285" s="15" t="str">
        <f>IF(T_komm!R282=0," ",T_komm!R282)</f>
        <v xml:space="preserve"> </v>
      </c>
      <c r="S285" s="15" t="str">
        <f>IF(T_komm!S282=0," ",T_komm!S282)</f>
        <v xml:space="preserve"> </v>
      </c>
      <c r="T285" s="41"/>
    </row>
    <row r="286" spans="2:20" x14ac:dyDescent="0.2">
      <c r="B286" s="15" t="str">
        <f>IF(T_komm!B283=0," ",T_komm!B283)</f>
        <v xml:space="preserve"> </v>
      </c>
      <c r="C286" s="15" t="str">
        <f>IF(T_komm!C283=0," ",T_komm!C283)</f>
        <v xml:space="preserve"> </v>
      </c>
      <c r="D286" s="15" t="str">
        <f>IF(T_komm!D283=0," ",T_komm!D283)</f>
        <v xml:space="preserve"> </v>
      </c>
      <c r="E286" s="15" t="str">
        <f>IF(T_komm!E283=0," ",T_komm!E283)</f>
        <v xml:space="preserve"> </v>
      </c>
      <c r="F286" s="15" t="str">
        <f>IF(T_komm!F283=0," ",T_komm!F283)</f>
        <v xml:space="preserve"> </v>
      </c>
      <c r="G286" s="15" t="str">
        <f>IF(T_komm!G283=0," ",T_komm!G283)</f>
        <v xml:space="preserve"> </v>
      </c>
      <c r="H286" s="15" t="str">
        <f>IF(T_komm!H283=0," ",T_komm!H283)</f>
        <v xml:space="preserve"> </v>
      </c>
      <c r="I286" s="15" t="str">
        <f>IF(T_komm!I283=0," ",T_komm!I283)</f>
        <v xml:space="preserve"> </v>
      </c>
      <c r="J286" s="15" t="str">
        <f>IF(T_komm!J283=0," ",T_komm!J283)</f>
        <v xml:space="preserve"> </v>
      </c>
      <c r="K286" s="15" t="str">
        <f>IF(T_komm!K283=0," ",T_komm!K283)</f>
        <v xml:space="preserve"> </v>
      </c>
      <c r="L286" s="15" t="str">
        <f>IF(T_komm!L283=0," ",T_komm!L283)</f>
        <v xml:space="preserve"> </v>
      </c>
      <c r="M286" s="15" t="str">
        <f>IF(T_komm!M283=0," ",T_komm!M283)</f>
        <v xml:space="preserve"> </v>
      </c>
      <c r="N286" s="15" t="str">
        <f>IF(T_komm!N283=0," ",T_komm!N283)</f>
        <v xml:space="preserve"> </v>
      </c>
      <c r="O286" s="15" t="str">
        <f>IF(T_komm!O283=0," ",T_komm!O283)</f>
        <v xml:space="preserve"> </v>
      </c>
      <c r="P286" s="15" t="str">
        <f>IF(T_komm!P283=0," ",T_komm!P283)</f>
        <v xml:space="preserve"> </v>
      </c>
      <c r="Q286" s="15" t="str">
        <f>IF(T_komm!Q283=0," ",T_komm!Q283)</f>
        <v xml:space="preserve"> </v>
      </c>
      <c r="R286" s="15" t="str">
        <f>IF(T_komm!R283=0," ",T_komm!R283)</f>
        <v xml:space="preserve"> </v>
      </c>
      <c r="S286" s="15" t="str">
        <f>IF(T_komm!S283=0," ",T_komm!S283)</f>
        <v xml:space="preserve"> </v>
      </c>
      <c r="T286" s="41"/>
    </row>
    <row r="287" spans="2:20" x14ac:dyDescent="0.2">
      <c r="B287" s="15" t="str">
        <f>IF(T_komm!B284=0," ",T_komm!B284)</f>
        <v xml:space="preserve"> </v>
      </c>
      <c r="C287" s="15" t="str">
        <f>IF(T_komm!C284=0," ",T_komm!C284)</f>
        <v xml:space="preserve"> </v>
      </c>
      <c r="D287" s="15" t="str">
        <f>IF(T_komm!D284=0," ",T_komm!D284)</f>
        <v xml:space="preserve"> </v>
      </c>
      <c r="E287" s="15" t="str">
        <f>IF(T_komm!E284=0," ",T_komm!E284)</f>
        <v xml:space="preserve"> </v>
      </c>
      <c r="F287" s="15" t="str">
        <f>IF(T_komm!F284=0," ",T_komm!F284)</f>
        <v xml:space="preserve"> </v>
      </c>
      <c r="G287" s="15" t="str">
        <f>IF(T_komm!G284=0," ",T_komm!G284)</f>
        <v xml:space="preserve"> </v>
      </c>
      <c r="H287" s="15" t="str">
        <f>IF(T_komm!H284=0," ",T_komm!H284)</f>
        <v xml:space="preserve"> </v>
      </c>
      <c r="I287" s="15" t="str">
        <f>IF(T_komm!I284=0," ",T_komm!I284)</f>
        <v xml:space="preserve"> </v>
      </c>
      <c r="J287" s="15" t="str">
        <f>IF(T_komm!J284=0," ",T_komm!J284)</f>
        <v xml:space="preserve"> </v>
      </c>
      <c r="K287" s="15" t="str">
        <f>IF(T_komm!K284=0," ",T_komm!K284)</f>
        <v xml:space="preserve"> </v>
      </c>
      <c r="L287" s="15" t="str">
        <f>IF(T_komm!L284=0," ",T_komm!L284)</f>
        <v xml:space="preserve"> </v>
      </c>
      <c r="M287" s="15" t="str">
        <f>IF(T_komm!M284=0," ",T_komm!M284)</f>
        <v xml:space="preserve"> </v>
      </c>
      <c r="N287" s="15" t="str">
        <f>IF(T_komm!N284=0," ",T_komm!N284)</f>
        <v xml:space="preserve"> </v>
      </c>
      <c r="O287" s="15" t="str">
        <f>IF(T_komm!O284=0," ",T_komm!O284)</f>
        <v xml:space="preserve"> </v>
      </c>
      <c r="P287" s="15" t="str">
        <f>IF(T_komm!P284=0," ",T_komm!P284)</f>
        <v xml:space="preserve"> </v>
      </c>
      <c r="Q287" s="15" t="str">
        <f>IF(T_komm!Q284=0," ",T_komm!Q284)</f>
        <v xml:space="preserve"> </v>
      </c>
      <c r="R287" s="15" t="str">
        <f>IF(T_komm!R284=0," ",T_komm!R284)</f>
        <v xml:space="preserve"> </v>
      </c>
      <c r="S287" s="15" t="str">
        <f>IF(T_komm!S284=0," ",T_komm!S284)</f>
        <v xml:space="preserve"> </v>
      </c>
      <c r="T287" s="41"/>
    </row>
    <row r="288" spans="2:20" x14ac:dyDescent="0.2">
      <c r="B288" s="15" t="str">
        <f>IF(T_komm!B285=0," ",T_komm!B285)</f>
        <v xml:space="preserve"> </v>
      </c>
      <c r="C288" s="15" t="str">
        <f>IF(T_komm!C285=0," ",T_komm!C285)</f>
        <v xml:space="preserve"> </v>
      </c>
      <c r="D288" s="15" t="str">
        <f>IF(T_komm!D285=0," ",T_komm!D285)</f>
        <v xml:space="preserve"> </v>
      </c>
      <c r="E288" s="15" t="str">
        <f>IF(T_komm!E285=0," ",T_komm!E285)</f>
        <v xml:space="preserve"> </v>
      </c>
      <c r="F288" s="15" t="str">
        <f>IF(T_komm!F285=0," ",T_komm!F285)</f>
        <v xml:space="preserve"> </v>
      </c>
      <c r="G288" s="15" t="str">
        <f>IF(T_komm!G285=0," ",T_komm!G285)</f>
        <v xml:space="preserve"> </v>
      </c>
      <c r="H288" s="15" t="str">
        <f>IF(T_komm!H285=0," ",T_komm!H285)</f>
        <v xml:space="preserve"> </v>
      </c>
      <c r="I288" s="15" t="str">
        <f>IF(T_komm!I285=0," ",T_komm!I285)</f>
        <v xml:space="preserve"> </v>
      </c>
      <c r="J288" s="15" t="str">
        <f>IF(T_komm!J285=0," ",T_komm!J285)</f>
        <v xml:space="preserve"> </v>
      </c>
      <c r="K288" s="15" t="str">
        <f>IF(T_komm!K285=0," ",T_komm!K285)</f>
        <v xml:space="preserve"> </v>
      </c>
      <c r="L288" s="15" t="str">
        <f>IF(T_komm!L285=0," ",T_komm!L285)</f>
        <v xml:space="preserve"> </v>
      </c>
      <c r="M288" s="15" t="str">
        <f>IF(T_komm!M285=0," ",T_komm!M285)</f>
        <v xml:space="preserve"> </v>
      </c>
      <c r="N288" s="15" t="str">
        <f>IF(T_komm!N285=0," ",T_komm!N285)</f>
        <v xml:space="preserve"> </v>
      </c>
      <c r="O288" s="15" t="str">
        <f>IF(T_komm!O285=0," ",T_komm!O285)</f>
        <v xml:space="preserve"> </v>
      </c>
      <c r="P288" s="15" t="str">
        <f>IF(T_komm!P285=0," ",T_komm!P285)</f>
        <v xml:space="preserve"> </v>
      </c>
      <c r="Q288" s="15" t="str">
        <f>IF(T_komm!Q285=0," ",T_komm!Q285)</f>
        <v xml:space="preserve"> </v>
      </c>
      <c r="R288" s="15" t="str">
        <f>IF(T_komm!R285=0," ",T_komm!R285)</f>
        <v xml:space="preserve"> </v>
      </c>
      <c r="S288" s="15" t="str">
        <f>IF(T_komm!S285=0," ",T_komm!S285)</f>
        <v xml:space="preserve"> </v>
      </c>
      <c r="T288" s="41"/>
    </row>
    <row r="289" spans="2:20" x14ac:dyDescent="0.2">
      <c r="B289" s="15" t="str">
        <f>IF(T_komm!B286=0," ",T_komm!B286)</f>
        <v xml:space="preserve"> </v>
      </c>
      <c r="C289" s="15" t="str">
        <f>IF(T_komm!C286=0," ",T_komm!C286)</f>
        <v xml:space="preserve"> </v>
      </c>
      <c r="D289" s="15" t="str">
        <f>IF(T_komm!D286=0," ",T_komm!D286)</f>
        <v xml:space="preserve"> </v>
      </c>
      <c r="E289" s="15" t="str">
        <f>IF(T_komm!E286=0," ",T_komm!E286)</f>
        <v xml:space="preserve"> </v>
      </c>
      <c r="F289" s="15" t="str">
        <f>IF(T_komm!F286=0," ",T_komm!F286)</f>
        <v xml:space="preserve"> </v>
      </c>
      <c r="G289" s="15" t="str">
        <f>IF(T_komm!G286=0," ",T_komm!G286)</f>
        <v xml:space="preserve"> </v>
      </c>
      <c r="H289" s="15" t="str">
        <f>IF(T_komm!H286=0," ",T_komm!H286)</f>
        <v xml:space="preserve"> </v>
      </c>
      <c r="I289" s="15" t="str">
        <f>IF(T_komm!I286=0," ",T_komm!I286)</f>
        <v xml:space="preserve"> </v>
      </c>
      <c r="J289" s="15" t="str">
        <f>IF(T_komm!J286=0," ",T_komm!J286)</f>
        <v xml:space="preserve"> </v>
      </c>
      <c r="K289" s="15" t="str">
        <f>IF(T_komm!K286=0," ",T_komm!K286)</f>
        <v xml:space="preserve"> </v>
      </c>
      <c r="L289" s="15" t="str">
        <f>IF(T_komm!L286=0," ",T_komm!L286)</f>
        <v xml:space="preserve"> </v>
      </c>
      <c r="M289" s="15" t="str">
        <f>IF(T_komm!M286=0," ",T_komm!M286)</f>
        <v xml:space="preserve"> </v>
      </c>
      <c r="N289" s="15" t="str">
        <f>IF(T_komm!N286=0," ",T_komm!N286)</f>
        <v xml:space="preserve"> </v>
      </c>
      <c r="O289" s="15" t="str">
        <f>IF(T_komm!O286=0," ",T_komm!O286)</f>
        <v xml:space="preserve"> </v>
      </c>
      <c r="P289" s="15" t="str">
        <f>IF(T_komm!P286=0," ",T_komm!P286)</f>
        <v xml:space="preserve"> </v>
      </c>
      <c r="Q289" s="15" t="str">
        <f>IF(T_komm!Q286=0," ",T_komm!Q286)</f>
        <v xml:space="preserve"> </v>
      </c>
      <c r="R289" s="15" t="str">
        <f>IF(T_komm!R286=0," ",T_komm!R286)</f>
        <v xml:space="preserve"> </v>
      </c>
      <c r="S289" s="15" t="str">
        <f>IF(T_komm!S286=0," ",T_komm!S286)</f>
        <v xml:space="preserve"> </v>
      </c>
      <c r="T289" s="41"/>
    </row>
    <row r="290" spans="2:20" x14ac:dyDescent="0.2">
      <c r="B290" s="15" t="str">
        <f>IF(T_komm!B287=0," ",T_komm!B287)</f>
        <v xml:space="preserve"> </v>
      </c>
      <c r="C290" s="15" t="str">
        <f>IF(T_komm!C287=0," ",T_komm!C287)</f>
        <v xml:space="preserve"> </v>
      </c>
      <c r="D290" s="15" t="str">
        <f>IF(T_komm!D287=0," ",T_komm!D287)</f>
        <v xml:space="preserve"> </v>
      </c>
      <c r="E290" s="15" t="str">
        <f>IF(T_komm!E287=0," ",T_komm!E287)</f>
        <v xml:space="preserve"> </v>
      </c>
      <c r="F290" s="15" t="str">
        <f>IF(T_komm!F287=0," ",T_komm!F287)</f>
        <v xml:space="preserve"> </v>
      </c>
      <c r="G290" s="15" t="str">
        <f>IF(T_komm!G287=0," ",T_komm!G287)</f>
        <v xml:space="preserve"> </v>
      </c>
      <c r="H290" s="15" t="str">
        <f>IF(T_komm!H287=0," ",T_komm!H287)</f>
        <v xml:space="preserve"> </v>
      </c>
      <c r="I290" s="15" t="str">
        <f>IF(T_komm!I287=0," ",T_komm!I287)</f>
        <v xml:space="preserve"> </v>
      </c>
      <c r="J290" s="15" t="str">
        <f>IF(T_komm!J287=0," ",T_komm!J287)</f>
        <v xml:space="preserve"> </v>
      </c>
      <c r="K290" s="15" t="str">
        <f>IF(T_komm!K287=0," ",T_komm!K287)</f>
        <v xml:space="preserve"> </v>
      </c>
      <c r="L290" s="15" t="str">
        <f>IF(T_komm!L287=0," ",T_komm!L287)</f>
        <v xml:space="preserve"> </v>
      </c>
      <c r="M290" s="15" t="str">
        <f>IF(T_komm!M287=0," ",T_komm!M287)</f>
        <v xml:space="preserve"> </v>
      </c>
      <c r="N290" s="15" t="str">
        <f>IF(T_komm!N287=0," ",T_komm!N287)</f>
        <v xml:space="preserve"> </v>
      </c>
      <c r="O290" s="15" t="str">
        <f>IF(T_komm!O287=0," ",T_komm!O287)</f>
        <v xml:space="preserve"> </v>
      </c>
      <c r="P290" s="15" t="str">
        <f>IF(T_komm!P287=0," ",T_komm!P287)</f>
        <v xml:space="preserve"> </v>
      </c>
      <c r="Q290" s="15" t="str">
        <f>IF(T_komm!Q287=0," ",T_komm!Q287)</f>
        <v xml:space="preserve"> </v>
      </c>
      <c r="R290" s="15" t="str">
        <f>IF(T_komm!R287=0," ",T_komm!R287)</f>
        <v xml:space="preserve"> </v>
      </c>
      <c r="S290" s="15" t="str">
        <f>IF(T_komm!S287=0," ",T_komm!S287)</f>
        <v xml:space="preserve"> </v>
      </c>
      <c r="T290" s="41"/>
    </row>
    <row r="291" spans="2:20" x14ac:dyDescent="0.2">
      <c r="B291" s="15" t="str">
        <f>IF(T_komm!B288=0," ",T_komm!B288)</f>
        <v xml:space="preserve"> </v>
      </c>
      <c r="C291" s="15" t="str">
        <f>IF(T_komm!C288=0," ",T_komm!C288)</f>
        <v xml:space="preserve"> </v>
      </c>
      <c r="D291" s="15" t="str">
        <f>IF(T_komm!D288=0," ",T_komm!D288)</f>
        <v xml:space="preserve"> </v>
      </c>
      <c r="E291" s="15" t="str">
        <f>IF(T_komm!E288=0," ",T_komm!E288)</f>
        <v xml:space="preserve"> </v>
      </c>
      <c r="F291" s="15" t="str">
        <f>IF(T_komm!F288=0," ",T_komm!F288)</f>
        <v xml:space="preserve"> </v>
      </c>
      <c r="G291" s="15" t="str">
        <f>IF(T_komm!G288=0," ",T_komm!G288)</f>
        <v xml:space="preserve"> </v>
      </c>
      <c r="H291" s="15" t="str">
        <f>IF(T_komm!H288=0," ",T_komm!H288)</f>
        <v xml:space="preserve"> </v>
      </c>
      <c r="I291" s="15" t="str">
        <f>IF(T_komm!I288=0," ",T_komm!I288)</f>
        <v xml:space="preserve"> </v>
      </c>
      <c r="J291" s="15" t="str">
        <f>IF(T_komm!J288=0," ",T_komm!J288)</f>
        <v xml:space="preserve"> </v>
      </c>
      <c r="K291" s="15" t="str">
        <f>IF(T_komm!K288=0," ",T_komm!K288)</f>
        <v xml:space="preserve"> </v>
      </c>
      <c r="L291" s="15" t="str">
        <f>IF(T_komm!L288=0," ",T_komm!L288)</f>
        <v xml:space="preserve"> </v>
      </c>
      <c r="M291" s="15" t="str">
        <f>IF(T_komm!M288=0," ",T_komm!M288)</f>
        <v xml:space="preserve"> </v>
      </c>
      <c r="N291" s="15" t="str">
        <f>IF(T_komm!N288=0," ",T_komm!N288)</f>
        <v xml:space="preserve"> </v>
      </c>
      <c r="O291" s="15" t="str">
        <f>IF(T_komm!O288=0," ",T_komm!O288)</f>
        <v xml:space="preserve"> </v>
      </c>
      <c r="P291" s="15" t="str">
        <f>IF(T_komm!P288=0," ",T_komm!P288)</f>
        <v xml:space="preserve"> </v>
      </c>
      <c r="Q291" s="15" t="str">
        <f>IF(T_komm!Q288=0," ",T_komm!Q288)</f>
        <v xml:space="preserve"> </v>
      </c>
      <c r="R291" s="15" t="str">
        <f>IF(T_komm!R288=0," ",T_komm!R288)</f>
        <v xml:space="preserve"> </v>
      </c>
      <c r="S291" s="15" t="str">
        <f>IF(T_komm!S288=0," ",T_komm!S288)</f>
        <v xml:space="preserve"> </v>
      </c>
      <c r="T291" s="41"/>
    </row>
    <row r="292" spans="2:20" x14ac:dyDescent="0.2">
      <c r="B292" s="15" t="str">
        <f>IF(T_komm!B289=0," ",T_komm!B289)</f>
        <v xml:space="preserve"> </v>
      </c>
      <c r="C292" s="15" t="str">
        <f>IF(T_komm!C289=0," ",T_komm!C289)</f>
        <v xml:space="preserve"> </v>
      </c>
      <c r="D292" s="15" t="str">
        <f>IF(T_komm!D289=0," ",T_komm!D289)</f>
        <v xml:space="preserve"> </v>
      </c>
      <c r="E292" s="15" t="str">
        <f>IF(T_komm!E289=0," ",T_komm!E289)</f>
        <v xml:space="preserve"> </v>
      </c>
      <c r="F292" s="15" t="str">
        <f>IF(T_komm!F289=0," ",T_komm!F289)</f>
        <v xml:space="preserve"> </v>
      </c>
      <c r="G292" s="15" t="str">
        <f>IF(T_komm!G289=0," ",T_komm!G289)</f>
        <v xml:space="preserve"> </v>
      </c>
      <c r="H292" s="15" t="str">
        <f>IF(T_komm!H289=0," ",T_komm!H289)</f>
        <v xml:space="preserve"> </v>
      </c>
      <c r="I292" s="15" t="str">
        <f>IF(T_komm!I289=0," ",T_komm!I289)</f>
        <v xml:space="preserve"> </v>
      </c>
      <c r="J292" s="15" t="str">
        <f>IF(T_komm!J289=0," ",T_komm!J289)</f>
        <v xml:space="preserve"> </v>
      </c>
      <c r="K292" s="15" t="str">
        <f>IF(T_komm!K289=0," ",T_komm!K289)</f>
        <v xml:space="preserve"> </v>
      </c>
      <c r="L292" s="15" t="str">
        <f>IF(T_komm!L289=0," ",T_komm!L289)</f>
        <v xml:space="preserve"> </v>
      </c>
      <c r="M292" s="15" t="str">
        <f>IF(T_komm!M289=0," ",T_komm!M289)</f>
        <v xml:space="preserve"> </v>
      </c>
      <c r="N292" s="15" t="str">
        <f>IF(T_komm!N289=0," ",T_komm!N289)</f>
        <v xml:space="preserve"> </v>
      </c>
      <c r="O292" s="15" t="str">
        <f>IF(T_komm!O289=0," ",T_komm!O289)</f>
        <v xml:space="preserve"> </v>
      </c>
      <c r="P292" s="15" t="str">
        <f>IF(T_komm!P289=0," ",T_komm!P289)</f>
        <v xml:space="preserve"> </v>
      </c>
      <c r="Q292" s="15" t="str">
        <f>IF(T_komm!Q289=0," ",T_komm!Q289)</f>
        <v xml:space="preserve"> </v>
      </c>
      <c r="R292" s="15" t="str">
        <f>IF(T_komm!R289=0," ",T_komm!R289)</f>
        <v xml:space="preserve"> </v>
      </c>
      <c r="S292" s="15" t="str">
        <f>IF(T_komm!S289=0," ",T_komm!S289)</f>
        <v xml:space="preserve"> </v>
      </c>
      <c r="T292" s="41"/>
    </row>
    <row r="293" spans="2:20" x14ac:dyDescent="0.2">
      <c r="B293" s="15" t="str">
        <f>IF(T_komm!B290=0," ",T_komm!B290)</f>
        <v xml:space="preserve"> </v>
      </c>
      <c r="C293" s="15" t="str">
        <f>IF(T_komm!C290=0," ",T_komm!C290)</f>
        <v xml:space="preserve"> </v>
      </c>
      <c r="D293" s="15" t="str">
        <f>IF(T_komm!D290=0," ",T_komm!D290)</f>
        <v xml:space="preserve"> </v>
      </c>
      <c r="E293" s="15" t="str">
        <f>IF(T_komm!E290=0," ",T_komm!E290)</f>
        <v xml:space="preserve"> </v>
      </c>
      <c r="F293" s="15" t="str">
        <f>IF(T_komm!F290=0," ",T_komm!F290)</f>
        <v xml:space="preserve"> </v>
      </c>
      <c r="G293" s="15" t="str">
        <f>IF(T_komm!G290=0," ",T_komm!G290)</f>
        <v xml:space="preserve"> </v>
      </c>
      <c r="H293" s="15" t="str">
        <f>IF(T_komm!H290=0," ",T_komm!H290)</f>
        <v xml:space="preserve"> </v>
      </c>
      <c r="I293" s="15" t="str">
        <f>IF(T_komm!I290=0," ",T_komm!I290)</f>
        <v xml:space="preserve"> </v>
      </c>
      <c r="J293" s="15" t="str">
        <f>IF(T_komm!J290=0," ",T_komm!J290)</f>
        <v xml:space="preserve"> </v>
      </c>
      <c r="K293" s="15" t="str">
        <f>IF(T_komm!K290=0," ",T_komm!K290)</f>
        <v xml:space="preserve"> </v>
      </c>
      <c r="L293" s="15" t="str">
        <f>IF(T_komm!L290=0," ",T_komm!L290)</f>
        <v xml:space="preserve"> </v>
      </c>
      <c r="M293" s="15" t="str">
        <f>IF(T_komm!M290=0," ",T_komm!M290)</f>
        <v xml:space="preserve"> </v>
      </c>
      <c r="N293" s="15" t="str">
        <f>IF(T_komm!N290=0," ",T_komm!N290)</f>
        <v xml:space="preserve"> </v>
      </c>
      <c r="O293" s="15" t="str">
        <f>IF(T_komm!O290=0," ",T_komm!O290)</f>
        <v xml:space="preserve"> </v>
      </c>
      <c r="P293" s="15" t="str">
        <f>IF(T_komm!P290=0," ",T_komm!P290)</f>
        <v xml:space="preserve"> </v>
      </c>
      <c r="Q293" s="15" t="str">
        <f>IF(T_komm!Q290=0," ",T_komm!Q290)</f>
        <v xml:space="preserve"> </v>
      </c>
      <c r="R293" s="15" t="str">
        <f>IF(T_komm!R290=0," ",T_komm!R290)</f>
        <v xml:space="preserve"> </v>
      </c>
      <c r="S293" s="15" t="str">
        <f>IF(T_komm!S290=0," ",T_komm!S290)</f>
        <v xml:space="preserve"> </v>
      </c>
      <c r="T293" s="41"/>
    </row>
    <row r="294" spans="2:20" x14ac:dyDescent="0.2">
      <c r="B294" s="15" t="str">
        <f>IF(T_komm!B291=0," ",T_komm!B291)</f>
        <v xml:space="preserve"> </v>
      </c>
      <c r="C294" s="15" t="str">
        <f>IF(T_komm!C291=0," ",T_komm!C291)</f>
        <v xml:space="preserve"> </v>
      </c>
      <c r="D294" s="15" t="str">
        <f>IF(T_komm!D291=0," ",T_komm!D291)</f>
        <v xml:space="preserve"> </v>
      </c>
      <c r="E294" s="15" t="str">
        <f>IF(T_komm!E291=0," ",T_komm!E291)</f>
        <v xml:space="preserve"> </v>
      </c>
      <c r="F294" s="15" t="str">
        <f>IF(T_komm!F291=0," ",T_komm!F291)</f>
        <v xml:space="preserve"> </v>
      </c>
      <c r="G294" s="15" t="str">
        <f>IF(T_komm!G291=0," ",T_komm!G291)</f>
        <v xml:space="preserve"> </v>
      </c>
      <c r="H294" s="15" t="str">
        <f>IF(T_komm!H291=0," ",T_komm!H291)</f>
        <v xml:space="preserve"> </v>
      </c>
      <c r="I294" s="15" t="str">
        <f>IF(T_komm!I291=0," ",T_komm!I291)</f>
        <v xml:space="preserve"> </v>
      </c>
      <c r="J294" s="15" t="str">
        <f>IF(T_komm!J291=0," ",T_komm!J291)</f>
        <v xml:space="preserve"> </v>
      </c>
      <c r="K294" s="15" t="str">
        <f>IF(T_komm!K291=0," ",T_komm!K291)</f>
        <v xml:space="preserve"> </v>
      </c>
      <c r="L294" s="15" t="str">
        <f>IF(T_komm!L291=0," ",T_komm!L291)</f>
        <v xml:space="preserve"> </v>
      </c>
      <c r="M294" s="15" t="str">
        <f>IF(T_komm!M291=0," ",T_komm!M291)</f>
        <v xml:space="preserve"> </v>
      </c>
      <c r="N294" s="15" t="str">
        <f>IF(T_komm!N291=0," ",T_komm!N291)</f>
        <v xml:space="preserve"> </v>
      </c>
      <c r="O294" s="15" t="str">
        <f>IF(T_komm!O291=0," ",T_komm!O291)</f>
        <v xml:space="preserve"> </v>
      </c>
      <c r="P294" s="15" t="str">
        <f>IF(T_komm!P291=0," ",T_komm!P291)</f>
        <v xml:space="preserve"> </v>
      </c>
      <c r="Q294" s="15" t="str">
        <f>IF(T_komm!Q291=0," ",T_komm!Q291)</f>
        <v xml:space="preserve"> </v>
      </c>
      <c r="R294" s="15" t="str">
        <f>IF(T_komm!R291=0," ",T_komm!R291)</f>
        <v xml:space="preserve"> </v>
      </c>
      <c r="S294" s="15" t="str">
        <f>IF(T_komm!S291=0," ",T_komm!S291)</f>
        <v xml:space="preserve"> </v>
      </c>
      <c r="T294" s="41"/>
    </row>
    <row r="295" spans="2:20" x14ac:dyDescent="0.2">
      <c r="B295" s="15" t="str">
        <f>IF(T_komm!B292=0," ",T_komm!B292)</f>
        <v xml:space="preserve"> </v>
      </c>
      <c r="C295" s="15" t="str">
        <f>IF(T_komm!C292=0," ",T_komm!C292)</f>
        <v xml:space="preserve"> </v>
      </c>
      <c r="D295" s="15" t="str">
        <f>IF(T_komm!D292=0," ",T_komm!D292)</f>
        <v xml:space="preserve"> </v>
      </c>
      <c r="E295" s="15" t="str">
        <f>IF(T_komm!E292=0," ",T_komm!E292)</f>
        <v xml:space="preserve"> </v>
      </c>
      <c r="F295" s="15" t="str">
        <f>IF(T_komm!F292=0," ",T_komm!F292)</f>
        <v xml:space="preserve"> </v>
      </c>
      <c r="G295" s="15" t="str">
        <f>IF(T_komm!G292=0," ",T_komm!G292)</f>
        <v xml:space="preserve"> </v>
      </c>
      <c r="H295" s="15" t="str">
        <f>IF(T_komm!H292=0," ",T_komm!H292)</f>
        <v xml:space="preserve"> </v>
      </c>
      <c r="I295" s="15" t="str">
        <f>IF(T_komm!I292=0," ",T_komm!I292)</f>
        <v xml:space="preserve"> </v>
      </c>
      <c r="J295" s="15" t="str">
        <f>IF(T_komm!J292=0," ",T_komm!J292)</f>
        <v xml:space="preserve"> </v>
      </c>
      <c r="K295" s="15" t="str">
        <f>IF(T_komm!K292=0," ",T_komm!K292)</f>
        <v xml:space="preserve"> </v>
      </c>
      <c r="L295" s="15" t="str">
        <f>IF(T_komm!L292=0," ",T_komm!L292)</f>
        <v xml:space="preserve"> </v>
      </c>
      <c r="M295" s="15" t="str">
        <f>IF(T_komm!M292=0," ",T_komm!M292)</f>
        <v xml:space="preserve"> </v>
      </c>
      <c r="N295" s="15" t="str">
        <f>IF(T_komm!N292=0," ",T_komm!N292)</f>
        <v xml:space="preserve"> </v>
      </c>
      <c r="O295" s="15" t="str">
        <f>IF(T_komm!O292=0," ",T_komm!O292)</f>
        <v xml:space="preserve"> </v>
      </c>
      <c r="P295" s="15" t="str">
        <f>IF(T_komm!P292=0," ",T_komm!P292)</f>
        <v xml:space="preserve"> </v>
      </c>
      <c r="Q295" s="15" t="str">
        <f>IF(T_komm!Q292=0," ",T_komm!Q292)</f>
        <v xml:space="preserve"> </v>
      </c>
      <c r="R295" s="15" t="str">
        <f>IF(T_komm!R292=0," ",T_komm!R292)</f>
        <v xml:space="preserve"> </v>
      </c>
      <c r="S295" s="15" t="str">
        <f>IF(T_komm!S292=0," ",T_komm!S292)</f>
        <v xml:space="preserve"> </v>
      </c>
      <c r="T295" s="41"/>
    </row>
    <row r="296" spans="2:20" x14ac:dyDescent="0.2">
      <c r="B296" s="15" t="str">
        <f>IF(T_komm!B293=0," ",T_komm!B293)</f>
        <v xml:space="preserve"> </v>
      </c>
      <c r="C296" s="15" t="str">
        <f>IF(T_komm!C293=0," ",T_komm!C293)</f>
        <v xml:space="preserve"> </v>
      </c>
      <c r="D296" s="15" t="str">
        <f>IF(T_komm!D293=0," ",T_komm!D293)</f>
        <v xml:space="preserve"> </v>
      </c>
      <c r="E296" s="15" t="str">
        <f>IF(T_komm!E293=0," ",T_komm!E293)</f>
        <v xml:space="preserve"> </v>
      </c>
      <c r="F296" s="15" t="str">
        <f>IF(T_komm!F293=0," ",T_komm!F293)</f>
        <v xml:space="preserve"> </v>
      </c>
      <c r="G296" s="15" t="str">
        <f>IF(T_komm!G293=0," ",T_komm!G293)</f>
        <v xml:space="preserve"> </v>
      </c>
      <c r="H296" s="15" t="str">
        <f>IF(T_komm!H293=0," ",T_komm!H293)</f>
        <v xml:space="preserve"> </v>
      </c>
      <c r="I296" s="15" t="str">
        <f>IF(T_komm!I293=0," ",T_komm!I293)</f>
        <v xml:space="preserve"> </v>
      </c>
      <c r="J296" s="15" t="str">
        <f>IF(T_komm!J293=0," ",T_komm!J293)</f>
        <v xml:space="preserve"> </v>
      </c>
      <c r="K296" s="15" t="str">
        <f>IF(T_komm!K293=0," ",T_komm!K293)</f>
        <v xml:space="preserve"> </v>
      </c>
      <c r="L296" s="15" t="str">
        <f>IF(T_komm!L293=0," ",T_komm!L293)</f>
        <v xml:space="preserve"> </v>
      </c>
      <c r="M296" s="15" t="str">
        <f>IF(T_komm!M293=0," ",T_komm!M293)</f>
        <v xml:space="preserve"> </v>
      </c>
      <c r="N296" s="15" t="str">
        <f>IF(T_komm!N293=0," ",T_komm!N293)</f>
        <v xml:space="preserve"> </v>
      </c>
      <c r="O296" s="15" t="str">
        <f>IF(T_komm!O293=0," ",T_komm!O293)</f>
        <v xml:space="preserve"> </v>
      </c>
      <c r="P296" s="15" t="str">
        <f>IF(T_komm!P293=0," ",T_komm!P293)</f>
        <v xml:space="preserve"> </v>
      </c>
      <c r="Q296" s="15" t="str">
        <f>IF(T_komm!Q293=0," ",T_komm!Q293)</f>
        <v xml:space="preserve"> </v>
      </c>
      <c r="R296" s="15" t="str">
        <f>IF(T_komm!R293=0," ",T_komm!R293)</f>
        <v xml:space="preserve"> </v>
      </c>
      <c r="S296" s="15" t="str">
        <f>IF(T_komm!S293=0," ",T_komm!S293)</f>
        <v xml:space="preserve"> </v>
      </c>
      <c r="T296" s="41"/>
    </row>
    <row r="297" spans="2:20" x14ac:dyDescent="0.2">
      <c r="B297" s="15" t="str">
        <f>IF(T_komm!B294=0," ",T_komm!B294)</f>
        <v xml:space="preserve"> </v>
      </c>
      <c r="C297" s="15" t="str">
        <f>IF(T_komm!C294=0," ",T_komm!C294)</f>
        <v xml:space="preserve"> </v>
      </c>
      <c r="D297" s="15" t="str">
        <f>IF(T_komm!D294=0," ",T_komm!D294)</f>
        <v xml:space="preserve"> </v>
      </c>
      <c r="E297" s="15" t="str">
        <f>IF(T_komm!E294=0," ",T_komm!E294)</f>
        <v xml:space="preserve"> </v>
      </c>
      <c r="F297" s="15" t="str">
        <f>IF(T_komm!F294=0," ",T_komm!F294)</f>
        <v xml:space="preserve"> </v>
      </c>
      <c r="G297" s="15" t="str">
        <f>IF(T_komm!G294=0," ",T_komm!G294)</f>
        <v xml:space="preserve"> </v>
      </c>
      <c r="H297" s="15" t="str">
        <f>IF(T_komm!H294=0," ",T_komm!H294)</f>
        <v xml:space="preserve"> </v>
      </c>
      <c r="I297" s="15" t="str">
        <f>IF(T_komm!I294=0," ",T_komm!I294)</f>
        <v xml:space="preserve"> </v>
      </c>
      <c r="J297" s="15" t="str">
        <f>IF(T_komm!J294=0," ",T_komm!J294)</f>
        <v xml:space="preserve"> </v>
      </c>
      <c r="K297" s="15" t="str">
        <f>IF(T_komm!K294=0," ",T_komm!K294)</f>
        <v xml:space="preserve"> </v>
      </c>
      <c r="L297" s="15" t="str">
        <f>IF(T_komm!L294=0," ",T_komm!L294)</f>
        <v xml:space="preserve"> </v>
      </c>
      <c r="M297" s="15" t="str">
        <f>IF(T_komm!M294=0," ",T_komm!M294)</f>
        <v xml:space="preserve"> </v>
      </c>
      <c r="N297" s="15" t="str">
        <f>IF(T_komm!N294=0," ",T_komm!N294)</f>
        <v xml:space="preserve"> </v>
      </c>
      <c r="O297" s="15" t="str">
        <f>IF(T_komm!O294=0," ",T_komm!O294)</f>
        <v xml:space="preserve"> </v>
      </c>
      <c r="P297" s="15" t="str">
        <f>IF(T_komm!P294=0," ",T_komm!P294)</f>
        <v xml:space="preserve"> </v>
      </c>
      <c r="Q297" s="15" t="str">
        <f>IF(T_komm!Q294=0," ",T_komm!Q294)</f>
        <v xml:space="preserve"> </v>
      </c>
      <c r="R297" s="15" t="str">
        <f>IF(T_komm!R294=0," ",T_komm!R294)</f>
        <v xml:space="preserve"> </v>
      </c>
      <c r="S297" s="15" t="str">
        <f>IF(T_komm!S294=0," ",T_komm!S294)</f>
        <v xml:space="preserve"> </v>
      </c>
      <c r="T297" s="41"/>
    </row>
    <row r="298" spans="2:20" x14ac:dyDescent="0.2">
      <c r="B298" s="15" t="str">
        <f>IF(T_komm!B295=0," ",T_komm!B295)</f>
        <v xml:space="preserve"> </v>
      </c>
      <c r="C298" s="15" t="str">
        <f>IF(T_komm!C295=0," ",T_komm!C295)</f>
        <v xml:space="preserve"> </v>
      </c>
      <c r="D298" s="15" t="str">
        <f>IF(T_komm!D295=0," ",T_komm!D295)</f>
        <v xml:space="preserve"> </v>
      </c>
      <c r="E298" s="15" t="str">
        <f>IF(T_komm!E295=0," ",T_komm!E295)</f>
        <v xml:space="preserve"> </v>
      </c>
      <c r="F298" s="15" t="str">
        <f>IF(T_komm!F295=0," ",T_komm!F295)</f>
        <v xml:space="preserve"> </v>
      </c>
      <c r="G298" s="15" t="str">
        <f>IF(T_komm!G295=0," ",T_komm!G295)</f>
        <v xml:space="preserve"> </v>
      </c>
      <c r="H298" s="15" t="str">
        <f>IF(T_komm!H295=0," ",T_komm!H295)</f>
        <v xml:space="preserve"> </v>
      </c>
      <c r="I298" s="15" t="str">
        <f>IF(T_komm!I295=0," ",T_komm!I295)</f>
        <v xml:space="preserve"> </v>
      </c>
      <c r="J298" s="15" t="str">
        <f>IF(T_komm!J295=0," ",T_komm!J295)</f>
        <v xml:space="preserve"> </v>
      </c>
      <c r="K298" s="15" t="str">
        <f>IF(T_komm!K295=0," ",T_komm!K295)</f>
        <v xml:space="preserve"> </v>
      </c>
      <c r="L298" s="15" t="str">
        <f>IF(T_komm!L295=0," ",T_komm!L295)</f>
        <v xml:space="preserve"> </v>
      </c>
      <c r="M298" s="15" t="str">
        <f>IF(T_komm!M295=0," ",T_komm!M295)</f>
        <v xml:space="preserve"> </v>
      </c>
      <c r="N298" s="15" t="str">
        <f>IF(T_komm!N295=0," ",T_komm!N295)</f>
        <v xml:space="preserve"> </v>
      </c>
      <c r="O298" s="15" t="str">
        <f>IF(T_komm!O295=0," ",T_komm!O295)</f>
        <v xml:space="preserve"> </v>
      </c>
      <c r="P298" s="15" t="str">
        <f>IF(T_komm!P295=0," ",T_komm!P295)</f>
        <v xml:space="preserve"> </v>
      </c>
      <c r="Q298" s="15" t="str">
        <f>IF(T_komm!Q295=0," ",T_komm!Q295)</f>
        <v xml:space="preserve"> </v>
      </c>
      <c r="R298" s="15" t="str">
        <f>IF(T_komm!R295=0," ",T_komm!R295)</f>
        <v xml:space="preserve"> </v>
      </c>
      <c r="S298" s="15" t="str">
        <f>IF(T_komm!S295=0," ",T_komm!S295)</f>
        <v xml:space="preserve"> </v>
      </c>
      <c r="T298" s="41"/>
    </row>
    <row r="299" spans="2:20" x14ac:dyDescent="0.2">
      <c r="B299" s="15" t="str">
        <f>IF(T_komm!B296=0," ",T_komm!B296)</f>
        <v xml:space="preserve"> </v>
      </c>
      <c r="C299" s="15" t="str">
        <f>IF(T_komm!C296=0," ",T_komm!C296)</f>
        <v xml:space="preserve"> </v>
      </c>
      <c r="D299" s="15" t="str">
        <f>IF(T_komm!D296=0," ",T_komm!D296)</f>
        <v xml:space="preserve"> </v>
      </c>
      <c r="E299" s="15" t="str">
        <f>IF(T_komm!E296=0," ",T_komm!E296)</f>
        <v xml:space="preserve"> </v>
      </c>
      <c r="F299" s="15" t="str">
        <f>IF(T_komm!F296=0," ",T_komm!F296)</f>
        <v xml:space="preserve"> </v>
      </c>
      <c r="G299" s="15" t="str">
        <f>IF(T_komm!G296=0," ",T_komm!G296)</f>
        <v xml:space="preserve"> </v>
      </c>
      <c r="H299" s="15" t="str">
        <f>IF(T_komm!H296=0," ",T_komm!H296)</f>
        <v xml:space="preserve"> </v>
      </c>
      <c r="I299" s="15" t="str">
        <f>IF(T_komm!I296=0," ",T_komm!I296)</f>
        <v xml:space="preserve"> </v>
      </c>
      <c r="J299" s="15" t="str">
        <f>IF(T_komm!J296=0," ",T_komm!J296)</f>
        <v xml:space="preserve"> </v>
      </c>
      <c r="K299" s="15" t="str">
        <f>IF(T_komm!K296=0," ",T_komm!K296)</f>
        <v xml:space="preserve"> </v>
      </c>
      <c r="L299" s="15" t="str">
        <f>IF(T_komm!L296=0," ",T_komm!L296)</f>
        <v xml:space="preserve"> </v>
      </c>
      <c r="M299" s="15" t="str">
        <f>IF(T_komm!M296=0," ",T_komm!M296)</f>
        <v xml:space="preserve"> </v>
      </c>
      <c r="N299" s="15" t="str">
        <f>IF(T_komm!N296=0," ",T_komm!N296)</f>
        <v xml:space="preserve"> </v>
      </c>
      <c r="O299" s="15" t="str">
        <f>IF(T_komm!O296=0," ",T_komm!O296)</f>
        <v xml:space="preserve"> </v>
      </c>
      <c r="P299" s="15" t="str">
        <f>IF(T_komm!P296=0," ",T_komm!P296)</f>
        <v xml:space="preserve"> </v>
      </c>
      <c r="Q299" s="15" t="str">
        <f>IF(T_komm!Q296=0," ",T_komm!Q296)</f>
        <v xml:space="preserve"> </v>
      </c>
      <c r="R299" s="15" t="str">
        <f>IF(T_komm!R296=0," ",T_komm!R296)</f>
        <v xml:space="preserve"> </v>
      </c>
      <c r="S299" s="15" t="str">
        <f>IF(T_komm!S296=0," ",T_komm!S296)</f>
        <v xml:space="preserve"> </v>
      </c>
      <c r="T299" s="41"/>
    </row>
    <row r="300" spans="2:20" x14ac:dyDescent="0.2">
      <c r="B300" s="15" t="str">
        <f>IF(T_komm!B297=0," ",T_komm!B297)</f>
        <v xml:space="preserve"> </v>
      </c>
      <c r="C300" s="15" t="str">
        <f>IF(T_komm!C297=0," ",T_komm!C297)</f>
        <v xml:space="preserve"> </v>
      </c>
      <c r="D300" s="15" t="str">
        <f>IF(T_komm!D297=0," ",T_komm!D297)</f>
        <v xml:space="preserve"> </v>
      </c>
      <c r="E300" s="15" t="str">
        <f>IF(T_komm!E297=0," ",T_komm!E297)</f>
        <v xml:space="preserve"> </v>
      </c>
      <c r="F300" s="15" t="str">
        <f>IF(T_komm!F297=0," ",T_komm!F297)</f>
        <v xml:space="preserve"> </v>
      </c>
      <c r="G300" s="15" t="str">
        <f>IF(T_komm!G297=0," ",T_komm!G297)</f>
        <v xml:space="preserve"> </v>
      </c>
      <c r="H300" s="15" t="str">
        <f>IF(T_komm!H297=0," ",T_komm!H297)</f>
        <v xml:space="preserve"> </v>
      </c>
      <c r="I300" s="15" t="str">
        <f>IF(T_komm!I297=0," ",T_komm!I297)</f>
        <v xml:space="preserve"> </v>
      </c>
      <c r="J300" s="15" t="str">
        <f>IF(T_komm!J297=0," ",T_komm!J297)</f>
        <v xml:space="preserve"> </v>
      </c>
      <c r="K300" s="15" t="str">
        <f>IF(T_komm!K297=0," ",T_komm!K297)</f>
        <v xml:space="preserve"> </v>
      </c>
      <c r="L300" s="15" t="str">
        <f>IF(T_komm!L297=0," ",T_komm!L297)</f>
        <v xml:space="preserve"> </v>
      </c>
      <c r="M300" s="15" t="str">
        <f>IF(T_komm!M297=0," ",T_komm!M297)</f>
        <v xml:space="preserve"> </v>
      </c>
      <c r="N300" s="15" t="str">
        <f>IF(T_komm!N297=0," ",T_komm!N297)</f>
        <v xml:space="preserve"> </v>
      </c>
      <c r="O300" s="15" t="str">
        <f>IF(T_komm!O297=0," ",T_komm!O297)</f>
        <v xml:space="preserve"> </v>
      </c>
      <c r="P300" s="15" t="str">
        <f>IF(T_komm!P297=0," ",T_komm!P297)</f>
        <v xml:space="preserve"> </v>
      </c>
      <c r="Q300" s="15" t="str">
        <f>IF(T_komm!Q297=0," ",T_komm!Q297)</f>
        <v xml:space="preserve"> </v>
      </c>
      <c r="R300" s="15" t="str">
        <f>IF(T_komm!R297=0," ",T_komm!R297)</f>
        <v xml:space="preserve"> </v>
      </c>
      <c r="S300" s="15" t="str">
        <f>IF(T_komm!S297=0," ",T_komm!S297)</f>
        <v xml:space="preserve"> </v>
      </c>
      <c r="T300" s="41"/>
    </row>
    <row r="301" spans="2:20" x14ac:dyDescent="0.2">
      <c r="B301" s="15" t="str">
        <f>IF(T_komm!B298=0," ",T_komm!B298)</f>
        <v xml:space="preserve"> </v>
      </c>
      <c r="C301" s="15" t="str">
        <f>IF(T_komm!C298=0," ",T_komm!C298)</f>
        <v xml:space="preserve"> </v>
      </c>
      <c r="D301" s="15" t="str">
        <f>IF(T_komm!D298=0," ",T_komm!D298)</f>
        <v xml:space="preserve"> </v>
      </c>
      <c r="E301" s="15" t="str">
        <f>IF(T_komm!E298=0," ",T_komm!E298)</f>
        <v xml:space="preserve"> </v>
      </c>
      <c r="F301" s="15" t="str">
        <f>IF(T_komm!F298=0," ",T_komm!F298)</f>
        <v xml:space="preserve"> </v>
      </c>
      <c r="G301" s="15" t="str">
        <f>IF(T_komm!G298=0," ",T_komm!G298)</f>
        <v xml:space="preserve"> </v>
      </c>
      <c r="H301" s="15" t="str">
        <f>IF(T_komm!H298=0," ",T_komm!H298)</f>
        <v xml:space="preserve"> </v>
      </c>
      <c r="I301" s="15" t="str">
        <f>IF(T_komm!I298=0," ",T_komm!I298)</f>
        <v xml:space="preserve"> </v>
      </c>
      <c r="J301" s="15" t="str">
        <f>IF(T_komm!J298=0," ",T_komm!J298)</f>
        <v xml:space="preserve"> </v>
      </c>
      <c r="K301" s="15" t="str">
        <f>IF(T_komm!K298=0," ",T_komm!K298)</f>
        <v xml:space="preserve"> </v>
      </c>
      <c r="L301" s="15" t="str">
        <f>IF(T_komm!L298=0," ",T_komm!L298)</f>
        <v xml:space="preserve"> </v>
      </c>
      <c r="M301" s="15" t="str">
        <f>IF(T_komm!M298=0," ",T_komm!M298)</f>
        <v xml:space="preserve"> </v>
      </c>
      <c r="N301" s="15" t="str">
        <f>IF(T_komm!N298=0," ",T_komm!N298)</f>
        <v xml:space="preserve"> </v>
      </c>
      <c r="O301" s="15" t="str">
        <f>IF(T_komm!O298=0," ",T_komm!O298)</f>
        <v xml:space="preserve"> </v>
      </c>
      <c r="P301" s="15" t="str">
        <f>IF(T_komm!P298=0," ",T_komm!P298)</f>
        <v xml:space="preserve"> </v>
      </c>
      <c r="Q301" s="15" t="str">
        <f>IF(T_komm!Q298=0," ",T_komm!Q298)</f>
        <v xml:space="preserve"> </v>
      </c>
      <c r="R301" s="15" t="str">
        <f>IF(T_komm!R298=0," ",T_komm!R298)</f>
        <v xml:space="preserve"> </v>
      </c>
      <c r="S301" s="15" t="str">
        <f>IF(T_komm!S298=0," ",T_komm!S298)</f>
        <v xml:space="preserve"> </v>
      </c>
      <c r="T301" s="41"/>
    </row>
    <row r="302" spans="2:20" x14ac:dyDescent="0.2">
      <c r="B302" s="15" t="str">
        <f>IF(T_komm!B299=0," ",T_komm!B299)</f>
        <v xml:space="preserve"> </v>
      </c>
      <c r="C302" s="15" t="str">
        <f>IF(T_komm!C299=0," ",T_komm!C299)</f>
        <v xml:space="preserve"> </v>
      </c>
      <c r="D302" s="15" t="str">
        <f>IF(T_komm!D299=0," ",T_komm!D299)</f>
        <v xml:space="preserve"> </v>
      </c>
      <c r="E302" s="15" t="str">
        <f>IF(T_komm!E299=0," ",T_komm!E299)</f>
        <v xml:space="preserve"> </v>
      </c>
      <c r="F302" s="15" t="str">
        <f>IF(T_komm!F299=0," ",T_komm!F299)</f>
        <v xml:space="preserve"> </v>
      </c>
      <c r="G302" s="15" t="str">
        <f>IF(T_komm!G299=0," ",T_komm!G299)</f>
        <v xml:space="preserve"> </v>
      </c>
      <c r="H302" s="15" t="str">
        <f>IF(T_komm!H299=0," ",T_komm!H299)</f>
        <v xml:space="preserve"> </v>
      </c>
      <c r="I302" s="15" t="str">
        <f>IF(T_komm!I299=0," ",T_komm!I299)</f>
        <v xml:space="preserve"> </v>
      </c>
      <c r="J302" s="15" t="str">
        <f>IF(T_komm!J299=0," ",T_komm!J299)</f>
        <v xml:space="preserve"> </v>
      </c>
      <c r="K302" s="15" t="str">
        <f>IF(T_komm!K299=0," ",T_komm!K299)</f>
        <v xml:space="preserve"> </v>
      </c>
      <c r="L302" s="15" t="str">
        <f>IF(T_komm!L299=0," ",T_komm!L299)</f>
        <v xml:space="preserve"> </v>
      </c>
      <c r="M302" s="15" t="str">
        <f>IF(T_komm!M299=0," ",T_komm!M299)</f>
        <v xml:space="preserve"> </v>
      </c>
      <c r="N302" s="15" t="str">
        <f>IF(T_komm!N299=0," ",T_komm!N299)</f>
        <v xml:space="preserve"> </v>
      </c>
      <c r="O302" s="15" t="str">
        <f>IF(T_komm!O299=0," ",T_komm!O299)</f>
        <v xml:space="preserve"> </v>
      </c>
      <c r="P302" s="15" t="str">
        <f>IF(T_komm!P299=0," ",T_komm!P299)</f>
        <v xml:space="preserve"> </v>
      </c>
      <c r="Q302" s="15" t="str">
        <f>IF(T_komm!Q299=0," ",T_komm!Q299)</f>
        <v xml:space="preserve"> </v>
      </c>
      <c r="R302" s="15" t="str">
        <f>IF(T_komm!R299=0," ",T_komm!R299)</f>
        <v xml:space="preserve"> </v>
      </c>
      <c r="S302" s="15" t="str">
        <f>IF(T_komm!S299=0," ",T_komm!S299)</f>
        <v xml:space="preserve"> </v>
      </c>
      <c r="T302" s="41"/>
    </row>
    <row r="303" spans="2:20" x14ac:dyDescent="0.2">
      <c r="B303" s="15" t="str">
        <f>IF(T_komm!B300=0," ",T_komm!B300)</f>
        <v xml:space="preserve"> </v>
      </c>
      <c r="C303" s="15" t="str">
        <f>IF(T_komm!C300=0," ",T_komm!C300)</f>
        <v xml:space="preserve"> </v>
      </c>
      <c r="D303" s="15" t="str">
        <f>IF(T_komm!D300=0," ",T_komm!D300)</f>
        <v xml:space="preserve"> </v>
      </c>
      <c r="E303" s="15" t="str">
        <f>IF(T_komm!E300=0," ",T_komm!E300)</f>
        <v xml:space="preserve"> </v>
      </c>
      <c r="F303" s="15" t="str">
        <f>IF(T_komm!F300=0," ",T_komm!F300)</f>
        <v xml:space="preserve"> </v>
      </c>
      <c r="G303" s="15" t="str">
        <f>IF(T_komm!G300=0," ",T_komm!G300)</f>
        <v xml:space="preserve"> </v>
      </c>
      <c r="H303" s="15" t="str">
        <f>IF(T_komm!H300=0," ",T_komm!H300)</f>
        <v xml:space="preserve"> </v>
      </c>
      <c r="I303" s="15" t="str">
        <f>IF(T_komm!I300=0," ",T_komm!I300)</f>
        <v xml:space="preserve"> </v>
      </c>
      <c r="J303" s="15" t="str">
        <f>IF(T_komm!J300=0," ",T_komm!J300)</f>
        <v xml:space="preserve"> </v>
      </c>
      <c r="K303" s="15" t="str">
        <f>IF(T_komm!K300=0," ",T_komm!K300)</f>
        <v xml:space="preserve"> </v>
      </c>
      <c r="L303" s="15" t="str">
        <f>IF(T_komm!L300=0," ",T_komm!L300)</f>
        <v xml:space="preserve"> </v>
      </c>
      <c r="M303" s="15" t="str">
        <f>IF(T_komm!M300=0," ",T_komm!M300)</f>
        <v xml:space="preserve"> </v>
      </c>
      <c r="N303" s="15" t="str">
        <f>IF(T_komm!N300=0," ",T_komm!N300)</f>
        <v xml:space="preserve"> </v>
      </c>
      <c r="O303" s="15" t="str">
        <f>IF(T_komm!O300=0," ",T_komm!O300)</f>
        <v xml:space="preserve"> </v>
      </c>
      <c r="P303" s="15" t="str">
        <f>IF(T_komm!P300=0," ",T_komm!P300)</f>
        <v xml:space="preserve"> </v>
      </c>
      <c r="Q303" s="15" t="str">
        <f>IF(T_komm!Q300=0," ",T_komm!Q300)</f>
        <v xml:space="preserve"> </v>
      </c>
      <c r="R303" s="15" t="str">
        <f>IF(T_komm!R300=0," ",T_komm!R300)</f>
        <v xml:space="preserve"> </v>
      </c>
      <c r="S303" s="15" t="str">
        <f>IF(T_komm!S300=0," ",T_komm!S300)</f>
        <v xml:space="preserve"> </v>
      </c>
      <c r="T303" s="41"/>
    </row>
    <row r="304" spans="2:20" x14ac:dyDescent="0.2">
      <c r="B304" s="15" t="str">
        <f>IF(T_komm!B301=0," ",T_komm!B301)</f>
        <v xml:space="preserve"> </v>
      </c>
      <c r="C304" s="15" t="str">
        <f>IF(T_komm!C301=0," ",T_komm!C301)</f>
        <v xml:space="preserve"> </v>
      </c>
      <c r="D304" s="15" t="str">
        <f>IF(T_komm!D301=0," ",T_komm!D301)</f>
        <v xml:space="preserve"> </v>
      </c>
      <c r="E304" s="15" t="str">
        <f>IF(T_komm!E301=0," ",T_komm!E301)</f>
        <v xml:space="preserve"> </v>
      </c>
      <c r="F304" s="15" t="str">
        <f>IF(T_komm!F301=0," ",T_komm!F301)</f>
        <v xml:space="preserve"> </v>
      </c>
      <c r="G304" s="15" t="str">
        <f>IF(T_komm!G301=0," ",T_komm!G301)</f>
        <v xml:space="preserve"> </v>
      </c>
      <c r="H304" s="15" t="str">
        <f>IF(T_komm!H301=0," ",T_komm!H301)</f>
        <v xml:space="preserve"> </v>
      </c>
      <c r="I304" s="15" t="str">
        <f>IF(T_komm!I301=0," ",T_komm!I301)</f>
        <v xml:space="preserve"> </v>
      </c>
      <c r="J304" s="15" t="str">
        <f>IF(T_komm!J301=0," ",T_komm!J301)</f>
        <v xml:space="preserve"> </v>
      </c>
      <c r="K304" s="15" t="str">
        <f>IF(T_komm!K301=0," ",T_komm!K301)</f>
        <v xml:space="preserve"> </v>
      </c>
      <c r="L304" s="15" t="str">
        <f>IF(T_komm!L301=0," ",T_komm!L301)</f>
        <v xml:space="preserve"> </v>
      </c>
      <c r="M304" s="15" t="str">
        <f>IF(T_komm!M301=0," ",T_komm!M301)</f>
        <v xml:space="preserve"> </v>
      </c>
      <c r="N304" s="15" t="str">
        <f>IF(T_komm!N301=0," ",T_komm!N301)</f>
        <v xml:space="preserve"> </v>
      </c>
      <c r="O304" s="15" t="str">
        <f>IF(T_komm!O301=0," ",T_komm!O301)</f>
        <v xml:space="preserve"> </v>
      </c>
      <c r="P304" s="15" t="str">
        <f>IF(T_komm!P301=0," ",T_komm!P301)</f>
        <v xml:space="preserve"> </v>
      </c>
      <c r="Q304" s="15" t="str">
        <f>IF(T_komm!Q301=0," ",T_komm!Q301)</f>
        <v xml:space="preserve"> </v>
      </c>
      <c r="R304" s="15" t="str">
        <f>IF(T_komm!R301=0," ",T_komm!R301)</f>
        <v xml:space="preserve"> </v>
      </c>
      <c r="S304" s="15" t="str">
        <f>IF(T_komm!S301=0," ",T_komm!S301)</f>
        <v xml:space="preserve"> </v>
      </c>
      <c r="T304" s="41"/>
    </row>
    <row r="305" spans="2:20" x14ac:dyDescent="0.2">
      <c r="B305" s="15" t="str">
        <f>IF(T_komm!B302=0," ",T_komm!B302)</f>
        <v xml:space="preserve"> </v>
      </c>
      <c r="C305" s="15" t="str">
        <f>IF(T_komm!C302=0," ",T_komm!C302)</f>
        <v xml:space="preserve"> </v>
      </c>
      <c r="D305" s="15" t="str">
        <f>IF(T_komm!D302=0," ",T_komm!D302)</f>
        <v xml:space="preserve"> </v>
      </c>
      <c r="E305" s="15" t="str">
        <f>IF(T_komm!E302=0," ",T_komm!E302)</f>
        <v xml:space="preserve"> </v>
      </c>
      <c r="F305" s="15" t="str">
        <f>IF(T_komm!F302=0," ",T_komm!F302)</f>
        <v xml:space="preserve"> </v>
      </c>
      <c r="G305" s="15" t="str">
        <f>IF(T_komm!G302=0," ",T_komm!G302)</f>
        <v xml:space="preserve"> </v>
      </c>
      <c r="H305" s="15" t="str">
        <f>IF(T_komm!H302=0," ",T_komm!H302)</f>
        <v xml:space="preserve"> </v>
      </c>
      <c r="I305" s="15" t="str">
        <f>IF(T_komm!I302=0," ",T_komm!I302)</f>
        <v xml:space="preserve"> </v>
      </c>
      <c r="J305" s="15" t="str">
        <f>IF(T_komm!J302=0," ",T_komm!J302)</f>
        <v xml:space="preserve"> </v>
      </c>
      <c r="K305" s="15" t="str">
        <f>IF(T_komm!K302=0," ",T_komm!K302)</f>
        <v xml:space="preserve"> </v>
      </c>
      <c r="L305" s="15" t="str">
        <f>IF(T_komm!L302=0," ",T_komm!L302)</f>
        <v xml:space="preserve"> </v>
      </c>
      <c r="M305" s="15" t="str">
        <f>IF(T_komm!M302=0," ",T_komm!M302)</f>
        <v xml:space="preserve"> </v>
      </c>
      <c r="N305" s="15" t="str">
        <f>IF(T_komm!N302=0," ",T_komm!N302)</f>
        <v xml:space="preserve"> </v>
      </c>
      <c r="O305" s="15" t="str">
        <f>IF(T_komm!O302=0," ",T_komm!O302)</f>
        <v xml:space="preserve"> </v>
      </c>
      <c r="P305" s="15" t="str">
        <f>IF(T_komm!P302=0," ",T_komm!P302)</f>
        <v xml:space="preserve"> </v>
      </c>
      <c r="Q305" s="15" t="str">
        <f>IF(T_komm!Q302=0," ",T_komm!Q302)</f>
        <v xml:space="preserve"> </v>
      </c>
      <c r="R305" s="15" t="str">
        <f>IF(T_komm!R302=0," ",T_komm!R302)</f>
        <v xml:space="preserve"> </v>
      </c>
      <c r="S305" s="15" t="str">
        <f>IF(T_komm!S302=0," ",T_komm!S302)</f>
        <v xml:space="preserve"> </v>
      </c>
      <c r="T305" s="41"/>
    </row>
    <row r="306" spans="2:20" x14ac:dyDescent="0.2">
      <c r="B306" s="15" t="str">
        <f>IF(T_komm!B303=0," ",T_komm!B303)</f>
        <v xml:space="preserve"> </v>
      </c>
      <c r="C306" s="15" t="str">
        <f>IF(T_komm!C303=0," ",T_komm!C303)</f>
        <v xml:space="preserve"> </v>
      </c>
      <c r="D306" s="15" t="str">
        <f>IF(T_komm!D303=0," ",T_komm!D303)</f>
        <v xml:space="preserve"> </v>
      </c>
      <c r="E306" s="15" t="str">
        <f>IF(T_komm!E303=0," ",T_komm!E303)</f>
        <v xml:space="preserve"> </v>
      </c>
      <c r="F306" s="15" t="str">
        <f>IF(T_komm!F303=0," ",T_komm!F303)</f>
        <v xml:space="preserve"> </v>
      </c>
      <c r="G306" s="15" t="str">
        <f>IF(T_komm!G303=0," ",T_komm!G303)</f>
        <v xml:space="preserve"> </v>
      </c>
      <c r="H306" s="15" t="str">
        <f>IF(T_komm!H303=0," ",T_komm!H303)</f>
        <v xml:space="preserve"> </v>
      </c>
      <c r="I306" s="15" t="str">
        <f>IF(T_komm!I303=0," ",T_komm!I303)</f>
        <v xml:space="preserve"> </v>
      </c>
      <c r="J306" s="15" t="str">
        <f>IF(T_komm!J303=0," ",T_komm!J303)</f>
        <v xml:space="preserve"> </v>
      </c>
      <c r="K306" s="15" t="str">
        <f>IF(T_komm!K303=0," ",T_komm!K303)</f>
        <v xml:space="preserve"> </v>
      </c>
      <c r="L306" s="15" t="str">
        <f>IF(T_komm!L303=0," ",T_komm!L303)</f>
        <v xml:space="preserve"> </v>
      </c>
      <c r="M306" s="15" t="str">
        <f>IF(T_komm!M303=0," ",T_komm!M303)</f>
        <v xml:space="preserve"> </v>
      </c>
      <c r="N306" s="15" t="str">
        <f>IF(T_komm!N303=0," ",T_komm!N303)</f>
        <v xml:space="preserve"> </v>
      </c>
      <c r="O306" s="15" t="str">
        <f>IF(T_komm!O303=0," ",T_komm!O303)</f>
        <v xml:space="preserve"> </v>
      </c>
      <c r="P306" s="15" t="str">
        <f>IF(T_komm!P303=0," ",T_komm!P303)</f>
        <v xml:space="preserve"> </v>
      </c>
      <c r="Q306" s="15" t="str">
        <f>IF(T_komm!Q303=0," ",T_komm!Q303)</f>
        <v xml:space="preserve"> </v>
      </c>
      <c r="R306" s="15" t="str">
        <f>IF(T_komm!R303=0," ",T_komm!R303)</f>
        <v xml:space="preserve"> </v>
      </c>
      <c r="S306" s="15" t="str">
        <f>IF(T_komm!S303=0," ",T_komm!S303)</f>
        <v xml:space="preserve"> </v>
      </c>
      <c r="T306" s="41"/>
    </row>
    <row r="307" spans="2:20" x14ac:dyDescent="0.2">
      <c r="B307" s="15" t="str">
        <f>IF(T_komm!B304=0," ",T_komm!B304)</f>
        <v xml:space="preserve"> </v>
      </c>
      <c r="C307" s="15" t="str">
        <f>IF(T_komm!C304=0," ",T_komm!C304)</f>
        <v xml:space="preserve"> </v>
      </c>
      <c r="D307" s="15" t="str">
        <f>IF(T_komm!D304=0," ",T_komm!D304)</f>
        <v xml:space="preserve"> </v>
      </c>
      <c r="E307" s="15" t="str">
        <f>IF(T_komm!E304=0," ",T_komm!E304)</f>
        <v xml:space="preserve"> </v>
      </c>
      <c r="F307" s="15" t="str">
        <f>IF(T_komm!F304=0," ",T_komm!F304)</f>
        <v xml:space="preserve"> </v>
      </c>
      <c r="G307" s="15" t="str">
        <f>IF(T_komm!G304=0," ",T_komm!G304)</f>
        <v xml:space="preserve"> </v>
      </c>
      <c r="H307" s="15" t="str">
        <f>IF(T_komm!H304=0," ",T_komm!H304)</f>
        <v xml:space="preserve"> </v>
      </c>
      <c r="I307" s="15" t="str">
        <f>IF(T_komm!I304=0," ",T_komm!I304)</f>
        <v xml:space="preserve"> </v>
      </c>
      <c r="J307" s="15" t="str">
        <f>IF(T_komm!J304=0," ",T_komm!J304)</f>
        <v xml:space="preserve"> </v>
      </c>
      <c r="K307" s="15" t="str">
        <f>IF(T_komm!K304=0," ",T_komm!K304)</f>
        <v xml:space="preserve"> </v>
      </c>
      <c r="L307" s="15" t="str">
        <f>IF(T_komm!L304=0," ",T_komm!L304)</f>
        <v xml:space="preserve"> </v>
      </c>
      <c r="M307" s="15" t="str">
        <f>IF(T_komm!M304=0," ",T_komm!M304)</f>
        <v xml:space="preserve"> </v>
      </c>
      <c r="N307" s="15" t="str">
        <f>IF(T_komm!N304=0," ",T_komm!N304)</f>
        <v xml:space="preserve"> </v>
      </c>
      <c r="O307" s="15" t="str">
        <f>IF(T_komm!O304=0," ",T_komm!O304)</f>
        <v xml:space="preserve"> </v>
      </c>
      <c r="P307" s="15" t="str">
        <f>IF(T_komm!P304=0," ",T_komm!P304)</f>
        <v xml:space="preserve"> </v>
      </c>
      <c r="Q307" s="15" t="str">
        <f>IF(T_komm!Q304=0," ",T_komm!Q304)</f>
        <v xml:space="preserve"> </v>
      </c>
      <c r="R307" s="15" t="str">
        <f>IF(T_komm!R304=0," ",T_komm!R304)</f>
        <v xml:space="preserve"> </v>
      </c>
      <c r="S307" s="15" t="str">
        <f>IF(T_komm!S304=0," ",T_komm!S304)</f>
        <v xml:space="preserve"> </v>
      </c>
      <c r="T307" s="41"/>
    </row>
    <row r="308" spans="2:20" x14ac:dyDescent="0.2">
      <c r="B308" s="15" t="str">
        <f>IF(T_komm!B305=0," ",T_komm!B305)</f>
        <v xml:space="preserve"> </v>
      </c>
      <c r="C308" s="15" t="str">
        <f>IF(T_komm!C305=0," ",T_komm!C305)</f>
        <v xml:space="preserve"> </v>
      </c>
      <c r="D308" s="15" t="str">
        <f>IF(T_komm!D305=0," ",T_komm!D305)</f>
        <v xml:space="preserve"> </v>
      </c>
      <c r="E308" s="15" t="str">
        <f>IF(T_komm!E305=0," ",T_komm!E305)</f>
        <v xml:space="preserve"> </v>
      </c>
      <c r="F308" s="15" t="str">
        <f>IF(T_komm!F305=0," ",T_komm!F305)</f>
        <v xml:space="preserve"> </v>
      </c>
      <c r="G308" s="15" t="str">
        <f>IF(T_komm!G305=0," ",T_komm!G305)</f>
        <v xml:space="preserve"> </v>
      </c>
      <c r="H308" s="15" t="str">
        <f>IF(T_komm!H305=0," ",T_komm!H305)</f>
        <v xml:space="preserve"> </v>
      </c>
      <c r="I308" s="15" t="str">
        <f>IF(T_komm!I305=0," ",T_komm!I305)</f>
        <v xml:space="preserve"> </v>
      </c>
      <c r="J308" s="15" t="str">
        <f>IF(T_komm!J305=0," ",T_komm!J305)</f>
        <v xml:space="preserve"> </v>
      </c>
      <c r="K308" s="15" t="str">
        <f>IF(T_komm!K305=0," ",T_komm!K305)</f>
        <v xml:space="preserve"> </v>
      </c>
      <c r="L308" s="15" t="str">
        <f>IF(T_komm!L305=0," ",T_komm!L305)</f>
        <v xml:space="preserve"> </v>
      </c>
      <c r="M308" s="15" t="str">
        <f>IF(T_komm!M305=0," ",T_komm!M305)</f>
        <v xml:space="preserve"> </v>
      </c>
      <c r="N308" s="15" t="str">
        <f>IF(T_komm!N305=0," ",T_komm!N305)</f>
        <v xml:space="preserve"> </v>
      </c>
      <c r="O308" s="15" t="str">
        <f>IF(T_komm!O305=0," ",T_komm!O305)</f>
        <v xml:space="preserve"> </v>
      </c>
      <c r="P308" s="15" t="str">
        <f>IF(T_komm!P305=0," ",T_komm!P305)</f>
        <v xml:space="preserve"> </v>
      </c>
      <c r="Q308" s="15" t="str">
        <f>IF(T_komm!Q305=0," ",T_komm!Q305)</f>
        <v xml:space="preserve"> </v>
      </c>
      <c r="R308" s="15" t="str">
        <f>IF(T_komm!R305=0," ",T_komm!R305)</f>
        <v xml:space="preserve"> </v>
      </c>
      <c r="S308" s="15" t="str">
        <f>IF(T_komm!S305=0," ",T_komm!S305)</f>
        <v xml:space="preserve"> </v>
      </c>
      <c r="T308" s="41"/>
    </row>
    <row r="309" spans="2:20" x14ac:dyDescent="0.2">
      <c r="B309" s="15" t="str">
        <f>IF(T_komm!B306=0," ",T_komm!B306)</f>
        <v xml:space="preserve"> </v>
      </c>
      <c r="C309" s="15" t="str">
        <f>IF(T_komm!C306=0," ",T_komm!C306)</f>
        <v xml:space="preserve"> </v>
      </c>
      <c r="D309" s="15" t="str">
        <f>IF(T_komm!D306=0," ",T_komm!D306)</f>
        <v xml:space="preserve"> </v>
      </c>
      <c r="E309" s="15" t="str">
        <f>IF(T_komm!E306=0," ",T_komm!E306)</f>
        <v xml:space="preserve"> </v>
      </c>
      <c r="F309" s="15" t="str">
        <f>IF(T_komm!F306=0," ",T_komm!F306)</f>
        <v xml:space="preserve"> </v>
      </c>
      <c r="G309" s="15" t="str">
        <f>IF(T_komm!G306=0," ",T_komm!G306)</f>
        <v xml:space="preserve"> </v>
      </c>
      <c r="H309" s="15" t="str">
        <f>IF(T_komm!H306=0," ",T_komm!H306)</f>
        <v xml:space="preserve"> </v>
      </c>
      <c r="I309" s="15" t="str">
        <f>IF(T_komm!I306=0," ",T_komm!I306)</f>
        <v xml:space="preserve"> </v>
      </c>
      <c r="J309" s="15" t="str">
        <f>IF(T_komm!J306=0," ",T_komm!J306)</f>
        <v xml:space="preserve"> </v>
      </c>
      <c r="K309" s="15" t="str">
        <f>IF(T_komm!K306=0," ",T_komm!K306)</f>
        <v xml:space="preserve"> </v>
      </c>
      <c r="L309" s="15" t="str">
        <f>IF(T_komm!L306=0," ",T_komm!L306)</f>
        <v xml:space="preserve"> </v>
      </c>
      <c r="M309" s="15" t="str">
        <f>IF(T_komm!M306=0," ",T_komm!M306)</f>
        <v xml:space="preserve"> </v>
      </c>
      <c r="N309" s="15" t="str">
        <f>IF(T_komm!N306=0," ",T_komm!N306)</f>
        <v xml:space="preserve"> </v>
      </c>
      <c r="O309" s="15" t="str">
        <f>IF(T_komm!O306=0," ",T_komm!O306)</f>
        <v xml:space="preserve"> </v>
      </c>
      <c r="P309" s="15" t="str">
        <f>IF(T_komm!P306=0," ",T_komm!P306)</f>
        <v xml:space="preserve"> </v>
      </c>
      <c r="Q309" s="15" t="str">
        <f>IF(T_komm!Q306=0," ",T_komm!Q306)</f>
        <v xml:space="preserve"> </v>
      </c>
      <c r="R309" s="15" t="str">
        <f>IF(T_komm!R306=0," ",T_komm!R306)</f>
        <v xml:space="preserve"> </v>
      </c>
      <c r="S309" s="15" t="str">
        <f>IF(T_komm!S306=0," ",T_komm!S306)</f>
        <v xml:space="preserve"> </v>
      </c>
      <c r="T309" s="41"/>
    </row>
    <row r="310" spans="2:20" x14ac:dyDescent="0.2">
      <c r="B310" s="15" t="str">
        <f>IF(T_komm!B307=0," ",T_komm!B307)</f>
        <v xml:space="preserve"> </v>
      </c>
      <c r="C310" s="15" t="str">
        <f>IF(T_komm!C307=0," ",T_komm!C307)</f>
        <v xml:space="preserve"> </v>
      </c>
      <c r="D310" s="15" t="str">
        <f>IF(T_komm!D307=0," ",T_komm!D307)</f>
        <v xml:space="preserve"> </v>
      </c>
      <c r="E310" s="15" t="str">
        <f>IF(T_komm!E307=0," ",T_komm!E307)</f>
        <v xml:space="preserve"> </v>
      </c>
      <c r="F310" s="15" t="str">
        <f>IF(T_komm!F307=0," ",T_komm!F307)</f>
        <v xml:space="preserve"> </v>
      </c>
      <c r="G310" s="15" t="str">
        <f>IF(T_komm!G307=0," ",T_komm!G307)</f>
        <v xml:space="preserve"> </v>
      </c>
      <c r="H310" s="15" t="str">
        <f>IF(T_komm!H307=0," ",T_komm!H307)</f>
        <v xml:space="preserve"> </v>
      </c>
      <c r="I310" s="15" t="str">
        <f>IF(T_komm!I307=0," ",T_komm!I307)</f>
        <v xml:space="preserve"> </v>
      </c>
      <c r="J310" s="15" t="str">
        <f>IF(T_komm!J307=0," ",T_komm!J307)</f>
        <v xml:space="preserve"> </v>
      </c>
      <c r="K310" s="15" t="str">
        <f>IF(T_komm!K307=0," ",T_komm!K307)</f>
        <v xml:space="preserve"> </v>
      </c>
      <c r="L310" s="15" t="str">
        <f>IF(T_komm!L307=0," ",T_komm!L307)</f>
        <v xml:space="preserve"> </v>
      </c>
      <c r="M310" s="15" t="str">
        <f>IF(T_komm!M307=0," ",T_komm!M307)</f>
        <v xml:space="preserve"> </v>
      </c>
      <c r="N310" s="15" t="str">
        <f>IF(T_komm!N307=0," ",T_komm!N307)</f>
        <v xml:space="preserve"> </v>
      </c>
      <c r="O310" s="15" t="str">
        <f>IF(T_komm!O307=0," ",T_komm!O307)</f>
        <v xml:space="preserve"> </v>
      </c>
      <c r="P310" s="15" t="str">
        <f>IF(T_komm!P307=0," ",T_komm!P307)</f>
        <v xml:space="preserve"> </v>
      </c>
      <c r="Q310" s="15" t="str">
        <f>IF(T_komm!Q307=0," ",T_komm!Q307)</f>
        <v xml:space="preserve"> </v>
      </c>
      <c r="R310" s="15" t="str">
        <f>IF(T_komm!R307=0," ",T_komm!R307)</f>
        <v xml:space="preserve"> </v>
      </c>
      <c r="S310" s="15" t="str">
        <f>IF(T_komm!S307=0," ",T_komm!S307)</f>
        <v xml:space="preserve"> </v>
      </c>
      <c r="T310" s="41"/>
    </row>
    <row r="311" spans="2:20" x14ac:dyDescent="0.2">
      <c r="B311" s="15" t="str">
        <f>IF(T_komm!B308=0," ",T_komm!B308)</f>
        <v xml:space="preserve"> </v>
      </c>
      <c r="C311" s="15" t="str">
        <f>IF(T_komm!C308=0," ",T_komm!C308)</f>
        <v xml:space="preserve"> </v>
      </c>
      <c r="D311" s="15" t="str">
        <f>IF(T_komm!D308=0," ",T_komm!D308)</f>
        <v xml:space="preserve"> </v>
      </c>
      <c r="E311" s="15" t="str">
        <f>IF(T_komm!E308=0," ",T_komm!E308)</f>
        <v xml:space="preserve"> </v>
      </c>
      <c r="F311" s="15" t="str">
        <f>IF(T_komm!F308=0," ",T_komm!F308)</f>
        <v xml:space="preserve"> </v>
      </c>
      <c r="G311" s="15" t="str">
        <f>IF(T_komm!G308=0," ",T_komm!G308)</f>
        <v xml:space="preserve"> </v>
      </c>
      <c r="H311" s="15" t="str">
        <f>IF(T_komm!H308=0," ",T_komm!H308)</f>
        <v xml:space="preserve"> </v>
      </c>
      <c r="I311" s="15" t="str">
        <f>IF(T_komm!I308=0," ",T_komm!I308)</f>
        <v xml:space="preserve"> </v>
      </c>
      <c r="J311" s="15" t="str">
        <f>IF(T_komm!J308=0," ",T_komm!J308)</f>
        <v xml:space="preserve"> </v>
      </c>
      <c r="K311" s="15" t="str">
        <f>IF(T_komm!K308=0," ",T_komm!K308)</f>
        <v xml:space="preserve"> </v>
      </c>
      <c r="L311" s="15" t="str">
        <f>IF(T_komm!L308=0," ",T_komm!L308)</f>
        <v xml:space="preserve"> </v>
      </c>
      <c r="M311" s="15" t="str">
        <f>IF(T_komm!M308=0," ",T_komm!M308)</f>
        <v xml:space="preserve"> </v>
      </c>
      <c r="N311" s="15" t="str">
        <f>IF(T_komm!N308=0," ",T_komm!N308)</f>
        <v xml:space="preserve"> </v>
      </c>
      <c r="O311" s="15" t="str">
        <f>IF(T_komm!O308=0," ",T_komm!O308)</f>
        <v xml:space="preserve"> </v>
      </c>
      <c r="P311" s="15" t="str">
        <f>IF(T_komm!P308=0," ",T_komm!P308)</f>
        <v xml:space="preserve"> </v>
      </c>
      <c r="Q311" s="15" t="str">
        <f>IF(T_komm!Q308=0," ",T_komm!Q308)</f>
        <v xml:space="preserve"> </v>
      </c>
      <c r="R311" s="15" t="str">
        <f>IF(T_komm!R308=0," ",T_komm!R308)</f>
        <v xml:space="preserve"> </v>
      </c>
      <c r="S311" s="15" t="str">
        <f>IF(T_komm!S308=0," ",T_komm!S308)</f>
        <v xml:space="preserve"> </v>
      </c>
      <c r="T311" s="41"/>
    </row>
    <row r="312" spans="2:20" x14ac:dyDescent="0.2">
      <c r="B312" s="15" t="str">
        <f>IF(T_komm!B309=0," ",T_komm!B309)</f>
        <v xml:space="preserve"> </v>
      </c>
      <c r="C312" s="15" t="str">
        <f>IF(T_komm!C309=0," ",T_komm!C309)</f>
        <v xml:space="preserve"> </v>
      </c>
      <c r="D312" s="15" t="str">
        <f>IF(T_komm!D309=0," ",T_komm!D309)</f>
        <v xml:space="preserve"> </v>
      </c>
      <c r="E312" s="15" t="str">
        <f>IF(T_komm!E309=0," ",T_komm!E309)</f>
        <v xml:space="preserve"> </v>
      </c>
      <c r="F312" s="15" t="str">
        <f>IF(T_komm!F309=0," ",T_komm!F309)</f>
        <v xml:space="preserve"> </v>
      </c>
      <c r="G312" s="15" t="str">
        <f>IF(T_komm!G309=0," ",T_komm!G309)</f>
        <v xml:space="preserve"> </v>
      </c>
      <c r="H312" s="15" t="str">
        <f>IF(T_komm!H309=0," ",T_komm!H309)</f>
        <v xml:space="preserve"> </v>
      </c>
      <c r="I312" s="15" t="str">
        <f>IF(T_komm!I309=0," ",T_komm!I309)</f>
        <v xml:space="preserve"> </v>
      </c>
      <c r="J312" s="15" t="str">
        <f>IF(T_komm!J309=0," ",T_komm!J309)</f>
        <v xml:space="preserve"> </v>
      </c>
      <c r="K312" s="15" t="str">
        <f>IF(T_komm!K309=0," ",T_komm!K309)</f>
        <v xml:space="preserve"> </v>
      </c>
      <c r="L312" s="15" t="str">
        <f>IF(T_komm!L309=0," ",T_komm!L309)</f>
        <v xml:space="preserve"> </v>
      </c>
      <c r="M312" s="15" t="str">
        <f>IF(T_komm!M309=0," ",T_komm!M309)</f>
        <v xml:space="preserve"> </v>
      </c>
      <c r="N312" s="15" t="str">
        <f>IF(T_komm!N309=0," ",T_komm!N309)</f>
        <v xml:space="preserve"> </v>
      </c>
      <c r="O312" s="15" t="str">
        <f>IF(T_komm!O309=0," ",T_komm!O309)</f>
        <v xml:space="preserve"> </v>
      </c>
      <c r="P312" s="15" t="str">
        <f>IF(T_komm!P309=0," ",T_komm!P309)</f>
        <v xml:space="preserve"> </v>
      </c>
      <c r="Q312" s="15" t="str">
        <f>IF(T_komm!Q309=0," ",T_komm!Q309)</f>
        <v xml:space="preserve"> </v>
      </c>
      <c r="R312" s="15" t="str">
        <f>IF(T_komm!R309=0," ",T_komm!R309)</f>
        <v xml:space="preserve"> </v>
      </c>
      <c r="S312" s="15" t="str">
        <f>IF(T_komm!S309=0," ",T_komm!S309)</f>
        <v xml:space="preserve"> </v>
      </c>
      <c r="T312" s="41"/>
    </row>
    <row r="313" spans="2:20" x14ac:dyDescent="0.2">
      <c r="B313" s="15" t="str">
        <f>IF(T_komm!B310=0," ",T_komm!B310)</f>
        <v xml:space="preserve"> </v>
      </c>
      <c r="C313" s="15" t="str">
        <f>IF(T_komm!C310=0," ",T_komm!C310)</f>
        <v xml:space="preserve"> </v>
      </c>
      <c r="D313" s="15" t="str">
        <f>IF(T_komm!D310=0," ",T_komm!D310)</f>
        <v xml:space="preserve"> </v>
      </c>
      <c r="E313" s="15" t="str">
        <f>IF(T_komm!E310=0," ",T_komm!E310)</f>
        <v xml:space="preserve"> </v>
      </c>
      <c r="F313" s="15" t="str">
        <f>IF(T_komm!F310=0," ",T_komm!F310)</f>
        <v xml:space="preserve"> </v>
      </c>
      <c r="G313" s="15" t="str">
        <f>IF(T_komm!G310=0," ",T_komm!G310)</f>
        <v xml:space="preserve"> </v>
      </c>
      <c r="H313" s="15" t="str">
        <f>IF(T_komm!H310=0," ",T_komm!H310)</f>
        <v xml:space="preserve"> </v>
      </c>
      <c r="I313" s="15" t="str">
        <f>IF(T_komm!I310=0," ",T_komm!I310)</f>
        <v xml:space="preserve"> </v>
      </c>
      <c r="J313" s="15" t="str">
        <f>IF(T_komm!J310=0," ",T_komm!J310)</f>
        <v xml:space="preserve"> </v>
      </c>
      <c r="K313" s="15" t="str">
        <f>IF(T_komm!K310=0," ",T_komm!K310)</f>
        <v xml:space="preserve"> </v>
      </c>
      <c r="L313" s="15" t="str">
        <f>IF(T_komm!L310=0," ",T_komm!L310)</f>
        <v xml:space="preserve"> </v>
      </c>
      <c r="M313" s="15" t="str">
        <f>IF(T_komm!M310=0," ",T_komm!M310)</f>
        <v xml:space="preserve"> </v>
      </c>
      <c r="N313" s="15" t="str">
        <f>IF(T_komm!N310=0," ",T_komm!N310)</f>
        <v xml:space="preserve"> </v>
      </c>
      <c r="O313" s="15" t="str">
        <f>IF(T_komm!O310=0," ",T_komm!O310)</f>
        <v xml:space="preserve"> </v>
      </c>
      <c r="P313" s="15" t="str">
        <f>IF(T_komm!P310=0," ",T_komm!P310)</f>
        <v xml:space="preserve"> </v>
      </c>
      <c r="Q313" s="15" t="str">
        <f>IF(T_komm!Q310=0," ",T_komm!Q310)</f>
        <v xml:space="preserve"> </v>
      </c>
      <c r="R313" s="15" t="str">
        <f>IF(T_komm!R310=0," ",T_komm!R310)</f>
        <v xml:space="preserve"> </v>
      </c>
      <c r="S313" s="15" t="str">
        <f>IF(T_komm!S310=0," ",T_komm!S310)</f>
        <v xml:space="preserve"> </v>
      </c>
      <c r="T313" s="41"/>
    </row>
    <row r="314" spans="2:20" x14ac:dyDescent="0.2">
      <c r="B314" s="15" t="str">
        <f>IF(T_komm!B311=0," ",T_komm!B311)</f>
        <v xml:space="preserve"> </v>
      </c>
      <c r="C314" s="15" t="str">
        <f>IF(T_komm!C311=0," ",T_komm!C311)</f>
        <v xml:space="preserve"> </v>
      </c>
      <c r="D314" s="15" t="str">
        <f>IF(T_komm!D311=0," ",T_komm!D311)</f>
        <v xml:space="preserve"> </v>
      </c>
      <c r="E314" s="15" t="str">
        <f>IF(T_komm!E311=0," ",T_komm!E311)</f>
        <v xml:space="preserve"> </v>
      </c>
      <c r="F314" s="15" t="str">
        <f>IF(T_komm!F311=0," ",T_komm!F311)</f>
        <v xml:space="preserve"> </v>
      </c>
      <c r="G314" s="15" t="str">
        <f>IF(T_komm!G311=0," ",T_komm!G311)</f>
        <v xml:space="preserve"> </v>
      </c>
      <c r="H314" s="15" t="str">
        <f>IF(T_komm!H311=0," ",T_komm!H311)</f>
        <v xml:space="preserve"> </v>
      </c>
      <c r="I314" s="15" t="str">
        <f>IF(T_komm!I311=0," ",T_komm!I311)</f>
        <v xml:space="preserve"> </v>
      </c>
      <c r="J314" s="15" t="str">
        <f>IF(T_komm!J311=0," ",T_komm!J311)</f>
        <v xml:space="preserve"> </v>
      </c>
      <c r="K314" s="15" t="str">
        <f>IF(T_komm!K311=0," ",T_komm!K311)</f>
        <v xml:space="preserve"> </v>
      </c>
      <c r="L314" s="15" t="str">
        <f>IF(T_komm!L311=0," ",T_komm!L311)</f>
        <v xml:space="preserve"> </v>
      </c>
      <c r="M314" s="15" t="str">
        <f>IF(T_komm!M311=0," ",T_komm!M311)</f>
        <v xml:space="preserve"> </v>
      </c>
      <c r="N314" s="15" t="str">
        <f>IF(T_komm!N311=0," ",T_komm!N311)</f>
        <v xml:space="preserve"> </v>
      </c>
      <c r="O314" s="15" t="str">
        <f>IF(T_komm!O311=0," ",T_komm!O311)</f>
        <v xml:space="preserve"> </v>
      </c>
      <c r="P314" s="15" t="str">
        <f>IF(T_komm!P311=0," ",T_komm!P311)</f>
        <v xml:space="preserve"> </v>
      </c>
      <c r="Q314" s="15" t="str">
        <f>IF(T_komm!Q311=0," ",T_komm!Q311)</f>
        <v xml:space="preserve"> </v>
      </c>
      <c r="R314" s="15" t="str">
        <f>IF(T_komm!R311=0," ",T_komm!R311)</f>
        <v xml:space="preserve"> </v>
      </c>
      <c r="S314" s="15" t="str">
        <f>IF(T_komm!S311=0," ",T_komm!S311)</f>
        <v xml:space="preserve"> </v>
      </c>
      <c r="T314" s="41"/>
    </row>
    <row r="315" spans="2:20" x14ac:dyDescent="0.2">
      <c r="B315" s="15" t="str">
        <f>IF(T_komm!B312=0," ",T_komm!B312)</f>
        <v xml:space="preserve"> </v>
      </c>
      <c r="C315" s="15" t="str">
        <f>IF(T_komm!C312=0," ",T_komm!C312)</f>
        <v xml:space="preserve"> </v>
      </c>
      <c r="D315" s="15" t="str">
        <f>IF(T_komm!D312=0," ",T_komm!D312)</f>
        <v xml:space="preserve"> </v>
      </c>
      <c r="E315" s="15" t="str">
        <f>IF(T_komm!E312=0," ",T_komm!E312)</f>
        <v xml:space="preserve"> </v>
      </c>
      <c r="F315" s="15" t="str">
        <f>IF(T_komm!F312=0," ",T_komm!F312)</f>
        <v xml:space="preserve"> </v>
      </c>
      <c r="G315" s="15" t="str">
        <f>IF(T_komm!G312=0," ",T_komm!G312)</f>
        <v xml:space="preserve"> </v>
      </c>
      <c r="H315" s="15" t="str">
        <f>IF(T_komm!H312=0," ",T_komm!H312)</f>
        <v xml:space="preserve"> </v>
      </c>
      <c r="I315" s="15" t="str">
        <f>IF(T_komm!I312=0," ",T_komm!I312)</f>
        <v xml:space="preserve"> </v>
      </c>
      <c r="J315" s="15" t="str">
        <f>IF(T_komm!J312=0," ",T_komm!J312)</f>
        <v xml:space="preserve"> </v>
      </c>
      <c r="K315" s="15" t="str">
        <f>IF(T_komm!K312=0," ",T_komm!K312)</f>
        <v xml:space="preserve"> </v>
      </c>
      <c r="L315" s="15" t="str">
        <f>IF(T_komm!L312=0," ",T_komm!L312)</f>
        <v xml:space="preserve"> </v>
      </c>
      <c r="M315" s="15" t="str">
        <f>IF(T_komm!M312=0," ",T_komm!M312)</f>
        <v xml:space="preserve"> </v>
      </c>
      <c r="N315" s="15" t="str">
        <f>IF(T_komm!N312=0," ",T_komm!N312)</f>
        <v xml:space="preserve"> </v>
      </c>
      <c r="O315" s="15" t="str">
        <f>IF(T_komm!O312=0," ",T_komm!O312)</f>
        <v xml:space="preserve"> </v>
      </c>
      <c r="P315" s="15" t="str">
        <f>IF(T_komm!P312=0," ",T_komm!P312)</f>
        <v xml:space="preserve"> </v>
      </c>
      <c r="Q315" s="15" t="str">
        <f>IF(T_komm!Q312=0," ",T_komm!Q312)</f>
        <v xml:space="preserve"> </v>
      </c>
      <c r="R315" s="15" t="str">
        <f>IF(T_komm!R312=0," ",T_komm!R312)</f>
        <v xml:space="preserve"> </v>
      </c>
      <c r="S315" s="15" t="str">
        <f>IF(T_komm!S312=0," ",T_komm!S312)</f>
        <v xml:space="preserve"> </v>
      </c>
      <c r="T315" s="41"/>
    </row>
    <row r="316" spans="2:20" x14ac:dyDescent="0.2">
      <c r="B316" s="15" t="str">
        <f>IF(T_komm!B313=0," ",T_komm!B313)</f>
        <v xml:space="preserve"> </v>
      </c>
      <c r="C316" s="15" t="str">
        <f>IF(T_komm!C313=0," ",T_komm!C313)</f>
        <v xml:space="preserve"> </v>
      </c>
      <c r="D316" s="15" t="str">
        <f>IF(T_komm!D313=0," ",T_komm!D313)</f>
        <v xml:space="preserve"> </v>
      </c>
      <c r="E316" s="15" t="str">
        <f>IF(T_komm!E313=0," ",T_komm!E313)</f>
        <v xml:space="preserve"> </v>
      </c>
      <c r="F316" s="15" t="str">
        <f>IF(T_komm!F313=0," ",T_komm!F313)</f>
        <v xml:space="preserve"> </v>
      </c>
      <c r="G316" s="15" t="str">
        <f>IF(T_komm!G313=0," ",T_komm!G313)</f>
        <v xml:space="preserve"> </v>
      </c>
      <c r="H316" s="15" t="str">
        <f>IF(T_komm!H313=0," ",T_komm!H313)</f>
        <v xml:space="preserve"> </v>
      </c>
      <c r="I316" s="15" t="str">
        <f>IF(T_komm!I313=0," ",T_komm!I313)</f>
        <v xml:space="preserve"> </v>
      </c>
      <c r="J316" s="15" t="str">
        <f>IF(T_komm!J313=0," ",T_komm!J313)</f>
        <v xml:space="preserve"> </v>
      </c>
      <c r="K316" s="15" t="str">
        <f>IF(T_komm!K313=0," ",T_komm!K313)</f>
        <v xml:space="preserve"> </v>
      </c>
      <c r="L316" s="15" t="str">
        <f>IF(T_komm!L313=0," ",T_komm!L313)</f>
        <v xml:space="preserve"> </v>
      </c>
      <c r="M316" s="15" t="str">
        <f>IF(T_komm!M313=0," ",T_komm!M313)</f>
        <v xml:space="preserve"> </v>
      </c>
      <c r="N316" s="15" t="str">
        <f>IF(T_komm!N313=0," ",T_komm!N313)</f>
        <v xml:space="preserve"> </v>
      </c>
      <c r="O316" s="15" t="str">
        <f>IF(T_komm!O313=0," ",T_komm!O313)</f>
        <v xml:space="preserve"> </v>
      </c>
      <c r="P316" s="15" t="str">
        <f>IF(T_komm!P313=0," ",T_komm!P313)</f>
        <v xml:space="preserve"> </v>
      </c>
      <c r="Q316" s="15" t="str">
        <f>IF(T_komm!Q313=0," ",T_komm!Q313)</f>
        <v xml:space="preserve"> </v>
      </c>
      <c r="R316" s="15" t="str">
        <f>IF(T_komm!R313=0," ",T_komm!R313)</f>
        <v xml:space="preserve"> </v>
      </c>
      <c r="S316" s="15" t="str">
        <f>IF(T_komm!S313=0," ",T_komm!S313)</f>
        <v xml:space="preserve"> </v>
      </c>
      <c r="T316" s="41"/>
    </row>
    <row r="317" spans="2:20" x14ac:dyDescent="0.2">
      <c r="B317" s="15" t="str">
        <f>IF(T_komm!B314=0," ",T_komm!B314)</f>
        <v xml:space="preserve"> </v>
      </c>
      <c r="C317" s="15" t="str">
        <f>IF(T_komm!C314=0," ",T_komm!C314)</f>
        <v xml:space="preserve"> </v>
      </c>
      <c r="D317" s="15" t="str">
        <f>IF(T_komm!D314=0," ",T_komm!D314)</f>
        <v xml:space="preserve"> </v>
      </c>
      <c r="E317" s="15" t="str">
        <f>IF(T_komm!E314=0," ",T_komm!E314)</f>
        <v xml:space="preserve"> </v>
      </c>
      <c r="F317" s="15" t="str">
        <f>IF(T_komm!F314=0," ",T_komm!F314)</f>
        <v xml:space="preserve"> </v>
      </c>
      <c r="G317" s="15" t="str">
        <f>IF(T_komm!G314=0," ",T_komm!G314)</f>
        <v xml:space="preserve"> </v>
      </c>
      <c r="H317" s="15" t="str">
        <f>IF(T_komm!H314=0," ",T_komm!H314)</f>
        <v xml:space="preserve"> </v>
      </c>
      <c r="I317" s="15" t="str">
        <f>IF(T_komm!I314=0," ",T_komm!I314)</f>
        <v xml:space="preserve"> </v>
      </c>
      <c r="J317" s="15" t="str">
        <f>IF(T_komm!J314=0," ",T_komm!J314)</f>
        <v xml:space="preserve"> </v>
      </c>
      <c r="K317" s="15" t="str">
        <f>IF(T_komm!K314=0," ",T_komm!K314)</f>
        <v xml:space="preserve"> </v>
      </c>
      <c r="L317" s="15" t="str">
        <f>IF(T_komm!L314=0," ",T_komm!L314)</f>
        <v xml:space="preserve"> </v>
      </c>
      <c r="M317" s="15" t="str">
        <f>IF(T_komm!M314=0," ",T_komm!M314)</f>
        <v xml:space="preserve"> </v>
      </c>
      <c r="N317" s="15" t="str">
        <f>IF(T_komm!N314=0," ",T_komm!N314)</f>
        <v xml:space="preserve"> </v>
      </c>
      <c r="O317" s="15" t="str">
        <f>IF(T_komm!O314=0," ",T_komm!O314)</f>
        <v xml:space="preserve"> </v>
      </c>
      <c r="P317" s="15" t="str">
        <f>IF(T_komm!P314=0," ",T_komm!P314)</f>
        <v xml:space="preserve"> </v>
      </c>
      <c r="Q317" s="15" t="str">
        <f>IF(T_komm!Q314=0," ",T_komm!Q314)</f>
        <v xml:space="preserve"> </v>
      </c>
      <c r="R317" s="15" t="str">
        <f>IF(T_komm!R314=0," ",T_komm!R314)</f>
        <v xml:space="preserve"> </v>
      </c>
      <c r="S317" s="15" t="str">
        <f>IF(T_komm!S314=0," ",T_komm!S314)</f>
        <v xml:space="preserve"> </v>
      </c>
      <c r="T317" s="41"/>
    </row>
    <row r="318" spans="2:20" x14ac:dyDescent="0.2">
      <c r="B318" s="15" t="str">
        <f>IF(T_komm!B315=0," ",T_komm!B315)</f>
        <v xml:space="preserve"> </v>
      </c>
      <c r="C318" s="15" t="str">
        <f>IF(T_komm!C315=0," ",T_komm!C315)</f>
        <v xml:space="preserve"> </v>
      </c>
      <c r="D318" s="15" t="str">
        <f>IF(T_komm!D315=0," ",T_komm!D315)</f>
        <v xml:space="preserve"> </v>
      </c>
      <c r="E318" s="15" t="str">
        <f>IF(T_komm!E315=0," ",T_komm!E315)</f>
        <v xml:space="preserve"> </v>
      </c>
      <c r="F318" s="15" t="str">
        <f>IF(T_komm!F315=0," ",T_komm!F315)</f>
        <v xml:space="preserve"> </v>
      </c>
      <c r="G318" s="15" t="str">
        <f>IF(T_komm!G315=0," ",T_komm!G315)</f>
        <v xml:space="preserve"> </v>
      </c>
      <c r="H318" s="15" t="str">
        <f>IF(T_komm!H315=0," ",T_komm!H315)</f>
        <v xml:space="preserve"> </v>
      </c>
      <c r="I318" s="15" t="str">
        <f>IF(T_komm!I315=0," ",T_komm!I315)</f>
        <v xml:space="preserve"> </v>
      </c>
      <c r="J318" s="15" t="str">
        <f>IF(T_komm!J315=0," ",T_komm!J315)</f>
        <v xml:space="preserve"> </v>
      </c>
      <c r="K318" s="15" t="str">
        <f>IF(T_komm!K315=0," ",T_komm!K315)</f>
        <v xml:space="preserve"> </v>
      </c>
      <c r="L318" s="15" t="str">
        <f>IF(T_komm!L315=0," ",T_komm!L315)</f>
        <v xml:space="preserve"> </v>
      </c>
      <c r="M318" s="15" t="str">
        <f>IF(T_komm!M315=0," ",T_komm!M315)</f>
        <v xml:space="preserve"> </v>
      </c>
      <c r="N318" s="15" t="str">
        <f>IF(T_komm!N315=0," ",T_komm!N315)</f>
        <v xml:space="preserve"> </v>
      </c>
      <c r="O318" s="15" t="str">
        <f>IF(T_komm!O315=0," ",T_komm!O315)</f>
        <v xml:space="preserve"> </v>
      </c>
      <c r="P318" s="15" t="str">
        <f>IF(T_komm!P315=0," ",T_komm!P315)</f>
        <v xml:space="preserve"> </v>
      </c>
      <c r="Q318" s="15" t="str">
        <f>IF(T_komm!Q315=0," ",T_komm!Q315)</f>
        <v xml:space="preserve"> </v>
      </c>
      <c r="R318" s="15" t="str">
        <f>IF(T_komm!R315=0," ",T_komm!R315)</f>
        <v xml:space="preserve"> </v>
      </c>
      <c r="S318" s="15" t="str">
        <f>IF(T_komm!S315=0," ",T_komm!S315)</f>
        <v xml:space="preserve"> </v>
      </c>
      <c r="T318" s="41"/>
    </row>
    <row r="319" spans="2:20" x14ac:dyDescent="0.2">
      <c r="B319" s="15" t="str">
        <f>IF(T_komm!B316=0," ",T_komm!B316)</f>
        <v xml:space="preserve"> </v>
      </c>
      <c r="C319" s="15" t="str">
        <f>IF(T_komm!C316=0," ",T_komm!C316)</f>
        <v xml:space="preserve"> </v>
      </c>
      <c r="D319" s="15" t="str">
        <f>IF(T_komm!D316=0," ",T_komm!D316)</f>
        <v xml:space="preserve"> </v>
      </c>
      <c r="E319" s="15" t="str">
        <f>IF(T_komm!E316=0," ",T_komm!E316)</f>
        <v xml:space="preserve"> </v>
      </c>
      <c r="F319" s="15" t="str">
        <f>IF(T_komm!F316=0," ",T_komm!F316)</f>
        <v xml:space="preserve"> </v>
      </c>
      <c r="G319" s="15" t="str">
        <f>IF(T_komm!G316=0," ",T_komm!G316)</f>
        <v xml:space="preserve"> </v>
      </c>
      <c r="H319" s="15" t="str">
        <f>IF(T_komm!H316=0," ",T_komm!H316)</f>
        <v xml:space="preserve"> </v>
      </c>
      <c r="I319" s="15" t="str">
        <f>IF(T_komm!I316=0," ",T_komm!I316)</f>
        <v xml:space="preserve"> </v>
      </c>
      <c r="J319" s="15" t="str">
        <f>IF(T_komm!J316=0," ",T_komm!J316)</f>
        <v xml:space="preserve"> </v>
      </c>
      <c r="K319" s="15" t="str">
        <f>IF(T_komm!K316=0," ",T_komm!K316)</f>
        <v xml:space="preserve"> </v>
      </c>
      <c r="L319" s="15" t="str">
        <f>IF(T_komm!L316=0," ",T_komm!L316)</f>
        <v xml:space="preserve"> </v>
      </c>
      <c r="M319" s="15" t="str">
        <f>IF(T_komm!M316=0," ",T_komm!M316)</f>
        <v xml:space="preserve"> </v>
      </c>
      <c r="N319" s="15" t="str">
        <f>IF(T_komm!N316=0," ",T_komm!N316)</f>
        <v xml:space="preserve"> </v>
      </c>
      <c r="O319" s="15" t="str">
        <f>IF(T_komm!O316=0," ",T_komm!O316)</f>
        <v xml:space="preserve"> </v>
      </c>
      <c r="P319" s="15" t="str">
        <f>IF(T_komm!P316=0," ",T_komm!P316)</f>
        <v xml:space="preserve"> </v>
      </c>
      <c r="Q319" s="15" t="str">
        <f>IF(T_komm!Q316=0," ",T_komm!Q316)</f>
        <v xml:space="preserve"> </v>
      </c>
      <c r="R319" s="15" t="str">
        <f>IF(T_komm!R316=0," ",T_komm!R316)</f>
        <v xml:space="preserve"> </v>
      </c>
      <c r="S319" s="15" t="str">
        <f>IF(T_komm!S316=0," ",T_komm!S316)</f>
        <v xml:space="preserve"> </v>
      </c>
      <c r="T319" s="41"/>
    </row>
    <row r="320" spans="2:20" x14ac:dyDescent="0.2">
      <c r="B320" s="15" t="str">
        <f>IF(T_komm!B317=0," ",T_komm!B317)</f>
        <v xml:space="preserve"> </v>
      </c>
      <c r="C320" s="15" t="str">
        <f>IF(T_komm!C317=0," ",T_komm!C317)</f>
        <v xml:space="preserve"> </v>
      </c>
      <c r="D320" s="15" t="str">
        <f>IF(T_komm!D317=0," ",T_komm!D317)</f>
        <v xml:space="preserve"> </v>
      </c>
      <c r="E320" s="15" t="str">
        <f>IF(T_komm!E317=0," ",T_komm!E317)</f>
        <v xml:space="preserve"> </v>
      </c>
      <c r="F320" s="15" t="str">
        <f>IF(T_komm!F317=0," ",T_komm!F317)</f>
        <v xml:space="preserve"> </v>
      </c>
      <c r="G320" s="15" t="str">
        <f>IF(T_komm!G317=0," ",T_komm!G317)</f>
        <v xml:space="preserve"> </v>
      </c>
      <c r="H320" s="15" t="str">
        <f>IF(T_komm!H317=0," ",T_komm!H317)</f>
        <v xml:space="preserve"> </v>
      </c>
      <c r="I320" s="15" t="str">
        <f>IF(T_komm!I317=0," ",T_komm!I317)</f>
        <v xml:space="preserve"> </v>
      </c>
      <c r="J320" s="15" t="str">
        <f>IF(T_komm!J317=0," ",T_komm!J317)</f>
        <v xml:space="preserve"> </v>
      </c>
      <c r="K320" s="15" t="str">
        <f>IF(T_komm!K317=0," ",T_komm!K317)</f>
        <v xml:space="preserve"> </v>
      </c>
      <c r="L320" s="15" t="str">
        <f>IF(T_komm!L317=0," ",T_komm!L317)</f>
        <v xml:space="preserve"> </v>
      </c>
      <c r="M320" s="15" t="str">
        <f>IF(T_komm!M317=0," ",T_komm!M317)</f>
        <v xml:space="preserve"> </v>
      </c>
      <c r="N320" s="15" t="str">
        <f>IF(T_komm!N317=0," ",T_komm!N317)</f>
        <v xml:space="preserve"> </v>
      </c>
      <c r="O320" s="15" t="str">
        <f>IF(T_komm!O317=0," ",T_komm!O317)</f>
        <v xml:space="preserve"> </v>
      </c>
      <c r="P320" s="15" t="str">
        <f>IF(T_komm!P317=0," ",T_komm!P317)</f>
        <v xml:space="preserve"> </v>
      </c>
      <c r="Q320" s="15" t="str">
        <f>IF(T_komm!Q317=0," ",T_komm!Q317)</f>
        <v xml:space="preserve"> </v>
      </c>
      <c r="R320" s="15" t="str">
        <f>IF(T_komm!R317=0," ",T_komm!R317)</f>
        <v xml:space="preserve"> </v>
      </c>
      <c r="S320" s="15" t="str">
        <f>IF(T_komm!S317=0," ",T_komm!S317)</f>
        <v xml:space="preserve"> </v>
      </c>
      <c r="T320" s="41"/>
    </row>
    <row r="321" spans="2:20" x14ac:dyDescent="0.2">
      <c r="B321" s="15" t="str">
        <f>IF(T_komm!B318=0," ",T_komm!B318)</f>
        <v xml:space="preserve"> </v>
      </c>
      <c r="C321" s="15" t="str">
        <f>IF(T_komm!C318=0," ",T_komm!C318)</f>
        <v xml:space="preserve"> </v>
      </c>
      <c r="D321" s="15" t="str">
        <f>IF(T_komm!D318=0," ",T_komm!D318)</f>
        <v xml:space="preserve"> </v>
      </c>
      <c r="E321" s="15" t="str">
        <f>IF(T_komm!E318=0," ",T_komm!E318)</f>
        <v xml:space="preserve"> </v>
      </c>
      <c r="F321" s="15" t="str">
        <f>IF(T_komm!F318=0," ",T_komm!F318)</f>
        <v xml:space="preserve"> </v>
      </c>
      <c r="G321" s="15" t="str">
        <f>IF(T_komm!G318=0," ",T_komm!G318)</f>
        <v xml:space="preserve"> </v>
      </c>
      <c r="H321" s="15" t="str">
        <f>IF(T_komm!H318=0," ",T_komm!H318)</f>
        <v xml:space="preserve"> </v>
      </c>
      <c r="I321" s="15" t="str">
        <f>IF(T_komm!I318=0," ",T_komm!I318)</f>
        <v xml:space="preserve"> </v>
      </c>
      <c r="J321" s="15" t="str">
        <f>IF(T_komm!J318=0," ",T_komm!J318)</f>
        <v xml:space="preserve"> </v>
      </c>
      <c r="K321" s="15" t="str">
        <f>IF(T_komm!K318=0," ",T_komm!K318)</f>
        <v xml:space="preserve"> </v>
      </c>
      <c r="L321" s="15" t="str">
        <f>IF(T_komm!L318=0," ",T_komm!L318)</f>
        <v xml:space="preserve"> </v>
      </c>
      <c r="M321" s="15" t="str">
        <f>IF(T_komm!M318=0," ",T_komm!M318)</f>
        <v xml:space="preserve"> </v>
      </c>
      <c r="N321" s="15" t="str">
        <f>IF(T_komm!N318=0," ",T_komm!N318)</f>
        <v xml:space="preserve"> </v>
      </c>
      <c r="O321" s="15" t="str">
        <f>IF(T_komm!O318=0," ",T_komm!O318)</f>
        <v xml:space="preserve"> </v>
      </c>
      <c r="P321" s="15" t="str">
        <f>IF(T_komm!P318=0," ",T_komm!P318)</f>
        <v xml:space="preserve"> </v>
      </c>
      <c r="Q321" s="15" t="str">
        <f>IF(T_komm!Q318=0," ",T_komm!Q318)</f>
        <v xml:space="preserve"> </v>
      </c>
      <c r="R321" s="15" t="str">
        <f>IF(T_komm!R318=0," ",T_komm!R318)</f>
        <v xml:space="preserve"> </v>
      </c>
      <c r="S321" s="15" t="str">
        <f>IF(T_komm!S318=0," ",T_komm!S318)</f>
        <v xml:space="preserve"> </v>
      </c>
      <c r="T321" s="41"/>
    </row>
    <row r="322" spans="2:20" x14ac:dyDescent="0.2">
      <c r="B322" s="15" t="str">
        <f>IF(T_komm!B319=0," ",T_komm!B319)</f>
        <v xml:space="preserve"> </v>
      </c>
      <c r="C322" s="15" t="str">
        <f>IF(T_komm!C319=0," ",T_komm!C319)</f>
        <v xml:space="preserve"> </v>
      </c>
      <c r="D322" s="15" t="str">
        <f>IF(T_komm!D319=0," ",T_komm!D319)</f>
        <v xml:space="preserve"> </v>
      </c>
      <c r="E322" s="15" t="str">
        <f>IF(T_komm!E319=0," ",T_komm!E319)</f>
        <v xml:space="preserve"> </v>
      </c>
      <c r="F322" s="15" t="str">
        <f>IF(T_komm!F319=0," ",T_komm!F319)</f>
        <v xml:space="preserve"> </v>
      </c>
      <c r="G322" s="15" t="str">
        <f>IF(T_komm!G319=0," ",T_komm!G319)</f>
        <v xml:space="preserve"> </v>
      </c>
      <c r="H322" s="15" t="str">
        <f>IF(T_komm!H319=0," ",T_komm!H319)</f>
        <v xml:space="preserve"> </v>
      </c>
      <c r="I322" s="15" t="str">
        <f>IF(T_komm!I319=0," ",T_komm!I319)</f>
        <v xml:space="preserve"> </v>
      </c>
      <c r="J322" s="15" t="str">
        <f>IF(T_komm!J319=0," ",T_komm!J319)</f>
        <v xml:space="preserve"> </v>
      </c>
      <c r="K322" s="15" t="str">
        <f>IF(T_komm!K319=0," ",T_komm!K319)</f>
        <v xml:space="preserve"> </v>
      </c>
      <c r="L322" s="15" t="str">
        <f>IF(T_komm!L319=0," ",T_komm!L319)</f>
        <v xml:space="preserve"> </v>
      </c>
      <c r="M322" s="15" t="str">
        <f>IF(T_komm!M319=0," ",T_komm!M319)</f>
        <v xml:space="preserve"> </v>
      </c>
      <c r="N322" s="15" t="str">
        <f>IF(T_komm!N319=0," ",T_komm!N319)</f>
        <v xml:space="preserve"> </v>
      </c>
      <c r="O322" s="15" t="str">
        <f>IF(T_komm!O319=0," ",T_komm!O319)</f>
        <v xml:space="preserve"> </v>
      </c>
      <c r="P322" s="15" t="str">
        <f>IF(T_komm!P319=0," ",T_komm!P319)</f>
        <v xml:space="preserve"> </v>
      </c>
      <c r="Q322" s="15" t="str">
        <f>IF(T_komm!Q319=0," ",T_komm!Q319)</f>
        <v xml:space="preserve"> </v>
      </c>
      <c r="R322" s="15" t="str">
        <f>IF(T_komm!R319=0," ",T_komm!R319)</f>
        <v xml:space="preserve"> </v>
      </c>
      <c r="S322" s="15" t="str">
        <f>IF(T_komm!S319=0," ",T_komm!S319)</f>
        <v xml:space="preserve"> </v>
      </c>
      <c r="T322" s="41"/>
    </row>
    <row r="323" spans="2:20" x14ac:dyDescent="0.2">
      <c r="B323" s="15" t="str">
        <f>IF(T_komm!B320=0," ",T_komm!B320)</f>
        <v xml:space="preserve"> </v>
      </c>
      <c r="C323" s="15" t="str">
        <f>IF(T_komm!C320=0," ",T_komm!C320)</f>
        <v xml:space="preserve"> </v>
      </c>
      <c r="D323" s="15" t="str">
        <f>IF(T_komm!D320=0," ",T_komm!D320)</f>
        <v xml:space="preserve"> </v>
      </c>
      <c r="E323" s="15" t="str">
        <f>IF(T_komm!E320=0," ",T_komm!E320)</f>
        <v xml:space="preserve"> </v>
      </c>
      <c r="F323" s="15" t="str">
        <f>IF(T_komm!F320=0," ",T_komm!F320)</f>
        <v xml:space="preserve"> </v>
      </c>
      <c r="G323" s="15" t="str">
        <f>IF(T_komm!G320=0," ",T_komm!G320)</f>
        <v xml:space="preserve"> </v>
      </c>
      <c r="H323" s="15" t="str">
        <f>IF(T_komm!H320=0," ",T_komm!H320)</f>
        <v xml:space="preserve"> </v>
      </c>
      <c r="I323" s="15" t="str">
        <f>IF(T_komm!I320=0," ",T_komm!I320)</f>
        <v xml:space="preserve"> </v>
      </c>
      <c r="J323" s="15" t="str">
        <f>IF(T_komm!J320=0," ",T_komm!J320)</f>
        <v xml:space="preserve"> </v>
      </c>
      <c r="K323" s="15" t="str">
        <f>IF(T_komm!K320=0," ",T_komm!K320)</f>
        <v xml:space="preserve"> </v>
      </c>
      <c r="L323" s="15" t="str">
        <f>IF(T_komm!L320=0," ",T_komm!L320)</f>
        <v xml:space="preserve"> </v>
      </c>
      <c r="M323" s="15" t="str">
        <f>IF(T_komm!M320=0," ",T_komm!M320)</f>
        <v xml:space="preserve"> </v>
      </c>
      <c r="N323" s="15" t="str">
        <f>IF(T_komm!N320=0," ",T_komm!N320)</f>
        <v xml:space="preserve"> </v>
      </c>
      <c r="O323" s="15" t="str">
        <f>IF(T_komm!O320=0," ",T_komm!O320)</f>
        <v xml:space="preserve"> </v>
      </c>
      <c r="P323" s="15" t="str">
        <f>IF(T_komm!P320=0," ",T_komm!P320)</f>
        <v xml:space="preserve"> </v>
      </c>
      <c r="Q323" s="15" t="str">
        <f>IF(T_komm!Q320=0," ",T_komm!Q320)</f>
        <v xml:space="preserve"> </v>
      </c>
      <c r="R323" s="15" t="str">
        <f>IF(T_komm!R320=0," ",T_komm!R320)</f>
        <v xml:space="preserve"> </v>
      </c>
      <c r="S323" s="15" t="str">
        <f>IF(T_komm!S320=0," ",T_komm!S320)</f>
        <v xml:space="preserve"> </v>
      </c>
      <c r="T323" s="41"/>
    </row>
    <row r="324" spans="2:20" x14ac:dyDescent="0.2">
      <c r="B324" s="15" t="str">
        <f>IF(T_komm!B321=0," ",T_komm!B321)</f>
        <v xml:space="preserve"> </v>
      </c>
      <c r="C324" s="15" t="str">
        <f>IF(T_komm!C321=0," ",T_komm!C321)</f>
        <v xml:space="preserve"> </v>
      </c>
      <c r="D324" s="15" t="str">
        <f>IF(T_komm!D321=0," ",T_komm!D321)</f>
        <v xml:space="preserve"> </v>
      </c>
      <c r="E324" s="15" t="str">
        <f>IF(T_komm!E321=0," ",T_komm!E321)</f>
        <v xml:space="preserve"> </v>
      </c>
      <c r="F324" s="15" t="str">
        <f>IF(T_komm!F321=0," ",T_komm!F321)</f>
        <v xml:space="preserve"> </v>
      </c>
      <c r="G324" s="15" t="str">
        <f>IF(T_komm!G321=0," ",T_komm!G321)</f>
        <v xml:space="preserve"> </v>
      </c>
      <c r="H324" s="15" t="str">
        <f>IF(T_komm!H321=0," ",T_komm!H321)</f>
        <v xml:space="preserve"> </v>
      </c>
      <c r="I324" s="15" t="str">
        <f>IF(T_komm!I321=0," ",T_komm!I321)</f>
        <v xml:space="preserve"> </v>
      </c>
      <c r="J324" s="15" t="str">
        <f>IF(T_komm!J321=0," ",T_komm!J321)</f>
        <v xml:space="preserve"> </v>
      </c>
      <c r="K324" s="15" t="str">
        <f>IF(T_komm!K321=0," ",T_komm!K321)</f>
        <v xml:space="preserve"> </v>
      </c>
      <c r="L324" s="15" t="str">
        <f>IF(T_komm!L321=0," ",T_komm!L321)</f>
        <v xml:space="preserve"> </v>
      </c>
      <c r="M324" s="15" t="str">
        <f>IF(T_komm!M321=0," ",T_komm!M321)</f>
        <v xml:space="preserve"> </v>
      </c>
      <c r="N324" s="15" t="str">
        <f>IF(T_komm!N321=0," ",T_komm!N321)</f>
        <v xml:space="preserve"> </v>
      </c>
      <c r="O324" s="15" t="str">
        <f>IF(T_komm!O321=0," ",T_komm!O321)</f>
        <v xml:space="preserve"> </v>
      </c>
      <c r="P324" s="15" t="str">
        <f>IF(T_komm!P321=0," ",T_komm!P321)</f>
        <v xml:space="preserve"> </v>
      </c>
      <c r="Q324" s="15" t="str">
        <f>IF(T_komm!Q321=0," ",T_komm!Q321)</f>
        <v xml:space="preserve"> </v>
      </c>
      <c r="R324" s="15" t="str">
        <f>IF(T_komm!R321=0," ",T_komm!R321)</f>
        <v xml:space="preserve"> </v>
      </c>
      <c r="S324" s="15" t="str">
        <f>IF(T_komm!S321=0," ",T_komm!S321)</f>
        <v xml:space="preserve"> </v>
      </c>
      <c r="T324" s="41"/>
    </row>
    <row r="325" spans="2:20" x14ac:dyDescent="0.2">
      <c r="B325" s="15" t="str">
        <f>IF(T_komm!B322=0," ",T_komm!B322)</f>
        <v xml:space="preserve"> </v>
      </c>
      <c r="C325" s="15" t="str">
        <f>IF(T_komm!C322=0," ",T_komm!C322)</f>
        <v xml:space="preserve"> </v>
      </c>
      <c r="D325" s="15" t="str">
        <f>IF(T_komm!D322=0," ",T_komm!D322)</f>
        <v xml:space="preserve"> </v>
      </c>
      <c r="E325" s="15" t="str">
        <f>IF(T_komm!E322=0," ",T_komm!E322)</f>
        <v xml:space="preserve"> </v>
      </c>
      <c r="F325" s="15" t="str">
        <f>IF(T_komm!F322=0," ",T_komm!F322)</f>
        <v xml:space="preserve"> </v>
      </c>
      <c r="G325" s="15" t="str">
        <f>IF(T_komm!G322=0," ",T_komm!G322)</f>
        <v xml:space="preserve"> </v>
      </c>
      <c r="H325" s="15" t="str">
        <f>IF(T_komm!H322=0," ",T_komm!H322)</f>
        <v xml:space="preserve"> </v>
      </c>
      <c r="I325" s="15" t="str">
        <f>IF(T_komm!I322=0," ",T_komm!I322)</f>
        <v xml:space="preserve"> </v>
      </c>
      <c r="J325" s="15" t="str">
        <f>IF(T_komm!J322=0," ",T_komm!J322)</f>
        <v xml:space="preserve"> </v>
      </c>
      <c r="K325" s="15" t="str">
        <f>IF(T_komm!K322=0," ",T_komm!K322)</f>
        <v xml:space="preserve"> </v>
      </c>
      <c r="L325" s="15" t="str">
        <f>IF(T_komm!L322=0," ",T_komm!L322)</f>
        <v xml:space="preserve"> </v>
      </c>
      <c r="M325" s="15" t="str">
        <f>IF(T_komm!M322=0," ",T_komm!M322)</f>
        <v xml:space="preserve"> </v>
      </c>
      <c r="N325" s="15" t="str">
        <f>IF(T_komm!N322=0," ",T_komm!N322)</f>
        <v xml:space="preserve"> </v>
      </c>
      <c r="O325" s="15" t="str">
        <f>IF(T_komm!O322=0," ",T_komm!O322)</f>
        <v xml:space="preserve"> </v>
      </c>
      <c r="P325" s="15" t="str">
        <f>IF(T_komm!P322=0," ",T_komm!P322)</f>
        <v xml:space="preserve"> </v>
      </c>
      <c r="Q325" s="15" t="str">
        <f>IF(T_komm!Q322=0," ",T_komm!Q322)</f>
        <v xml:space="preserve"> </v>
      </c>
      <c r="R325" s="15" t="str">
        <f>IF(T_komm!R322=0," ",T_komm!R322)</f>
        <v xml:space="preserve"> </v>
      </c>
      <c r="S325" s="15" t="str">
        <f>IF(T_komm!S322=0," ",T_komm!S322)</f>
        <v xml:space="preserve"> </v>
      </c>
      <c r="T325" s="41"/>
    </row>
    <row r="326" spans="2:20" x14ac:dyDescent="0.2">
      <c r="B326" s="15" t="str">
        <f>IF(T_komm!B323=0," ",T_komm!B323)</f>
        <v xml:space="preserve"> </v>
      </c>
      <c r="C326" s="15" t="str">
        <f>IF(T_komm!C323=0," ",T_komm!C323)</f>
        <v xml:space="preserve"> </v>
      </c>
      <c r="D326" s="15" t="str">
        <f>IF(T_komm!D323=0," ",T_komm!D323)</f>
        <v xml:space="preserve"> </v>
      </c>
      <c r="E326" s="15" t="str">
        <f>IF(T_komm!E323=0," ",T_komm!E323)</f>
        <v xml:space="preserve"> </v>
      </c>
      <c r="F326" s="15" t="str">
        <f>IF(T_komm!F323=0," ",T_komm!F323)</f>
        <v xml:space="preserve"> </v>
      </c>
      <c r="G326" s="15" t="str">
        <f>IF(T_komm!G323=0," ",T_komm!G323)</f>
        <v xml:space="preserve"> </v>
      </c>
      <c r="H326" s="15" t="str">
        <f>IF(T_komm!H323=0," ",T_komm!H323)</f>
        <v xml:space="preserve"> </v>
      </c>
      <c r="I326" s="15" t="str">
        <f>IF(T_komm!I323=0," ",T_komm!I323)</f>
        <v xml:space="preserve"> </v>
      </c>
      <c r="J326" s="15" t="str">
        <f>IF(T_komm!J323=0," ",T_komm!J323)</f>
        <v xml:space="preserve"> </v>
      </c>
      <c r="K326" s="15" t="str">
        <f>IF(T_komm!K323=0," ",T_komm!K323)</f>
        <v xml:space="preserve"> </v>
      </c>
      <c r="L326" s="15" t="str">
        <f>IF(T_komm!L323=0," ",T_komm!L323)</f>
        <v xml:space="preserve"> </v>
      </c>
      <c r="M326" s="15" t="str">
        <f>IF(T_komm!M323=0," ",T_komm!M323)</f>
        <v xml:space="preserve"> </v>
      </c>
      <c r="N326" s="15" t="str">
        <f>IF(T_komm!N323=0," ",T_komm!N323)</f>
        <v xml:space="preserve"> </v>
      </c>
      <c r="O326" s="15" t="str">
        <f>IF(T_komm!O323=0," ",T_komm!O323)</f>
        <v xml:space="preserve"> </v>
      </c>
      <c r="P326" s="15" t="str">
        <f>IF(T_komm!P323=0," ",T_komm!P323)</f>
        <v xml:space="preserve"> </v>
      </c>
      <c r="Q326" s="15" t="str">
        <f>IF(T_komm!Q323=0," ",T_komm!Q323)</f>
        <v xml:space="preserve"> </v>
      </c>
      <c r="R326" s="15" t="str">
        <f>IF(T_komm!R323=0," ",T_komm!R323)</f>
        <v xml:space="preserve"> </v>
      </c>
      <c r="S326" s="15" t="str">
        <f>IF(T_komm!S323=0," ",T_komm!S323)</f>
        <v xml:space="preserve"> </v>
      </c>
      <c r="T326" s="41"/>
    </row>
    <row r="327" spans="2:20" x14ac:dyDescent="0.2">
      <c r="B327" s="15" t="str">
        <f>IF(T_komm!B324=0," ",T_komm!B324)</f>
        <v xml:space="preserve"> </v>
      </c>
      <c r="C327" s="15" t="str">
        <f>IF(T_komm!C324=0," ",T_komm!C324)</f>
        <v xml:space="preserve"> </v>
      </c>
      <c r="D327" s="15" t="str">
        <f>IF(T_komm!D324=0," ",T_komm!D324)</f>
        <v xml:space="preserve"> </v>
      </c>
      <c r="E327" s="15" t="str">
        <f>IF(T_komm!E324=0," ",T_komm!E324)</f>
        <v xml:space="preserve"> </v>
      </c>
      <c r="F327" s="15" t="str">
        <f>IF(T_komm!F324=0," ",T_komm!F324)</f>
        <v xml:space="preserve"> </v>
      </c>
      <c r="G327" s="15" t="str">
        <f>IF(T_komm!G324=0," ",T_komm!G324)</f>
        <v xml:space="preserve"> </v>
      </c>
      <c r="H327" s="15" t="str">
        <f>IF(T_komm!H324=0," ",T_komm!H324)</f>
        <v xml:space="preserve"> </v>
      </c>
      <c r="I327" s="15" t="str">
        <f>IF(T_komm!I324=0," ",T_komm!I324)</f>
        <v xml:space="preserve"> </v>
      </c>
      <c r="J327" s="15" t="str">
        <f>IF(T_komm!J324=0," ",T_komm!J324)</f>
        <v xml:space="preserve"> </v>
      </c>
      <c r="K327" s="15" t="str">
        <f>IF(T_komm!K324=0," ",T_komm!K324)</f>
        <v xml:space="preserve"> </v>
      </c>
      <c r="L327" s="15" t="str">
        <f>IF(T_komm!L324=0," ",T_komm!L324)</f>
        <v xml:space="preserve"> </v>
      </c>
      <c r="M327" s="15" t="str">
        <f>IF(T_komm!M324=0," ",T_komm!M324)</f>
        <v xml:space="preserve"> </v>
      </c>
      <c r="N327" s="15" t="str">
        <f>IF(T_komm!N324=0," ",T_komm!N324)</f>
        <v xml:space="preserve"> </v>
      </c>
      <c r="O327" s="15" t="str">
        <f>IF(T_komm!O324=0," ",T_komm!O324)</f>
        <v xml:space="preserve"> </v>
      </c>
      <c r="P327" s="15" t="str">
        <f>IF(T_komm!P324=0," ",T_komm!P324)</f>
        <v xml:space="preserve"> </v>
      </c>
      <c r="Q327" s="15" t="str">
        <f>IF(T_komm!Q324=0," ",T_komm!Q324)</f>
        <v xml:space="preserve"> </v>
      </c>
      <c r="R327" s="15" t="str">
        <f>IF(T_komm!R324=0," ",T_komm!R324)</f>
        <v xml:space="preserve"> </v>
      </c>
      <c r="S327" s="15" t="str">
        <f>IF(T_komm!S324=0," ",T_komm!S324)</f>
        <v xml:space="preserve"> </v>
      </c>
      <c r="T327" s="41"/>
    </row>
    <row r="328" spans="2:20" x14ac:dyDescent="0.2">
      <c r="B328" s="15" t="str">
        <f>IF(T_komm!B325=0," ",T_komm!B325)</f>
        <v xml:space="preserve"> </v>
      </c>
      <c r="C328" s="15" t="str">
        <f>IF(T_komm!C325=0," ",T_komm!C325)</f>
        <v xml:space="preserve"> </v>
      </c>
      <c r="D328" s="15" t="str">
        <f>IF(T_komm!D325=0," ",T_komm!D325)</f>
        <v xml:space="preserve"> </v>
      </c>
      <c r="E328" s="15" t="str">
        <f>IF(T_komm!E325=0," ",T_komm!E325)</f>
        <v xml:space="preserve"> </v>
      </c>
      <c r="F328" s="15" t="str">
        <f>IF(T_komm!F325=0," ",T_komm!F325)</f>
        <v xml:space="preserve"> </v>
      </c>
      <c r="G328" s="15" t="str">
        <f>IF(T_komm!G325=0," ",T_komm!G325)</f>
        <v xml:space="preserve"> </v>
      </c>
      <c r="H328" s="15" t="str">
        <f>IF(T_komm!H325=0," ",T_komm!H325)</f>
        <v xml:space="preserve"> </v>
      </c>
      <c r="I328" s="15" t="str">
        <f>IF(T_komm!I325=0," ",T_komm!I325)</f>
        <v xml:space="preserve"> </v>
      </c>
      <c r="J328" s="15" t="str">
        <f>IF(T_komm!J325=0," ",T_komm!J325)</f>
        <v xml:space="preserve"> </v>
      </c>
      <c r="K328" s="15" t="str">
        <f>IF(T_komm!K325=0," ",T_komm!K325)</f>
        <v xml:space="preserve"> </v>
      </c>
      <c r="L328" s="15" t="str">
        <f>IF(T_komm!L325=0," ",T_komm!L325)</f>
        <v xml:space="preserve"> </v>
      </c>
      <c r="M328" s="15" t="str">
        <f>IF(T_komm!M325=0," ",T_komm!M325)</f>
        <v xml:space="preserve"> </v>
      </c>
      <c r="N328" s="15" t="str">
        <f>IF(T_komm!N325=0," ",T_komm!N325)</f>
        <v xml:space="preserve"> </v>
      </c>
      <c r="O328" s="15" t="str">
        <f>IF(T_komm!O325=0," ",T_komm!O325)</f>
        <v xml:space="preserve"> </v>
      </c>
      <c r="P328" s="15" t="str">
        <f>IF(T_komm!P325=0," ",T_komm!P325)</f>
        <v xml:space="preserve"> </v>
      </c>
      <c r="Q328" s="15" t="str">
        <f>IF(T_komm!Q325=0," ",T_komm!Q325)</f>
        <v xml:space="preserve"> </v>
      </c>
      <c r="R328" s="15" t="str">
        <f>IF(T_komm!R325=0," ",T_komm!R325)</f>
        <v xml:space="preserve"> </v>
      </c>
      <c r="S328" s="15" t="str">
        <f>IF(T_komm!S325=0," ",T_komm!S325)</f>
        <v xml:space="preserve"> </v>
      </c>
      <c r="T328" s="41"/>
    </row>
    <row r="329" spans="2:20" x14ac:dyDescent="0.2">
      <c r="B329" s="15" t="str">
        <f>IF(T_komm!B326=0," ",T_komm!B326)</f>
        <v xml:space="preserve"> </v>
      </c>
      <c r="C329" s="15" t="str">
        <f>IF(T_komm!C326=0," ",T_komm!C326)</f>
        <v xml:space="preserve"> </v>
      </c>
      <c r="D329" s="15" t="str">
        <f>IF(T_komm!D326=0," ",T_komm!D326)</f>
        <v xml:space="preserve"> </v>
      </c>
      <c r="E329" s="15" t="str">
        <f>IF(T_komm!E326=0," ",T_komm!E326)</f>
        <v xml:space="preserve"> </v>
      </c>
      <c r="F329" s="15" t="str">
        <f>IF(T_komm!F326=0," ",T_komm!F326)</f>
        <v xml:space="preserve"> </v>
      </c>
      <c r="G329" s="15" t="str">
        <f>IF(T_komm!G326=0," ",T_komm!G326)</f>
        <v xml:space="preserve"> </v>
      </c>
      <c r="H329" s="15" t="str">
        <f>IF(T_komm!H326=0," ",T_komm!H326)</f>
        <v xml:space="preserve"> </v>
      </c>
      <c r="I329" s="15" t="str">
        <f>IF(T_komm!I326=0," ",T_komm!I326)</f>
        <v xml:space="preserve"> </v>
      </c>
      <c r="J329" s="15" t="str">
        <f>IF(T_komm!J326=0," ",T_komm!J326)</f>
        <v xml:space="preserve"> </v>
      </c>
      <c r="K329" s="15" t="str">
        <f>IF(T_komm!K326=0," ",T_komm!K326)</f>
        <v xml:space="preserve"> </v>
      </c>
      <c r="L329" s="15" t="str">
        <f>IF(T_komm!L326=0," ",T_komm!L326)</f>
        <v xml:space="preserve"> </v>
      </c>
      <c r="M329" s="15" t="str">
        <f>IF(T_komm!M326=0," ",T_komm!M326)</f>
        <v xml:space="preserve"> </v>
      </c>
      <c r="N329" s="15" t="str">
        <f>IF(T_komm!N326=0," ",T_komm!N326)</f>
        <v xml:space="preserve"> </v>
      </c>
      <c r="O329" s="15" t="str">
        <f>IF(T_komm!O326=0," ",T_komm!O326)</f>
        <v xml:space="preserve"> </v>
      </c>
      <c r="P329" s="15" t="str">
        <f>IF(T_komm!P326=0," ",T_komm!P326)</f>
        <v xml:space="preserve"> </v>
      </c>
      <c r="Q329" s="15" t="str">
        <f>IF(T_komm!Q326=0," ",T_komm!Q326)</f>
        <v xml:space="preserve"> </v>
      </c>
      <c r="R329" s="15" t="str">
        <f>IF(T_komm!R326=0," ",T_komm!R326)</f>
        <v xml:space="preserve"> </v>
      </c>
      <c r="S329" s="15" t="str">
        <f>IF(T_komm!S326=0," ",T_komm!S326)</f>
        <v xml:space="preserve"> </v>
      </c>
      <c r="T329" s="41"/>
    </row>
    <row r="330" spans="2:20" x14ac:dyDescent="0.2">
      <c r="B330" s="15" t="str">
        <f>IF(T_komm!B327=0," ",T_komm!B327)</f>
        <v xml:space="preserve"> </v>
      </c>
      <c r="C330" s="15" t="str">
        <f>IF(T_komm!C327=0," ",T_komm!C327)</f>
        <v xml:space="preserve"> </v>
      </c>
      <c r="D330" s="15" t="str">
        <f>IF(T_komm!D327=0," ",T_komm!D327)</f>
        <v xml:space="preserve"> </v>
      </c>
      <c r="E330" s="15" t="str">
        <f>IF(T_komm!E327=0," ",T_komm!E327)</f>
        <v xml:space="preserve"> </v>
      </c>
      <c r="F330" s="15" t="str">
        <f>IF(T_komm!F327=0," ",T_komm!F327)</f>
        <v xml:space="preserve"> </v>
      </c>
      <c r="G330" s="15" t="str">
        <f>IF(T_komm!G327=0," ",T_komm!G327)</f>
        <v xml:space="preserve"> </v>
      </c>
      <c r="H330" s="15" t="str">
        <f>IF(T_komm!H327=0," ",T_komm!H327)</f>
        <v xml:space="preserve"> </v>
      </c>
      <c r="I330" s="15" t="str">
        <f>IF(T_komm!I327=0," ",T_komm!I327)</f>
        <v xml:space="preserve"> </v>
      </c>
      <c r="J330" s="15" t="str">
        <f>IF(T_komm!J327=0," ",T_komm!J327)</f>
        <v xml:space="preserve"> </v>
      </c>
      <c r="K330" s="15" t="str">
        <f>IF(T_komm!K327=0," ",T_komm!K327)</f>
        <v xml:space="preserve"> </v>
      </c>
      <c r="L330" s="15" t="str">
        <f>IF(T_komm!L327=0," ",T_komm!L327)</f>
        <v xml:space="preserve"> </v>
      </c>
      <c r="M330" s="15" t="str">
        <f>IF(T_komm!M327=0," ",T_komm!M327)</f>
        <v xml:space="preserve"> </v>
      </c>
      <c r="N330" s="15" t="str">
        <f>IF(T_komm!N327=0," ",T_komm!N327)</f>
        <v xml:space="preserve"> </v>
      </c>
      <c r="O330" s="15" t="str">
        <f>IF(T_komm!O327=0," ",T_komm!O327)</f>
        <v xml:space="preserve"> </v>
      </c>
      <c r="P330" s="15" t="str">
        <f>IF(T_komm!P327=0," ",T_komm!P327)</f>
        <v xml:space="preserve"> </v>
      </c>
      <c r="Q330" s="15" t="str">
        <f>IF(T_komm!Q327=0," ",T_komm!Q327)</f>
        <v xml:space="preserve"> </v>
      </c>
      <c r="R330" s="15" t="str">
        <f>IF(T_komm!R327=0," ",T_komm!R327)</f>
        <v xml:space="preserve"> </v>
      </c>
      <c r="S330" s="15" t="str">
        <f>IF(T_komm!S327=0," ",T_komm!S327)</f>
        <v xml:space="preserve"> </v>
      </c>
      <c r="T330" s="41"/>
    </row>
    <row r="331" spans="2:20" x14ac:dyDescent="0.2">
      <c r="B331" s="15" t="str">
        <f>IF(T_komm!B328=0," ",T_komm!B328)</f>
        <v xml:space="preserve"> </v>
      </c>
      <c r="C331" s="15" t="str">
        <f>IF(T_komm!C328=0," ",T_komm!C328)</f>
        <v xml:space="preserve"> </v>
      </c>
      <c r="D331" s="15" t="str">
        <f>IF(T_komm!D328=0," ",T_komm!D328)</f>
        <v xml:space="preserve"> </v>
      </c>
      <c r="E331" s="15" t="str">
        <f>IF(T_komm!E328=0," ",T_komm!E328)</f>
        <v xml:space="preserve"> </v>
      </c>
      <c r="F331" s="15" t="str">
        <f>IF(T_komm!F328=0," ",T_komm!F328)</f>
        <v xml:space="preserve"> </v>
      </c>
      <c r="G331" s="15" t="str">
        <f>IF(T_komm!G328=0," ",T_komm!G328)</f>
        <v xml:space="preserve"> </v>
      </c>
      <c r="H331" s="15" t="str">
        <f>IF(T_komm!H328=0," ",T_komm!H328)</f>
        <v xml:space="preserve"> </v>
      </c>
      <c r="I331" s="15" t="str">
        <f>IF(T_komm!I328=0," ",T_komm!I328)</f>
        <v xml:space="preserve"> </v>
      </c>
      <c r="J331" s="15" t="str">
        <f>IF(T_komm!J328=0," ",T_komm!J328)</f>
        <v xml:space="preserve"> </v>
      </c>
      <c r="K331" s="15" t="str">
        <f>IF(T_komm!K328=0," ",T_komm!K328)</f>
        <v xml:space="preserve"> </v>
      </c>
      <c r="L331" s="15" t="str">
        <f>IF(T_komm!L328=0," ",T_komm!L328)</f>
        <v xml:space="preserve"> </v>
      </c>
      <c r="M331" s="15" t="str">
        <f>IF(T_komm!M328=0," ",T_komm!M328)</f>
        <v xml:space="preserve"> </v>
      </c>
      <c r="N331" s="15" t="str">
        <f>IF(T_komm!N328=0," ",T_komm!N328)</f>
        <v xml:space="preserve"> </v>
      </c>
      <c r="O331" s="15" t="str">
        <f>IF(T_komm!O328=0," ",T_komm!O328)</f>
        <v xml:space="preserve"> </v>
      </c>
      <c r="P331" s="15" t="str">
        <f>IF(T_komm!P328=0," ",T_komm!P328)</f>
        <v xml:space="preserve"> </v>
      </c>
      <c r="Q331" s="15" t="str">
        <f>IF(T_komm!Q328=0," ",T_komm!Q328)</f>
        <v xml:space="preserve"> </v>
      </c>
      <c r="R331" s="15" t="str">
        <f>IF(T_komm!R328=0," ",T_komm!R328)</f>
        <v xml:space="preserve"> </v>
      </c>
      <c r="S331" s="15" t="str">
        <f>IF(T_komm!S328=0," ",T_komm!S328)</f>
        <v xml:space="preserve"> </v>
      </c>
      <c r="T331" s="41"/>
    </row>
    <row r="332" spans="2:20" x14ac:dyDescent="0.2">
      <c r="B332" s="15" t="str">
        <f>IF(T_komm!B329=0," ",T_komm!B329)</f>
        <v xml:space="preserve"> </v>
      </c>
      <c r="C332" s="15" t="str">
        <f>IF(T_komm!C329=0," ",T_komm!C329)</f>
        <v xml:space="preserve"> </v>
      </c>
      <c r="D332" s="15" t="str">
        <f>IF(T_komm!D329=0," ",T_komm!D329)</f>
        <v xml:space="preserve"> </v>
      </c>
      <c r="E332" s="15" t="str">
        <f>IF(T_komm!E329=0," ",T_komm!E329)</f>
        <v xml:space="preserve"> </v>
      </c>
      <c r="F332" s="15" t="str">
        <f>IF(T_komm!F329=0," ",T_komm!F329)</f>
        <v xml:space="preserve"> </v>
      </c>
      <c r="G332" s="15" t="str">
        <f>IF(T_komm!G329=0," ",T_komm!G329)</f>
        <v xml:space="preserve"> </v>
      </c>
      <c r="H332" s="15" t="str">
        <f>IF(T_komm!H329=0," ",T_komm!H329)</f>
        <v xml:space="preserve"> </v>
      </c>
      <c r="I332" s="15" t="str">
        <f>IF(T_komm!I329=0," ",T_komm!I329)</f>
        <v xml:space="preserve"> </v>
      </c>
      <c r="J332" s="15" t="str">
        <f>IF(T_komm!J329=0," ",T_komm!J329)</f>
        <v xml:space="preserve"> </v>
      </c>
      <c r="K332" s="15" t="str">
        <f>IF(T_komm!K329=0," ",T_komm!K329)</f>
        <v xml:space="preserve"> </v>
      </c>
      <c r="L332" s="15" t="str">
        <f>IF(T_komm!L329=0," ",T_komm!L329)</f>
        <v xml:space="preserve"> </v>
      </c>
      <c r="M332" s="15" t="str">
        <f>IF(T_komm!M329=0," ",T_komm!M329)</f>
        <v xml:space="preserve"> </v>
      </c>
      <c r="N332" s="15" t="str">
        <f>IF(T_komm!N329=0," ",T_komm!N329)</f>
        <v xml:space="preserve"> </v>
      </c>
      <c r="O332" s="15" t="str">
        <f>IF(T_komm!O329=0," ",T_komm!O329)</f>
        <v xml:space="preserve"> </v>
      </c>
      <c r="P332" s="15" t="str">
        <f>IF(T_komm!P329=0," ",T_komm!P329)</f>
        <v xml:space="preserve"> </v>
      </c>
      <c r="Q332" s="15" t="str">
        <f>IF(T_komm!Q329=0," ",T_komm!Q329)</f>
        <v xml:space="preserve"> </v>
      </c>
      <c r="R332" s="15" t="str">
        <f>IF(T_komm!R329=0," ",T_komm!R329)</f>
        <v xml:space="preserve"> </v>
      </c>
      <c r="S332" s="15" t="str">
        <f>IF(T_komm!S329=0," ",T_komm!S329)</f>
        <v xml:space="preserve"> </v>
      </c>
      <c r="T332" s="41"/>
    </row>
    <row r="333" spans="2:20" x14ac:dyDescent="0.2">
      <c r="B333" s="15" t="str">
        <f>IF(T_komm!B330=0," ",T_komm!B330)</f>
        <v xml:space="preserve"> </v>
      </c>
      <c r="C333" s="15" t="str">
        <f>IF(T_komm!C330=0," ",T_komm!C330)</f>
        <v xml:space="preserve"> </v>
      </c>
      <c r="D333" s="15" t="str">
        <f>IF(T_komm!D330=0," ",T_komm!D330)</f>
        <v xml:space="preserve"> </v>
      </c>
      <c r="E333" s="15" t="str">
        <f>IF(T_komm!E330=0," ",T_komm!E330)</f>
        <v xml:space="preserve"> </v>
      </c>
      <c r="F333" s="15" t="str">
        <f>IF(T_komm!F330=0," ",T_komm!F330)</f>
        <v xml:space="preserve"> </v>
      </c>
      <c r="G333" s="15" t="str">
        <f>IF(T_komm!G330=0," ",T_komm!G330)</f>
        <v xml:space="preserve"> </v>
      </c>
      <c r="H333" s="15" t="str">
        <f>IF(T_komm!H330=0," ",T_komm!H330)</f>
        <v xml:space="preserve"> </v>
      </c>
      <c r="I333" s="15" t="str">
        <f>IF(T_komm!I330=0," ",T_komm!I330)</f>
        <v xml:space="preserve"> </v>
      </c>
      <c r="J333" s="15" t="str">
        <f>IF(T_komm!J330=0," ",T_komm!J330)</f>
        <v xml:space="preserve"> </v>
      </c>
      <c r="K333" s="15" t="str">
        <f>IF(T_komm!K330=0," ",T_komm!K330)</f>
        <v xml:space="preserve"> </v>
      </c>
      <c r="L333" s="15" t="str">
        <f>IF(T_komm!L330=0," ",T_komm!L330)</f>
        <v xml:space="preserve"> </v>
      </c>
      <c r="M333" s="15" t="str">
        <f>IF(T_komm!M330=0," ",T_komm!M330)</f>
        <v xml:space="preserve"> </v>
      </c>
      <c r="N333" s="15" t="str">
        <f>IF(T_komm!N330=0," ",T_komm!N330)</f>
        <v xml:space="preserve"> </v>
      </c>
      <c r="O333" s="15" t="str">
        <f>IF(T_komm!O330=0," ",T_komm!O330)</f>
        <v xml:space="preserve"> </v>
      </c>
      <c r="P333" s="15" t="str">
        <f>IF(T_komm!P330=0," ",T_komm!P330)</f>
        <v xml:space="preserve"> </v>
      </c>
      <c r="Q333" s="15" t="str">
        <f>IF(T_komm!Q330=0," ",T_komm!Q330)</f>
        <v xml:space="preserve"> </v>
      </c>
      <c r="R333" s="15" t="str">
        <f>IF(T_komm!R330=0," ",T_komm!R330)</f>
        <v xml:space="preserve"> </v>
      </c>
      <c r="S333" s="15" t="str">
        <f>IF(T_komm!S330=0," ",T_komm!S330)</f>
        <v xml:space="preserve"> </v>
      </c>
      <c r="T333" s="41"/>
    </row>
    <row r="334" spans="2:20" x14ac:dyDescent="0.2">
      <c r="B334" s="15" t="str">
        <f>IF(T_komm!B331=0," ",T_komm!B331)</f>
        <v xml:space="preserve"> </v>
      </c>
      <c r="C334" s="15" t="str">
        <f>IF(T_komm!C331=0," ",T_komm!C331)</f>
        <v xml:space="preserve"> </v>
      </c>
      <c r="D334" s="15" t="str">
        <f>IF(T_komm!D331=0," ",T_komm!D331)</f>
        <v xml:space="preserve"> </v>
      </c>
      <c r="E334" s="15" t="str">
        <f>IF(T_komm!E331=0," ",T_komm!E331)</f>
        <v xml:space="preserve"> </v>
      </c>
      <c r="F334" s="15" t="str">
        <f>IF(T_komm!F331=0," ",T_komm!F331)</f>
        <v xml:space="preserve"> </v>
      </c>
      <c r="G334" s="15" t="str">
        <f>IF(T_komm!G331=0," ",T_komm!G331)</f>
        <v xml:space="preserve"> </v>
      </c>
      <c r="H334" s="15" t="str">
        <f>IF(T_komm!H331=0," ",T_komm!H331)</f>
        <v xml:space="preserve"> </v>
      </c>
      <c r="I334" s="15" t="str">
        <f>IF(T_komm!I331=0," ",T_komm!I331)</f>
        <v xml:space="preserve"> </v>
      </c>
      <c r="J334" s="15" t="str">
        <f>IF(T_komm!J331=0," ",T_komm!J331)</f>
        <v xml:space="preserve"> </v>
      </c>
      <c r="K334" s="15" t="str">
        <f>IF(T_komm!K331=0," ",T_komm!K331)</f>
        <v xml:space="preserve"> </v>
      </c>
      <c r="L334" s="15" t="str">
        <f>IF(T_komm!L331=0," ",T_komm!L331)</f>
        <v xml:space="preserve"> </v>
      </c>
      <c r="M334" s="15" t="str">
        <f>IF(T_komm!M331=0," ",T_komm!M331)</f>
        <v xml:space="preserve"> </v>
      </c>
      <c r="N334" s="15" t="str">
        <f>IF(T_komm!N331=0," ",T_komm!N331)</f>
        <v xml:space="preserve"> </v>
      </c>
      <c r="O334" s="15" t="str">
        <f>IF(T_komm!O331=0," ",T_komm!O331)</f>
        <v xml:space="preserve"> </v>
      </c>
      <c r="P334" s="15" t="str">
        <f>IF(T_komm!P331=0," ",T_komm!P331)</f>
        <v xml:space="preserve"> </v>
      </c>
      <c r="Q334" s="15" t="str">
        <f>IF(T_komm!Q331=0," ",T_komm!Q331)</f>
        <v xml:space="preserve"> </v>
      </c>
      <c r="R334" s="15" t="str">
        <f>IF(T_komm!R331=0," ",T_komm!R331)</f>
        <v xml:space="preserve"> </v>
      </c>
      <c r="S334" s="15" t="str">
        <f>IF(T_komm!S331=0," ",T_komm!S331)</f>
        <v xml:space="preserve"> </v>
      </c>
      <c r="T334" s="41"/>
    </row>
    <row r="335" spans="2:20" x14ac:dyDescent="0.2">
      <c r="B335" s="15" t="str">
        <f>IF(T_komm!B332=0," ",T_komm!B332)</f>
        <v xml:space="preserve"> </v>
      </c>
      <c r="C335" s="15" t="str">
        <f>IF(T_komm!C332=0," ",T_komm!C332)</f>
        <v xml:space="preserve"> </v>
      </c>
      <c r="D335" s="15" t="str">
        <f>IF(T_komm!D332=0," ",T_komm!D332)</f>
        <v xml:space="preserve"> </v>
      </c>
      <c r="E335" s="15" t="str">
        <f>IF(T_komm!E332=0," ",T_komm!E332)</f>
        <v xml:space="preserve"> </v>
      </c>
      <c r="F335" s="15" t="str">
        <f>IF(T_komm!F332=0," ",T_komm!F332)</f>
        <v xml:space="preserve"> </v>
      </c>
      <c r="G335" s="15" t="str">
        <f>IF(T_komm!G332=0," ",T_komm!G332)</f>
        <v xml:space="preserve"> </v>
      </c>
      <c r="H335" s="15" t="str">
        <f>IF(T_komm!H332=0," ",T_komm!H332)</f>
        <v xml:space="preserve"> </v>
      </c>
      <c r="I335" s="15" t="str">
        <f>IF(T_komm!I332=0," ",T_komm!I332)</f>
        <v xml:space="preserve"> </v>
      </c>
      <c r="J335" s="15" t="str">
        <f>IF(T_komm!J332=0," ",T_komm!J332)</f>
        <v xml:space="preserve"> </v>
      </c>
      <c r="K335" s="15" t="str">
        <f>IF(T_komm!K332=0," ",T_komm!K332)</f>
        <v xml:space="preserve"> </v>
      </c>
      <c r="L335" s="15" t="str">
        <f>IF(T_komm!L332=0," ",T_komm!L332)</f>
        <v xml:space="preserve"> </v>
      </c>
      <c r="M335" s="15" t="str">
        <f>IF(T_komm!M332=0," ",T_komm!M332)</f>
        <v xml:space="preserve"> </v>
      </c>
      <c r="N335" s="15" t="str">
        <f>IF(T_komm!N332=0," ",T_komm!N332)</f>
        <v xml:space="preserve"> </v>
      </c>
      <c r="O335" s="15" t="str">
        <f>IF(T_komm!O332=0," ",T_komm!O332)</f>
        <v xml:space="preserve"> </v>
      </c>
      <c r="P335" s="15" t="str">
        <f>IF(T_komm!P332=0," ",T_komm!P332)</f>
        <v xml:space="preserve"> </v>
      </c>
      <c r="Q335" s="15" t="str">
        <f>IF(T_komm!Q332=0," ",T_komm!Q332)</f>
        <v xml:space="preserve"> </v>
      </c>
      <c r="R335" s="15" t="str">
        <f>IF(T_komm!R332=0," ",T_komm!R332)</f>
        <v xml:space="preserve"> </v>
      </c>
      <c r="S335" s="15" t="str">
        <f>IF(T_komm!S332=0," ",T_komm!S332)</f>
        <v xml:space="preserve"> </v>
      </c>
      <c r="T335" s="41"/>
    </row>
    <row r="336" spans="2:20" x14ac:dyDescent="0.2">
      <c r="B336" s="15" t="str">
        <f>IF(T_komm!B333=0," ",T_komm!B333)</f>
        <v xml:space="preserve"> </v>
      </c>
      <c r="C336" s="15" t="str">
        <f>IF(T_komm!C333=0," ",T_komm!C333)</f>
        <v xml:space="preserve"> </v>
      </c>
      <c r="D336" s="15" t="str">
        <f>IF(T_komm!D333=0," ",T_komm!D333)</f>
        <v xml:space="preserve"> </v>
      </c>
      <c r="E336" s="15" t="str">
        <f>IF(T_komm!E333=0," ",T_komm!E333)</f>
        <v xml:space="preserve"> </v>
      </c>
      <c r="F336" s="15" t="str">
        <f>IF(T_komm!F333=0," ",T_komm!F333)</f>
        <v xml:space="preserve"> </v>
      </c>
      <c r="G336" s="15" t="str">
        <f>IF(T_komm!G333=0," ",T_komm!G333)</f>
        <v xml:space="preserve"> </v>
      </c>
      <c r="H336" s="15" t="str">
        <f>IF(T_komm!H333=0," ",T_komm!H333)</f>
        <v xml:space="preserve"> </v>
      </c>
      <c r="I336" s="15" t="str">
        <f>IF(T_komm!I333=0," ",T_komm!I333)</f>
        <v xml:space="preserve"> </v>
      </c>
      <c r="J336" s="15" t="str">
        <f>IF(T_komm!J333=0," ",T_komm!J333)</f>
        <v xml:space="preserve"> </v>
      </c>
      <c r="K336" s="15" t="str">
        <f>IF(T_komm!K333=0," ",T_komm!K333)</f>
        <v xml:space="preserve"> </v>
      </c>
      <c r="L336" s="15" t="str">
        <f>IF(T_komm!L333=0," ",T_komm!L333)</f>
        <v xml:space="preserve"> </v>
      </c>
      <c r="M336" s="15" t="str">
        <f>IF(T_komm!M333=0," ",T_komm!M333)</f>
        <v xml:space="preserve"> </v>
      </c>
      <c r="N336" s="15" t="str">
        <f>IF(T_komm!N333=0," ",T_komm!N333)</f>
        <v xml:space="preserve"> </v>
      </c>
      <c r="O336" s="15" t="str">
        <f>IF(T_komm!O333=0," ",T_komm!O333)</f>
        <v xml:space="preserve"> </v>
      </c>
      <c r="P336" s="15" t="str">
        <f>IF(T_komm!P333=0," ",T_komm!P333)</f>
        <v xml:space="preserve"> </v>
      </c>
      <c r="Q336" s="15" t="str">
        <f>IF(T_komm!Q333=0," ",T_komm!Q333)</f>
        <v xml:space="preserve"> </v>
      </c>
      <c r="R336" s="15" t="str">
        <f>IF(T_komm!R333=0," ",T_komm!R333)</f>
        <v xml:space="preserve"> </v>
      </c>
      <c r="S336" s="15" t="str">
        <f>IF(T_komm!S333=0," ",T_komm!S333)</f>
        <v xml:space="preserve"> </v>
      </c>
      <c r="T336" s="41"/>
    </row>
    <row r="337" spans="2:20" x14ac:dyDescent="0.2">
      <c r="B337" s="15" t="str">
        <f>IF(T_komm!B334=0," ",T_komm!B334)</f>
        <v xml:space="preserve"> </v>
      </c>
      <c r="C337" s="15" t="str">
        <f>IF(T_komm!C334=0," ",T_komm!C334)</f>
        <v xml:space="preserve"> </v>
      </c>
      <c r="D337" s="15" t="str">
        <f>IF(T_komm!D334=0," ",T_komm!D334)</f>
        <v xml:space="preserve"> </v>
      </c>
      <c r="E337" s="15" t="str">
        <f>IF(T_komm!E334=0," ",T_komm!E334)</f>
        <v xml:space="preserve"> </v>
      </c>
      <c r="F337" s="15" t="str">
        <f>IF(T_komm!F334=0," ",T_komm!F334)</f>
        <v xml:space="preserve"> </v>
      </c>
      <c r="G337" s="15" t="str">
        <f>IF(T_komm!G334=0," ",T_komm!G334)</f>
        <v xml:space="preserve"> </v>
      </c>
      <c r="H337" s="15" t="str">
        <f>IF(T_komm!H334=0," ",T_komm!H334)</f>
        <v xml:space="preserve"> </v>
      </c>
      <c r="I337" s="15" t="str">
        <f>IF(T_komm!I334=0," ",T_komm!I334)</f>
        <v xml:space="preserve"> </v>
      </c>
      <c r="J337" s="15" t="str">
        <f>IF(T_komm!J334=0," ",T_komm!J334)</f>
        <v xml:space="preserve"> </v>
      </c>
      <c r="K337" s="15" t="str">
        <f>IF(T_komm!K334=0," ",T_komm!K334)</f>
        <v xml:space="preserve"> </v>
      </c>
      <c r="L337" s="15" t="str">
        <f>IF(T_komm!L334=0," ",T_komm!L334)</f>
        <v xml:space="preserve"> </v>
      </c>
      <c r="M337" s="15" t="str">
        <f>IF(T_komm!M334=0," ",T_komm!M334)</f>
        <v xml:space="preserve"> </v>
      </c>
      <c r="N337" s="15" t="str">
        <f>IF(T_komm!N334=0," ",T_komm!N334)</f>
        <v xml:space="preserve"> </v>
      </c>
      <c r="O337" s="15" t="str">
        <f>IF(T_komm!O334=0," ",T_komm!O334)</f>
        <v xml:space="preserve"> </v>
      </c>
      <c r="P337" s="15" t="str">
        <f>IF(T_komm!P334=0," ",T_komm!P334)</f>
        <v xml:space="preserve"> </v>
      </c>
      <c r="Q337" s="15" t="str">
        <f>IF(T_komm!Q334=0," ",T_komm!Q334)</f>
        <v xml:space="preserve"> </v>
      </c>
      <c r="R337" s="15" t="str">
        <f>IF(T_komm!R334=0," ",T_komm!R334)</f>
        <v xml:space="preserve"> </v>
      </c>
      <c r="S337" s="15" t="str">
        <f>IF(T_komm!S334=0," ",T_komm!S334)</f>
        <v xml:space="preserve"> </v>
      </c>
      <c r="T337" s="41"/>
    </row>
    <row r="338" spans="2:20" x14ac:dyDescent="0.2">
      <c r="B338" s="15" t="str">
        <f>IF(T_komm!B335=0," ",T_komm!B335)</f>
        <v xml:space="preserve"> </v>
      </c>
      <c r="C338" s="15" t="str">
        <f>IF(T_komm!C335=0," ",T_komm!C335)</f>
        <v xml:space="preserve"> </v>
      </c>
      <c r="D338" s="15" t="str">
        <f>IF(T_komm!D335=0," ",T_komm!D335)</f>
        <v xml:space="preserve"> </v>
      </c>
      <c r="E338" s="15" t="str">
        <f>IF(T_komm!E335=0," ",T_komm!E335)</f>
        <v xml:space="preserve"> </v>
      </c>
      <c r="F338" s="15" t="str">
        <f>IF(T_komm!F335=0," ",T_komm!F335)</f>
        <v xml:space="preserve"> </v>
      </c>
      <c r="G338" s="15" t="str">
        <f>IF(T_komm!G335=0," ",T_komm!G335)</f>
        <v xml:space="preserve"> </v>
      </c>
      <c r="H338" s="15" t="str">
        <f>IF(T_komm!H335=0," ",T_komm!H335)</f>
        <v xml:space="preserve"> </v>
      </c>
      <c r="I338" s="15" t="str">
        <f>IF(T_komm!I335=0," ",T_komm!I335)</f>
        <v xml:space="preserve"> </v>
      </c>
      <c r="J338" s="15" t="str">
        <f>IF(T_komm!J335=0," ",T_komm!J335)</f>
        <v xml:space="preserve"> </v>
      </c>
      <c r="K338" s="15" t="str">
        <f>IF(T_komm!K335=0," ",T_komm!K335)</f>
        <v xml:space="preserve"> </v>
      </c>
      <c r="L338" s="15" t="str">
        <f>IF(T_komm!L335=0," ",T_komm!L335)</f>
        <v xml:space="preserve"> </v>
      </c>
      <c r="M338" s="15" t="str">
        <f>IF(T_komm!M335=0," ",T_komm!M335)</f>
        <v xml:space="preserve"> </v>
      </c>
      <c r="N338" s="15" t="str">
        <f>IF(T_komm!N335=0," ",T_komm!N335)</f>
        <v xml:space="preserve"> </v>
      </c>
      <c r="O338" s="15" t="str">
        <f>IF(T_komm!O335=0," ",T_komm!O335)</f>
        <v xml:space="preserve"> </v>
      </c>
      <c r="P338" s="15" t="str">
        <f>IF(T_komm!P335=0," ",T_komm!P335)</f>
        <v xml:space="preserve"> </v>
      </c>
      <c r="Q338" s="15" t="str">
        <f>IF(T_komm!Q335=0," ",T_komm!Q335)</f>
        <v xml:space="preserve"> </v>
      </c>
      <c r="R338" s="15" t="str">
        <f>IF(T_komm!R335=0," ",T_komm!R335)</f>
        <v xml:space="preserve"> </v>
      </c>
      <c r="S338" s="15" t="str">
        <f>IF(T_komm!S335=0," ",T_komm!S335)</f>
        <v xml:space="preserve"> </v>
      </c>
      <c r="T338" s="41"/>
    </row>
    <row r="339" spans="2:20" x14ac:dyDescent="0.2">
      <c r="B339" s="15" t="str">
        <f>IF(T_komm!B336=0," ",T_komm!B336)</f>
        <v xml:space="preserve"> </v>
      </c>
      <c r="C339" s="15" t="str">
        <f>IF(T_komm!C336=0," ",T_komm!C336)</f>
        <v xml:space="preserve"> </v>
      </c>
      <c r="D339" s="15" t="str">
        <f>IF(T_komm!D336=0," ",T_komm!D336)</f>
        <v xml:space="preserve"> </v>
      </c>
      <c r="E339" s="15" t="str">
        <f>IF(T_komm!E336=0," ",T_komm!E336)</f>
        <v xml:space="preserve"> </v>
      </c>
      <c r="F339" s="15" t="str">
        <f>IF(T_komm!F336=0," ",T_komm!F336)</f>
        <v xml:space="preserve"> </v>
      </c>
      <c r="G339" s="15" t="str">
        <f>IF(T_komm!G336=0," ",T_komm!G336)</f>
        <v xml:space="preserve"> </v>
      </c>
      <c r="H339" s="15" t="str">
        <f>IF(T_komm!H336=0," ",T_komm!H336)</f>
        <v xml:space="preserve"> </v>
      </c>
      <c r="I339" s="15" t="str">
        <f>IF(T_komm!I336=0," ",T_komm!I336)</f>
        <v xml:space="preserve"> </v>
      </c>
      <c r="J339" s="15" t="str">
        <f>IF(T_komm!J336=0," ",T_komm!J336)</f>
        <v xml:space="preserve"> </v>
      </c>
      <c r="K339" s="15" t="str">
        <f>IF(T_komm!K336=0," ",T_komm!K336)</f>
        <v xml:space="preserve"> </v>
      </c>
      <c r="L339" s="15" t="str">
        <f>IF(T_komm!L336=0," ",T_komm!L336)</f>
        <v xml:space="preserve"> </v>
      </c>
      <c r="M339" s="15" t="str">
        <f>IF(T_komm!M336=0," ",T_komm!M336)</f>
        <v xml:space="preserve"> </v>
      </c>
      <c r="N339" s="15" t="str">
        <f>IF(T_komm!N336=0," ",T_komm!N336)</f>
        <v xml:space="preserve"> </v>
      </c>
      <c r="O339" s="15" t="str">
        <f>IF(T_komm!O336=0," ",T_komm!O336)</f>
        <v xml:space="preserve"> </v>
      </c>
      <c r="P339" s="15" t="str">
        <f>IF(T_komm!P336=0," ",T_komm!P336)</f>
        <v xml:space="preserve"> </v>
      </c>
      <c r="Q339" s="15" t="str">
        <f>IF(T_komm!Q336=0," ",T_komm!Q336)</f>
        <v xml:space="preserve"> </v>
      </c>
      <c r="R339" s="15" t="str">
        <f>IF(T_komm!R336=0," ",T_komm!R336)</f>
        <v xml:space="preserve"> </v>
      </c>
      <c r="S339" s="15" t="str">
        <f>IF(T_komm!S336=0," ",T_komm!S336)</f>
        <v xml:space="preserve"> </v>
      </c>
      <c r="T339" s="41"/>
    </row>
    <row r="340" spans="2:20" x14ac:dyDescent="0.2">
      <c r="B340" s="15" t="str">
        <f>IF(T_komm!B337=0," ",T_komm!B337)</f>
        <v xml:space="preserve"> </v>
      </c>
      <c r="C340" s="15" t="str">
        <f>IF(T_komm!C337=0," ",T_komm!C337)</f>
        <v xml:space="preserve"> </v>
      </c>
      <c r="D340" s="15" t="str">
        <f>IF(T_komm!D337=0," ",T_komm!D337)</f>
        <v xml:space="preserve"> </v>
      </c>
      <c r="E340" s="15" t="str">
        <f>IF(T_komm!E337=0," ",T_komm!E337)</f>
        <v xml:space="preserve"> </v>
      </c>
      <c r="F340" s="15" t="str">
        <f>IF(T_komm!F337=0," ",T_komm!F337)</f>
        <v xml:space="preserve"> </v>
      </c>
      <c r="G340" s="15" t="str">
        <f>IF(T_komm!G337=0," ",T_komm!G337)</f>
        <v xml:space="preserve"> </v>
      </c>
      <c r="H340" s="15" t="str">
        <f>IF(T_komm!H337=0," ",T_komm!H337)</f>
        <v xml:space="preserve"> </v>
      </c>
      <c r="I340" s="15" t="str">
        <f>IF(T_komm!I337=0," ",T_komm!I337)</f>
        <v xml:space="preserve"> </v>
      </c>
      <c r="J340" s="15" t="str">
        <f>IF(T_komm!J337=0," ",T_komm!J337)</f>
        <v xml:space="preserve"> </v>
      </c>
      <c r="K340" s="15" t="str">
        <f>IF(T_komm!K337=0," ",T_komm!K337)</f>
        <v xml:space="preserve"> </v>
      </c>
      <c r="L340" s="15" t="str">
        <f>IF(T_komm!L337=0," ",T_komm!L337)</f>
        <v xml:space="preserve"> </v>
      </c>
      <c r="M340" s="15" t="str">
        <f>IF(T_komm!M337=0," ",T_komm!M337)</f>
        <v xml:space="preserve"> </v>
      </c>
      <c r="N340" s="15" t="str">
        <f>IF(T_komm!N337=0," ",T_komm!N337)</f>
        <v xml:space="preserve"> </v>
      </c>
      <c r="O340" s="15" t="str">
        <f>IF(T_komm!O337=0," ",T_komm!O337)</f>
        <v xml:space="preserve"> </v>
      </c>
      <c r="P340" s="15" t="str">
        <f>IF(T_komm!P337=0," ",T_komm!P337)</f>
        <v xml:space="preserve"> </v>
      </c>
      <c r="Q340" s="15" t="str">
        <f>IF(T_komm!Q337=0," ",T_komm!Q337)</f>
        <v xml:space="preserve"> </v>
      </c>
      <c r="R340" s="15" t="str">
        <f>IF(T_komm!R337=0," ",T_komm!R337)</f>
        <v xml:space="preserve"> </v>
      </c>
      <c r="S340" s="15" t="str">
        <f>IF(T_komm!S337=0," ",T_komm!S337)</f>
        <v xml:space="preserve"> </v>
      </c>
      <c r="T340" s="41"/>
    </row>
    <row r="341" spans="2:20" x14ac:dyDescent="0.2">
      <c r="B341" s="15" t="str">
        <f>IF(T_komm!B338=0," ",T_komm!B338)</f>
        <v xml:space="preserve"> </v>
      </c>
      <c r="C341" s="15" t="str">
        <f>IF(T_komm!C338=0," ",T_komm!C338)</f>
        <v xml:space="preserve"> </v>
      </c>
      <c r="D341" s="15" t="str">
        <f>IF(T_komm!D338=0," ",T_komm!D338)</f>
        <v xml:space="preserve"> </v>
      </c>
      <c r="E341" s="15" t="str">
        <f>IF(T_komm!E338=0," ",T_komm!E338)</f>
        <v xml:space="preserve"> </v>
      </c>
      <c r="F341" s="15" t="str">
        <f>IF(T_komm!F338=0," ",T_komm!F338)</f>
        <v xml:space="preserve"> </v>
      </c>
      <c r="G341" s="15" t="str">
        <f>IF(T_komm!G338=0," ",T_komm!G338)</f>
        <v xml:space="preserve"> </v>
      </c>
      <c r="H341" s="15" t="str">
        <f>IF(T_komm!H338=0," ",T_komm!H338)</f>
        <v xml:space="preserve"> </v>
      </c>
      <c r="I341" s="15" t="str">
        <f>IF(T_komm!I338=0," ",T_komm!I338)</f>
        <v xml:space="preserve"> </v>
      </c>
      <c r="J341" s="15" t="str">
        <f>IF(T_komm!J338=0," ",T_komm!J338)</f>
        <v xml:space="preserve"> </v>
      </c>
      <c r="K341" s="15" t="str">
        <f>IF(T_komm!K338=0," ",T_komm!K338)</f>
        <v xml:space="preserve"> </v>
      </c>
      <c r="L341" s="15" t="str">
        <f>IF(T_komm!L338=0," ",T_komm!L338)</f>
        <v xml:space="preserve"> </v>
      </c>
      <c r="M341" s="15" t="str">
        <f>IF(T_komm!M338=0," ",T_komm!M338)</f>
        <v xml:space="preserve"> </v>
      </c>
      <c r="N341" s="15" t="str">
        <f>IF(T_komm!N338=0," ",T_komm!N338)</f>
        <v xml:space="preserve"> </v>
      </c>
      <c r="O341" s="15" t="str">
        <f>IF(T_komm!O338=0," ",T_komm!O338)</f>
        <v xml:space="preserve"> </v>
      </c>
      <c r="P341" s="15" t="str">
        <f>IF(T_komm!P338=0," ",T_komm!P338)</f>
        <v xml:space="preserve"> </v>
      </c>
      <c r="Q341" s="15" t="str">
        <f>IF(T_komm!Q338=0," ",T_komm!Q338)</f>
        <v xml:space="preserve"> </v>
      </c>
      <c r="R341" s="15" t="str">
        <f>IF(T_komm!R338=0," ",T_komm!R338)</f>
        <v xml:space="preserve"> </v>
      </c>
      <c r="S341" s="15" t="str">
        <f>IF(T_komm!S338=0," ",T_komm!S338)</f>
        <v xml:space="preserve"> </v>
      </c>
      <c r="T341" s="41"/>
    </row>
    <row r="342" spans="2:20" x14ac:dyDescent="0.2">
      <c r="B342" s="15" t="str">
        <f>IF(T_komm!B339=0," ",T_komm!B339)</f>
        <v xml:space="preserve"> </v>
      </c>
      <c r="C342" s="15" t="str">
        <f>IF(T_komm!C339=0," ",T_komm!C339)</f>
        <v xml:space="preserve"> </v>
      </c>
      <c r="D342" s="15" t="str">
        <f>IF(T_komm!D339=0," ",T_komm!D339)</f>
        <v xml:space="preserve"> </v>
      </c>
      <c r="E342" s="15" t="str">
        <f>IF(T_komm!E339=0," ",T_komm!E339)</f>
        <v xml:space="preserve"> </v>
      </c>
      <c r="F342" s="15" t="str">
        <f>IF(T_komm!F339=0," ",T_komm!F339)</f>
        <v xml:space="preserve"> </v>
      </c>
      <c r="G342" s="15" t="str">
        <f>IF(T_komm!G339=0," ",T_komm!G339)</f>
        <v xml:space="preserve"> </v>
      </c>
      <c r="H342" s="15" t="str">
        <f>IF(T_komm!H339=0," ",T_komm!H339)</f>
        <v xml:space="preserve"> </v>
      </c>
      <c r="I342" s="15" t="str">
        <f>IF(T_komm!I339=0," ",T_komm!I339)</f>
        <v xml:space="preserve"> </v>
      </c>
      <c r="J342" s="15" t="str">
        <f>IF(T_komm!J339=0," ",T_komm!J339)</f>
        <v xml:space="preserve"> </v>
      </c>
      <c r="K342" s="15" t="str">
        <f>IF(T_komm!K339=0," ",T_komm!K339)</f>
        <v xml:space="preserve"> </v>
      </c>
      <c r="L342" s="15" t="str">
        <f>IF(T_komm!L339=0," ",T_komm!L339)</f>
        <v xml:space="preserve"> </v>
      </c>
      <c r="M342" s="15" t="str">
        <f>IF(T_komm!M339=0," ",T_komm!M339)</f>
        <v xml:space="preserve"> </v>
      </c>
      <c r="N342" s="15" t="str">
        <f>IF(T_komm!N339=0," ",T_komm!N339)</f>
        <v xml:space="preserve"> </v>
      </c>
      <c r="O342" s="15" t="str">
        <f>IF(T_komm!O339=0," ",T_komm!O339)</f>
        <v xml:space="preserve"> </v>
      </c>
      <c r="P342" s="15" t="str">
        <f>IF(T_komm!P339=0," ",T_komm!P339)</f>
        <v xml:space="preserve"> </v>
      </c>
      <c r="Q342" s="15" t="str">
        <f>IF(T_komm!Q339=0," ",T_komm!Q339)</f>
        <v xml:space="preserve"> </v>
      </c>
      <c r="R342" s="15" t="str">
        <f>IF(T_komm!R339=0," ",T_komm!R339)</f>
        <v xml:space="preserve"> </v>
      </c>
      <c r="S342" s="15" t="str">
        <f>IF(T_komm!S339=0," ",T_komm!S339)</f>
        <v xml:space="preserve"> </v>
      </c>
      <c r="T342" s="41"/>
    </row>
    <row r="343" spans="2:20" x14ac:dyDescent="0.2">
      <c r="B343" s="15" t="str">
        <f>IF(T_komm!B340=0," ",T_komm!B340)</f>
        <v xml:space="preserve"> </v>
      </c>
      <c r="C343" s="15" t="str">
        <f>IF(T_komm!C340=0," ",T_komm!C340)</f>
        <v xml:space="preserve"> </v>
      </c>
      <c r="D343" s="15" t="str">
        <f>IF(T_komm!D340=0," ",T_komm!D340)</f>
        <v xml:space="preserve"> </v>
      </c>
      <c r="E343" s="15" t="str">
        <f>IF(T_komm!E340=0," ",T_komm!E340)</f>
        <v xml:space="preserve"> </v>
      </c>
      <c r="F343" s="15" t="str">
        <f>IF(T_komm!F340=0," ",T_komm!F340)</f>
        <v xml:space="preserve"> </v>
      </c>
      <c r="G343" s="15" t="str">
        <f>IF(T_komm!G340=0," ",T_komm!G340)</f>
        <v xml:space="preserve"> </v>
      </c>
      <c r="H343" s="15" t="str">
        <f>IF(T_komm!H340=0," ",T_komm!H340)</f>
        <v xml:space="preserve"> </v>
      </c>
      <c r="I343" s="15" t="str">
        <f>IF(T_komm!I340=0," ",T_komm!I340)</f>
        <v xml:space="preserve"> </v>
      </c>
      <c r="J343" s="15" t="str">
        <f>IF(T_komm!J340=0," ",T_komm!J340)</f>
        <v xml:space="preserve"> </v>
      </c>
      <c r="K343" s="15" t="str">
        <f>IF(T_komm!K340=0," ",T_komm!K340)</f>
        <v xml:space="preserve"> </v>
      </c>
      <c r="L343" s="15" t="str">
        <f>IF(T_komm!L340=0," ",T_komm!L340)</f>
        <v xml:space="preserve"> </v>
      </c>
      <c r="M343" s="15" t="str">
        <f>IF(T_komm!M340=0," ",T_komm!M340)</f>
        <v xml:space="preserve"> </v>
      </c>
      <c r="N343" s="15" t="str">
        <f>IF(T_komm!N340=0," ",T_komm!N340)</f>
        <v xml:space="preserve"> </v>
      </c>
      <c r="O343" s="15" t="str">
        <f>IF(T_komm!O340=0," ",T_komm!O340)</f>
        <v xml:space="preserve"> </v>
      </c>
      <c r="P343" s="15" t="str">
        <f>IF(T_komm!P340=0," ",T_komm!P340)</f>
        <v xml:space="preserve"> </v>
      </c>
      <c r="Q343" s="15" t="str">
        <f>IF(T_komm!Q340=0," ",T_komm!Q340)</f>
        <v xml:space="preserve"> </v>
      </c>
      <c r="R343" s="15" t="str">
        <f>IF(T_komm!R340=0," ",T_komm!R340)</f>
        <v xml:space="preserve"> </v>
      </c>
      <c r="S343" s="15" t="str">
        <f>IF(T_komm!S340=0," ",T_komm!S340)</f>
        <v xml:space="preserve"> </v>
      </c>
      <c r="T343" s="41"/>
    </row>
    <row r="344" spans="2:20" x14ac:dyDescent="0.2">
      <c r="B344" s="15" t="str">
        <f>IF(T_komm!B341=0," ",T_komm!B341)</f>
        <v xml:space="preserve"> </v>
      </c>
      <c r="C344" s="15" t="str">
        <f>IF(T_komm!C341=0," ",T_komm!C341)</f>
        <v xml:space="preserve"> </v>
      </c>
      <c r="D344" s="15" t="str">
        <f>IF(T_komm!D341=0," ",T_komm!D341)</f>
        <v xml:space="preserve"> </v>
      </c>
      <c r="E344" s="15" t="str">
        <f>IF(T_komm!E341=0," ",T_komm!E341)</f>
        <v xml:space="preserve"> </v>
      </c>
      <c r="F344" s="15" t="str">
        <f>IF(T_komm!F341=0," ",T_komm!F341)</f>
        <v xml:space="preserve"> </v>
      </c>
      <c r="G344" s="15" t="str">
        <f>IF(T_komm!G341=0," ",T_komm!G341)</f>
        <v xml:space="preserve"> </v>
      </c>
      <c r="H344" s="15" t="str">
        <f>IF(T_komm!H341=0," ",T_komm!H341)</f>
        <v xml:space="preserve"> </v>
      </c>
      <c r="I344" s="15" t="str">
        <f>IF(T_komm!I341=0," ",T_komm!I341)</f>
        <v xml:space="preserve"> </v>
      </c>
      <c r="J344" s="15" t="str">
        <f>IF(T_komm!J341=0," ",T_komm!J341)</f>
        <v xml:space="preserve"> </v>
      </c>
      <c r="K344" s="15" t="str">
        <f>IF(T_komm!K341=0," ",T_komm!K341)</f>
        <v xml:space="preserve"> </v>
      </c>
      <c r="L344" s="15" t="str">
        <f>IF(T_komm!L341=0," ",T_komm!L341)</f>
        <v xml:space="preserve"> </v>
      </c>
      <c r="M344" s="15" t="str">
        <f>IF(T_komm!M341=0," ",T_komm!M341)</f>
        <v xml:space="preserve"> </v>
      </c>
      <c r="N344" s="15" t="str">
        <f>IF(T_komm!N341=0," ",T_komm!N341)</f>
        <v xml:space="preserve"> </v>
      </c>
      <c r="O344" s="15" t="str">
        <f>IF(T_komm!O341=0," ",T_komm!O341)</f>
        <v xml:space="preserve"> </v>
      </c>
      <c r="P344" s="15" t="str">
        <f>IF(T_komm!P341=0," ",T_komm!P341)</f>
        <v xml:space="preserve"> </v>
      </c>
      <c r="Q344" s="15" t="str">
        <f>IF(T_komm!Q341=0," ",T_komm!Q341)</f>
        <v xml:space="preserve"> </v>
      </c>
      <c r="R344" s="15" t="str">
        <f>IF(T_komm!R341=0," ",T_komm!R341)</f>
        <v xml:space="preserve"> </v>
      </c>
      <c r="S344" s="15" t="str">
        <f>IF(T_komm!S341=0," ",T_komm!S341)</f>
        <v xml:space="preserve"> </v>
      </c>
      <c r="T344" s="41"/>
    </row>
    <row r="345" spans="2:20" x14ac:dyDescent="0.2">
      <c r="B345" s="15" t="str">
        <f>IF(T_komm!B342=0," ",T_komm!B342)</f>
        <v xml:space="preserve"> </v>
      </c>
      <c r="C345" s="15" t="str">
        <f>IF(T_komm!C342=0," ",T_komm!C342)</f>
        <v xml:space="preserve"> </v>
      </c>
      <c r="D345" s="15" t="str">
        <f>IF(T_komm!D342=0," ",T_komm!D342)</f>
        <v xml:space="preserve"> </v>
      </c>
      <c r="E345" s="15" t="str">
        <f>IF(T_komm!E342=0," ",T_komm!E342)</f>
        <v xml:space="preserve"> </v>
      </c>
      <c r="F345" s="15" t="str">
        <f>IF(T_komm!F342=0," ",T_komm!F342)</f>
        <v xml:space="preserve"> </v>
      </c>
      <c r="G345" s="15" t="str">
        <f>IF(T_komm!G342=0," ",T_komm!G342)</f>
        <v xml:space="preserve"> </v>
      </c>
      <c r="H345" s="15" t="str">
        <f>IF(T_komm!H342=0," ",T_komm!H342)</f>
        <v xml:space="preserve"> </v>
      </c>
      <c r="I345" s="15" t="str">
        <f>IF(T_komm!I342=0," ",T_komm!I342)</f>
        <v xml:space="preserve"> </v>
      </c>
      <c r="J345" s="15" t="str">
        <f>IF(T_komm!J342=0," ",T_komm!J342)</f>
        <v xml:space="preserve"> </v>
      </c>
      <c r="K345" s="15" t="str">
        <f>IF(T_komm!K342=0," ",T_komm!K342)</f>
        <v xml:space="preserve"> </v>
      </c>
      <c r="L345" s="15" t="str">
        <f>IF(T_komm!L342=0," ",T_komm!L342)</f>
        <v xml:space="preserve"> </v>
      </c>
      <c r="M345" s="15" t="str">
        <f>IF(T_komm!M342=0," ",T_komm!M342)</f>
        <v xml:space="preserve"> </v>
      </c>
      <c r="N345" s="15" t="str">
        <f>IF(T_komm!N342=0," ",T_komm!N342)</f>
        <v xml:space="preserve"> </v>
      </c>
      <c r="O345" s="15" t="str">
        <f>IF(T_komm!O342=0," ",T_komm!O342)</f>
        <v xml:space="preserve"> </v>
      </c>
      <c r="P345" s="15" t="str">
        <f>IF(T_komm!P342=0," ",T_komm!P342)</f>
        <v xml:space="preserve"> </v>
      </c>
      <c r="Q345" s="15" t="str">
        <f>IF(T_komm!Q342=0," ",T_komm!Q342)</f>
        <v xml:space="preserve"> </v>
      </c>
      <c r="R345" s="15" t="str">
        <f>IF(T_komm!R342=0," ",T_komm!R342)</f>
        <v xml:space="preserve"> </v>
      </c>
      <c r="S345" s="15" t="str">
        <f>IF(T_komm!S342=0," ",T_komm!S342)</f>
        <v xml:space="preserve"> </v>
      </c>
      <c r="T345" s="41"/>
    </row>
    <row r="346" spans="2:20" x14ac:dyDescent="0.2">
      <c r="B346" s="15" t="str">
        <f>IF(T_komm!B343=0," ",T_komm!B343)</f>
        <v xml:space="preserve"> </v>
      </c>
      <c r="C346" s="15" t="str">
        <f>IF(T_komm!C343=0," ",T_komm!C343)</f>
        <v xml:space="preserve"> </v>
      </c>
      <c r="D346" s="15" t="str">
        <f>IF(T_komm!D343=0," ",T_komm!D343)</f>
        <v xml:space="preserve"> </v>
      </c>
      <c r="E346" s="15" t="str">
        <f>IF(T_komm!E343=0," ",T_komm!E343)</f>
        <v xml:space="preserve"> </v>
      </c>
      <c r="F346" s="15" t="str">
        <f>IF(T_komm!F343=0," ",T_komm!F343)</f>
        <v xml:space="preserve"> </v>
      </c>
      <c r="G346" s="15" t="str">
        <f>IF(T_komm!G343=0," ",T_komm!G343)</f>
        <v xml:space="preserve"> </v>
      </c>
      <c r="H346" s="15" t="str">
        <f>IF(T_komm!H343=0," ",T_komm!H343)</f>
        <v xml:space="preserve"> </v>
      </c>
      <c r="I346" s="15" t="str">
        <f>IF(T_komm!I343=0," ",T_komm!I343)</f>
        <v xml:space="preserve"> </v>
      </c>
      <c r="J346" s="15" t="str">
        <f>IF(T_komm!J343=0," ",T_komm!J343)</f>
        <v xml:space="preserve"> </v>
      </c>
      <c r="K346" s="15" t="str">
        <f>IF(T_komm!K343=0," ",T_komm!K343)</f>
        <v xml:space="preserve"> </v>
      </c>
      <c r="L346" s="15" t="str">
        <f>IF(T_komm!L343=0," ",T_komm!L343)</f>
        <v xml:space="preserve"> </v>
      </c>
      <c r="M346" s="15" t="str">
        <f>IF(T_komm!M343=0," ",T_komm!M343)</f>
        <v xml:space="preserve"> </v>
      </c>
      <c r="N346" s="15" t="str">
        <f>IF(T_komm!N343=0," ",T_komm!N343)</f>
        <v xml:space="preserve"> </v>
      </c>
      <c r="O346" s="15" t="str">
        <f>IF(T_komm!O343=0," ",T_komm!O343)</f>
        <v xml:space="preserve"> </v>
      </c>
      <c r="P346" s="15" t="str">
        <f>IF(T_komm!P343=0," ",T_komm!P343)</f>
        <v xml:space="preserve"> </v>
      </c>
      <c r="Q346" s="15" t="str">
        <f>IF(T_komm!Q343=0," ",T_komm!Q343)</f>
        <v xml:space="preserve"> </v>
      </c>
      <c r="R346" s="15" t="str">
        <f>IF(T_komm!R343=0," ",T_komm!R343)</f>
        <v xml:space="preserve"> </v>
      </c>
      <c r="S346" s="15" t="str">
        <f>IF(T_komm!S343=0," ",T_komm!S343)</f>
        <v xml:space="preserve"> </v>
      </c>
      <c r="T346" s="41"/>
    </row>
    <row r="347" spans="2:20" x14ac:dyDescent="0.2">
      <c r="B347" s="15" t="str">
        <f>IF(T_komm!B344=0," ",T_komm!B344)</f>
        <v xml:space="preserve"> </v>
      </c>
      <c r="C347" s="15" t="str">
        <f>IF(T_komm!C344=0," ",T_komm!C344)</f>
        <v xml:space="preserve"> </v>
      </c>
      <c r="D347" s="15" t="str">
        <f>IF(T_komm!D344=0," ",T_komm!D344)</f>
        <v xml:space="preserve"> </v>
      </c>
      <c r="E347" s="15" t="str">
        <f>IF(T_komm!E344=0," ",T_komm!E344)</f>
        <v xml:space="preserve"> </v>
      </c>
      <c r="F347" s="15" t="str">
        <f>IF(T_komm!F344=0," ",T_komm!F344)</f>
        <v xml:space="preserve"> </v>
      </c>
      <c r="G347" s="15" t="str">
        <f>IF(T_komm!G344=0," ",T_komm!G344)</f>
        <v xml:space="preserve"> </v>
      </c>
      <c r="H347" s="15" t="str">
        <f>IF(T_komm!H344=0," ",T_komm!H344)</f>
        <v xml:space="preserve"> </v>
      </c>
      <c r="I347" s="15" t="str">
        <f>IF(T_komm!I344=0," ",T_komm!I344)</f>
        <v xml:space="preserve"> </v>
      </c>
      <c r="J347" s="15" t="str">
        <f>IF(T_komm!J344=0," ",T_komm!J344)</f>
        <v xml:space="preserve"> </v>
      </c>
      <c r="K347" s="15" t="str">
        <f>IF(T_komm!K344=0," ",T_komm!K344)</f>
        <v xml:space="preserve"> </v>
      </c>
      <c r="L347" s="15" t="str">
        <f>IF(T_komm!L344=0," ",T_komm!L344)</f>
        <v xml:space="preserve"> </v>
      </c>
      <c r="M347" s="15" t="str">
        <f>IF(T_komm!M344=0," ",T_komm!M344)</f>
        <v xml:space="preserve"> </v>
      </c>
      <c r="N347" s="15" t="str">
        <f>IF(T_komm!N344=0," ",T_komm!N344)</f>
        <v xml:space="preserve"> </v>
      </c>
      <c r="O347" s="15" t="str">
        <f>IF(T_komm!O344=0," ",T_komm!O344)</f>
        <v xml:space="preserve"> </v>
      </c>
      <c r="P347" s="15" t="str">
        <f>IF(T_komm!P344=0," ",T_komm!P344)</f>
        <v xml:space="preserve"> </v>
      </c>
      <c r="Q347" s="15" t="str">
        <f>IF(T_komm!Q344=0," ",T_komm!Q344)</f>
        <v xml:space="preserve"> </v>
      </c>
      <c r="R347" s="15" t="str">
        <f>IF(T_komm!R344=0," ",T_komm!R344)</f>
        <v xml:space="preserve"> </v>
      </c>
      <c r="S347" s="15" t="str">
        <f>IF(T_komm!S344=0," ",T_komm!S344)</f>
        <v xml:space="preserve"> </v>
      </c>
      <c r="T347" s="41"/>
    </row>
    <row r="348" spans="2:20" x14ac:dyDescent="0.2">
      <c r="B348" s="15" t="str">
        <f>IF(T_komm!B345=0," ",T_komm!B345)</f>
        <v xml:space="preserve"> </v>
      </c>
      <c r="C348" s="15" t="str">
        <f>IF(T_komm!C345=0," ",T_komm!C345)</f>
        <v xml:space="preserve"> </v>
      </c>
      <c r="D348" s="15" t="str">
        <f>IF(T_komm!D345=0," ",T_komm!D345)</f>
        <v xml:space="preserve"> </v>
      </c>
      <c r="E348" s="15" t="str">
        <f>IF(T_komm!E345=0," ",T_komm!E345)</f>
        <v xml:space="preserve"> </v>
      </c>
      <c r="F348" s="15" t="str">
        <f>IF(T_komm!F345=0," ",T_komm!F345)</f>
        <v xml:space="preserve"> </v>
      </c>
      <c r="G348" s="15" t="str">
        <f>IF(T_komm!G345=0," ",T_komm!G345)</f>
        <v xml:space="preserve"> </v>
      </c>
      <c r="H348" s="15" t="str">
        <f>IF(T_komm!H345=0," ",T_komm!H345)</f>
        <v xml:space="preserve"> </v>
      </c>
      <c r="I348" s="15" t="str">
        <f>IF(T_komm!I345=0," ",T_komm!I345)</f>
        <v xml:space="preserve"> </v>
      </c>
      <c r="J348" s="15" t="str">
        <f>IF(T_komm!J345=0," ",T_komm!J345)</f>
        <v xml:space="preserve"> </v>
      </c>
      <c r="K348" s="15" t="str">
        <f>IF(T_komm!K345=0," ",T_komm!K345)</f>
        <v xml:space="preserve"> </v>
      </c>
      <c r="L348" s="15" t="str">
        <f>IF(T_komm!L345=0," ",T_komm!L345)</f>
        <v xml:space="preserve"> </v>
      </c>
      <c r="M348" s="15" t="str">
        <f>IF(T_komm!M345=0," ",T_komm!M345)</f>
        <v xml:space="preserve"> </v>
      </c>
      <c r="N348" s="15" t="str">
        <f>IF(T_komm!N345=0," ",T_komm!N345)</f>
        <v xml:space="preserve"> </v>
      </c>
      <c r="O348" s="15" t="str">
        <f>IF(T_komm!O345=0," ",T_komm!O345)</f>
        <v xml:space="preserve"> </v>
      </c>
      <c r="P348" s="15" t="str">
        <f>IF(T_komm!P345=0," ",T_komm!P345)</f>
        <v xml:space="preserve"> </v>
      </c>
      <c r="Q348" s="15" t="str">
        <f>IF(T_komm!Q345=0," ",T_komm!Q345)</f>
        <v xml:space="preserve"> </v>
      </c>
      <c r="R348" s="15" t="str">
        <f>IF(T_komm!R345=0," ",T_komm!R345)</f>
        <v xml:space="preserve"> </v>
      </c>
      <c r="S348" s="15" t="str">
        <f>IF(T_komm!S345=0," ",T_komm!S345)</f>
        <v xml:space="preserve"> </v>
      </c>
      <c r="T348" s="41"/>
    </row>
    <row r="349" spans="2:20" x14ac:dyDescent="0.2">
      <c r="B349" s="15" t="str">
        <f>IF(T_komm!B346=0," ",T_komm!B346)</f>
        <v xml:space="preserve"> </v>
      </c>
      <c r="C349" s="15" t="str">
        <f>IF(T_komm!C346=0," ",T_komm!C346)</f>
        <v xml:space="preserve"> </v>
      </c>
      <c r="D349" s="15" t="str">
        <f>IF(T_komm!D346=0," ",T_komm!D346)</f>
        <v xml:space="preserve"> </v>
      </c>
      <c r="E349" s="15" t="str">
        <f>IF(T_komm!E346=0," ",T_komm!E346)</f>
        <v xml:space="preserve"> </v>
      </c>
      <c r="F349" s="15" t="str">
        <f>IF(T_komm!F346=0," ",T_komm!F346)</f>
        <v xml:space="preserve"> </v>
      </c>
      <c r="G349" s="15" t="str">
        <f>IF(T_komm!G346=0," ",T_komm!G346)</f>
        <v xml:space="preserve"> </v>
      </c>
      <c r="H349" s="15" t="str">
        <f>IF(T_komm!H346=0," ",T_komm!H346)</f>
        <v xml:space="preserve"> </v>
      </c>
      <c r="I349" s="15" t="str">
        <f>IF(T_komm!I346=0," ",T_komm!I346)</f>
        <v xml:space="preserve"> </v>
      </c>
      <c r="J349" s="15" t="str">
        <f>IF(T_komm!J346=0," ",T_komm!J346)</f>
        <v xml:space="preserve"> </v>
      </c>
      <c r="K349" s="15" t="str">
        <f>IF(T_komm!K346=0," ",T_komm!K346)</f>
        <v xml:space="preserve"> </v>
      </c>
      <c r="L349" s="15" t="str">
        <f>IF(T_komm!L346=0," ",T_komm!L346)</f>
        <v xml:space="preserve"> </v>
      </c>
      <c r="M349" s="15" t="str">
        <f>IF(T_komm!M346=0," ",T_komm!M346)</f>
        <v xml:space="preserve"> </v>
      </c>
      <c r="N349" s="15" t="str">
        <f>IF(T_komm!N346=0," ",T_komm!N346)</f>
        <v xml:space="preserve"> </v>
      </c>
      <c r="O349" s="15" t="str">
        <f>IF(T_komm!O346=0," ",T_komm!O346)</f>
        <v xml:space="preserve"> </v>
      </c>
      <c r="P349" s="15" t="str">
        <f>IF(T_komm!P346=0," ",T_komm!P346)</f>
        <v xml:space="preserve"> </v>
      </c>
      <c r="Q349" s="15" t="str">
        <f>IF(T_komm!Q346=0," ",T_komm!Q346)</f>
        <v xml:space="preserve"> </v>
      </c>
      <c r="R349" s="15" t="str">
        <f>IF(T_komm!R346=0," ",T_komm!R346)</f>
        <v xml:space="preserve"> </v>
      </c>
      <c r="S349" s="15" t="str">
        <f>IF(T_komm!S346=0," ",T_komm!S346)</f>
        <v xml:space="preserve"> </v>
      </c>
      <c r="T349" s="41"/>
    </row>
    <row r="350" spans="2:20" x14ac:dyDescent="0.2">
      <c r="B350" s="15" t="str">
        <f>IF(T_komm!B347=0," ",T_komm!B347)</f>
        <v xml:space="preserve"> </v>
      </c>
      <c r="C350" s="15" t="str">
        <f>IF(T_komm!C347=0," ",T_komm!C347)</f>
        <v xml:space="preserve"> </v>
      </c>
      <c r="D350" s="15" t="str">
        <f>IF(T_komm!D347=0," ",T_komm!D347)</f>
        <v xml:space="preserve"> </v>
      </c>
      <c r="E350" s="15" t="str">
        <f>IF(T_komm!E347=0," ",T_komm!E347)</f>
        <v xml:space="preserve"> </v>
      </c>
      <c r="F350" s="15" t="str">
        <f>IF(T_komm!F347=0," ",T_komm!F347)</f>
        <v xml:space="preserve"> </v>
      </c>
      <c r="G350" s="15" t="str">
        <f>IF(T_komm!G347=0," ",T_komm!G347)</f>
        <v xml:space="preserve"> </v>
      </c>
      <c r="H350" s="15" t="str">
        <f>IF(T_komm!H347=0," ",T_komm!H347)</f>
        <v xml:space="preserve"> </v>
      </c>
      <c r="I350" s="15" t="str">
        <f>IF(T_komm!I347=0," ",T_komm!I347)</f>
        <v xml:space="preserve"> </v>
      </c>
      <c r="J350" s="15" t="str">
        <f>IF(T_komm!J347=0," ",T_komm!J347)</f>
        <v xml:space="preserve"> </v>
      </c>
      <c r="K350" s="15" t="str">
        <f>IF(T_komm!K347=0," ",T_komm!K347)</f>
        <v xml:space="preserve"> </v>
      </c>
      <c r="L350" s="15" t="str">
        <f>IF(T_komm!L347=0," ",T_komm!L347)</f>
        <v xml:space="preserve"> </v>
      </c>
      <c r="M350" s="15" t="str">
        <f>IF(T_komm!M347=0," ",T_komm!M347)</f>
        <v xml:space="preserve"> </v>
      </c>
      <c r="N350" s="15" t="str">
        <f>IF(T_komm!N347=0," ",T_komm!N347)</f>
        <v xml:space="preserve"> </v>
      </c>
      <c r="O350" s="15" t="str">
        <f>IF(T_komm!O347=0," ",T_komm!O347)</f>
        <v xml:space="preserve"> </v>
      </c>
      <c r="P350" s="15" t="str">
        <f>IF(T_komm!P347=0," ",T_komm!P347)</f>
        <v xml:space="preserve"> </v>
      </c>
      <c r="Q350" s="15" t="str">
        <f>IF(T_komm!Q347=0," ",T_komm!Q347)</f>
        <v xml:space="preserve"> </v>
      </c>
      <c r="R350" s="15" t="str">
        <f>IF(T_komm!R347=0," ",T_komm!R347)</f>
        <v xml:space="preserve"> </v>
      </c>
      <c r="S350" s="15" t="str">
        <f>IF(T_komm!S347=0," ",T_komm!S347)</f>
        <v xml:space="preserve"> </v>
      </c>
      <c r="T350" s="41"/>
    </row>
    <row r="351" spans="2:20" x14ac:dyDescent="0.2">
      <c r="B351" s="15" t="str">
        <f>IF(T_komm!B348=0," ",T_komm!B348)</f>
        <v xml:space="preserve"> </v>
      </c>
      <c r="C351" s="15" t="str">
        <f>IF(T_komm!C348=0," ",T_komm!C348)</f>
        <v xml:space="preserve"> </v>
      </c>
      <c r="D351" s="15" t="str">
        <f>IF(T_komm!D348=0," ",T_komm!D348)</f>
        <v xml:space="preserve"> </v>
      </c>
      <c r="E351" s="15" t="str">
        <f>IF(T_komm!E348=0," ",T_komm!E348)</f>
        <v xml:space="preserve"> </v>
      </c>
      <c r="F351" s="15" t="str">
        <f>IF(T_komm!F348=0," ",T_komm!F348)</f>
        <v xml:space="preserve"> </v>
      </c>
      <c r="G351" s="15" t="str">
        <f>IF(T_komm!G348=0," ",T_komm!G348)</f>
        <v xml:space="preserve"> </v>
      </c>
      <c r="H351" s="15" t="str">
        <f>IF(T_komm!H348=0," ",T_komm!H348)</f>
        <v xml:space="preserve"> </v>
      </c>
      <c r="I351" s="15" t="str">
        <f>IF(T_komm!I348=0," ",T_komm!I348)</f>
        <v xml:space="preserve"> </v>
      </c>
      <c r="J351" s="15" t="str">
        <f>IF(T_komm!J348=0," ",T_komm!J348)</f>
        <v xml:space="preserve"> </v>
      </c>
      <c r="K351" s="15" t="str">
        <f>IF(T_komm!K348=0," ",T_komm!K348)</f>
        <v xml:space="preserve"> </v>
      </c>
      <c r="L351" s="15" t="str">
        <f>IF(T_komm!L348=0," ",T_komm!L348)</f>
        <v xml:space="preserve"> </v>
      </c>
      <c r="M351" s="15" t="str">
        <f>IF(T_komm!M348=0," ",T_komm!M348)</f>
        <v xml:space="preserve"> </v>
      </c>
      <c r="N351" s="15" t="str">
        <f>IF(T_komm!N348=0," ",T_komm!N348)</f>
        <v xml:space="preserve"> </v>
      </c>
      <c r="O351" s="15" t="str">
        <f>IF(T_komm!O348=0," ",T_komm!O348)</f>
        <v xml:space="preserve"> </v>
      </c>
      <c r="P351" s="15" t="str">
        <f>IF(T_komm!P348=0," ",T_komm!P348)</f>
        <v xml:space="preserve"> </v>
      </c>
      <c r="Q351" s="15" t="str">
        <f>IF(T_komm!Q348=0," ",T_komm!Q348)</f>
        <v xml:space="preserve"> </v>
      </c>
      <c r="R351" s="15" t="str">
        <f>IF(T_komm!R348=0," ",T_komm!R348)</f>
        <v xml:space="preserve"> </v>
      </c>
      <c r="S351" s="15" t="str">
        <f>IF(T_komm!S348=0," ",T_komm!S348)</f>
        <v xml:space="preserve"> </v>
      </c>
      <c r="T351" s="41"/>
    </row>
    <row r="352" spans="2:20" x14ac:dyDescent="0.2">
      <c r="B352" s="15" t="str">
        <f>IF(T_komm!B349=0," ",T_komm!B349)</f>
        <v xml:space="preserve"> </v>
      </c>
      <c r="C352" s="15" t="str">
        <f>IF(T_komm!C349=0," ",T_komm!C349)</f>
        <v xml:space="preserve"> </v>
      </c>
      <c r="D352" s="15" t="str">
        <f>IF(T_komm!D349=0," ",T_komm!D349)</f>
        <v xml:space="preserve"> </v>
      </c>
      <c r="E352" s="15" t="str">
        <f>IF(T_komm!E349=0," ",T_komm!E349)</f>
        <v xml:space="preserve"> </v>
      </c>
      <c r="F352" s="15" t="str">
        <f>IF(T_komm!F349=0," ",T_komm!F349)</f>
        <v xml:space="preserve"> </v>
      </c>
      <c r="G352" s="15" t="str">
        <f>IF(T_komm!G349=0," ",T_komm!G349)</f>
        <v xml:space="preserve"> </v>
      </c>
      <c r="H352" s="15" t="str">
        <f>IF(T_komm!H349=0," ",T_komm!H349)</f>
        <v xml:space="preserve"> </v>
      </c>
      <c r="I352" s="15" t="str">
        <f>IF(T_komm!I349=0," ",T_komm!I349)</f>
        <v xml:space="preserve"> </v>
      </c>
      <c r="J352" s="15" t="str">
        <f>IF(T_komm!J349=0," ",T_komm!J349)</f>
        <v xml:space="preserve"> </v>
      </c>
      <c r="K352" s="15" t="str">
        <f>IF(T_komm!K349=0," ",T_komm!K349)</f>
        <v xml:space="preserve"> </v>
      </c>
      <c r="L352" s="15" t="str">
        <f>IF(T_komm!L349=0," ",T_komm!L349)</f>
        <v xml:space="preserve"> </v>
      </c>
      <c r="M352" s="15" t="str">
        <f>IF(T_komm!M349=0," ",T_komm!M349)</f>
        <v xml:space="preserve"> </v>
      </c>
      <c r="N352" s="15" t="str">
        <f>IF(T_komm!N349=0," ",T_komm!N349)</f>
        <v xml:space="preserve"> </v>
      </c>
      <c r="O352" s="15" t="str">
        <f>IF(T_komm!O349=0," ",T_komm!O349)</f>
        <v xml:space="preserve"> </v>
      </c>
      <c r="P352" s="15" t="str">
        <f>IF(T_komm!P349=0," ",T_komm!P349)</f>
        <v xml:space="preserve"> </v>
      </c>
      <c r="Q352" s="15" t="str">
        <f>IF(T_komm!Q349=0," ",T_komm!Q349)</f>
        <v xml:space="preserve"> </v>
      </c>
      <c r="R352" s="15" t="str">
        <f>IF(T_komm!R349=0," ",T_komm!R349)</f>
        <v xml:space="preserve"> </v>
      </c>
      <c r="S352" s="15" t="str">
        <f>IF(T_komm!S349=0," ",T_komm!S349)</f>
        <v xml:space="preserve"> </v>
      </c>
      <c r="T352" s="41"/>
    </row>
    <row r="353" spans="2:20" x14ac:dyDescent="0.2">
      <c r="B353" s="15" t="str">
        <f>IF(T_komm!B350=0," ",T_komm!B350)</f>
        <v xml:space="preserve"> </v>
      </c>
      <c r="C353" s="15" t="str">
        <f>IF(T_komm!C350=0," ",T_komm!C350)</f>
        <v xml:space="preserve"> </v>
      </c>
      <c r="D353" s="15" t="str">
        <f>IF(T_komm!D350=0," ",T_komm!D350)</f>
        <v xml:space="preserve"> </v>
      </c>
      <c r="E353" s="15" t="str">
        <f>IF(T_komm!E350=0," ",T_komm!E350)</f>
        <v xml:space="preserve"> </v>
      </c>
      <c r="F353" s="15" t="str">
        <f>IF(T_komm!F350=0," ",T_komm!F350)</f>
        <v xml:space="preserve"> </v>
      </c>
      <c r="G353" s="15" t="str">
        <f>IF(T_komm!G350=0," ",T_komm!G350)</f>
        <v xml:space="preserve"> </v>
      </c>
      <c r="H353" s="15" t="str">
        <f>IF(T_komm!H350=0," ",T_komm!H350)</f>
        <v xml:space="preserve"> </v>
      </c>
      <c r="I353" s="15" t="str">
        <f>IF(T_komm!I350=0," ",T_komm!I350)</f>
        <v xml:space="preserve"> </v>
      </c>
      <c r="J353" s="15" t="str">
        <f>IF(T_komm!J350=0," ",T_komm!J350)</f>
        <v xml:space="preserve"> </v>
      </c>
      <c r="K353" s="15" t="str">
        <f>IF(T_komm!K350=0," ",T_komm!K350)</f>
        <v xml:space="preserve"> </v>
      </c>
      <c r="L353" s="15" t="str">
        <f>IF(T_komm!L350=0," ",T_komm!L350)</f>
        <v xml:space="preserve"> </v>
      </c>
      <c r="M353" s="15" t="str">
        <f>IF(T_komm!M350=0," ",T_komm!M350)</f>
        <v xml:space="preserve"> </v>
      </c>
      <c r="N353" s="15" t="str">
        <f>IF(T_komm!N350=0," ",T_komm!N350)</f>
        <v xml:space="preserve"> </v>
      </c>
      <c r="O353" s="15" t="str">
        <f>IF(T_komm!O350=0," ",T_komm!O350)</f>
        <v xml:space="preserve"> </v>
      </c>
      <c r="P353" s="15" t="str">
        <f>IF(T_komm!P350=0," ",T_komm!P350)</f>
        <v xml:space="preserve"> </v>
      </c>
      <c r="Q353" s="15" t="str">
        <f>IF(T_komm!Q350=0," ",T_komm!Q350)</f>
        <v xml:space="preserve"> </v>
      </c>
      <c r="R353" s="15" t="str">
        <f>IF(T_komm!R350=0," ",T_komm!R350)</f>
        <v xml:space="preserve"> </v>
      </c>
      <c r="S353" s="15" t="str">
        <f>IF(T_komm!S350=0," ",T_komm!S350)</f>
        <v xml:space="preserve"> </v>
      </c>
      <c r="T353" s="41"/>
    </row>
    <row r="354" spans="2:20" x14ac:dyDescent="0.2">
      <c r="B354" s="15" t="str">
        <f>IF(T_komm!B351=0," ",T_komm!B351)</f>
        <v xml:space="preserve"> </v>
      </c>
      <c r="C354" s="15" t="str">
        <f>IF(T_komm!C351=0," ",T_komm!C351)</f>
        <v xml:space="preserve"> </v>
      </c>
      <c r="D354" s="15" t="str">
        <f>IF(T_komm!D351=0," ",T_komm!D351)</f>
        <v xml:space="preserve"> </v>
      </c>
      <c r="E354" s="15" t="str">
        <f>IF(T_komm!E351=0," ",T_komm!E351)</f>
        <v xml:space="preserve"> </v>
      </c>
      <c r="F354" s="15" t="str">
        <f>IF(T_komm!F351=0," ",T_komm!F351)</f>
        <v xml:space="preserve"> </v>
      </c>
      <c r="G354" s="15" t="str">
        <f>IF(T_komm!G351=0," ",T_komm!G351)</f>
        <v xml:space="preserve"> </v>
      </c>
      <c r="H354" s="15" t="str">
        <f>IF(T_komm!H351=0," ",T_komm!H351)</f>
        <v xml:space="preserve"> </v>
      </c>
      <c r="I354" s="15" t="str">
        <f>IF(T_komm!I351=0," ",T_komm!I351)</f>
        <v xml:space="preserve"> </v>
      </c>
      <c r="J354" s="15" t="str">
        <f>IF(T_komm!J351=0," ",T_komm!J351)</f>
        <v xml:space="preserve"> </v>
      </c>
      <c r="K354" s="15" t="str">
        <f>IF(T_komm!K351=0," ",T_komm!K351)</f>
        <v xml:space="preserve"> </v>
      </c>
      <c r="L354" s="15" t="str">
        <f>IF(T_komm!L351=0," ",T_komm!L351)</f>
        <v xml:space="preserve"> </v>
      </c>
      <c r="M354" s="15" t="str">
        <f>IF(T_komm!M351=0," ",T_komm!M351)</f>
        <v xml:space="preserve"> </v>
      </c>
      <c r="N354" s="15" t="str">
        <f>IF(T_komm!N351=0," ",T_komm!N351)</f>
        <v xml:space="preserve"> </v>
      </c>
      <c r="O354" s="15" t="str">
        <f>IF(T_komm!O351=0," ",T_komm!O351)</f>
        <v xml:space="preserve"> </v>
      </c>
      <c r="P354" s="15" t="str">
        <f>IF(T_komm!P351=0," ",T_komm!P351)</f>
        <v xml:space="preserve"> </v>
      </c>
      <c r="Q354" s="15" t="str">
        <f>IF(T_komm!Q351=0," ",T_komm!Q351)</f>
        <v xml:space="preserve"> </v>
      </c>
      <c r="R354" s="15" t="str">
        <f>IF(T_komm!R351=0," ",T_komm!R351)</f>
        <v xml:space="preserve"> </v>
      </c>
      <c r="S354" s="15" t="str">
        <f>IF(T_komm!S351=0," ",T_komm!S351)</f>
        <v xml:space="preserve"> </v>
      </c>
      <c r="T354" s="41"/>
    </row>
    <row r="355" spans="2:20" x14ac:dyDescent="0.2">
      <c r="B355" s="15" t="str">
        <f>IF(T_komm!B352=0," ",T_komm!B352)</f>
        <v xml:space="preserve"> </v>
      </c>
      <c r="C355" s="15" t="str">
        <f>IF(T_komm!C352=0," ",T_komm!C352)</f>
        <v xml:space="preserve"> </v>
      </c>
      <c r="D355" s="15" t="str">
        <f>IF(T_komm!D352=0," ",T_komm!D352)</f>
        <v xml:space="preserve"> </v>
      </c>
      <c r="E355" s="15" t="str">
        <f>IF(T_komm!E352=0," ",T_komm!E352)</f>
        <v xml:space="preserve"> </v>
      </c>
      <c r="F355" s="15" t="str">
        <f>IF(T_komm!F352=0," ",T_komm!F352)</f>
        <v xml:space="preserve"> </v>
      </c>
      <c r="G355" s="15" t="str">
        <f>IF(T_komm!G352=0," ",T_komm!G352)</f>
        <v xml:space="preserve"> </v>
      </c>
      <c r="H355" s="15" t="str">
        <f>IF(T_komm!H352=0," ",T_komm!H352)</f>
        <v xml:space="preserve"> </v>
      </c>
      <c r="I355" s="15" t="str">
        <f>IF(T_komm!I352=0," ",T_komm!I352)</f>
        <v xml:space="preserve"> </v>
      </c>
      <c r="J355" s="15" t="str">
        <f>IF(T_komm!J352=0," ",T_komm!J352)</f>
        <v xml:space="preserve"> </v>
      </c>
      <c r="K355" s="15" t="str">
        <f>IF(T_komm!K352=0," ",T_komm!K352)</f>
        <v xml:space="preserve"> </v>
      </c>
      <c r="L355" s="15" t="str">
        <f>IF(T_komm!L352=0," ",T_komm!L352)</f>
        <v xml:space="preserve"> </v>
      </c>
      <c r="M355" s="15" t="str">
        <f>IF(T_komm!M352=0," ",T_komm!M352)</f>
        <v xml:space="preserve"> </v>
      </c>
      <c r="N355" s="15" t="str">
        <f>IF(T_komm!N352=0," ",T_komm!N352)</f>
        <v xml:space="preserve"> </v>
      </c>
      <c r="O355" s="15" t="str">
        <f>IF(T_komm!O352=0," ",T_komm!O352)</f>
        <v xml:space="preserve"> </v>
      </c>
      <c r="P355" s="15" t="str">
        <f>IF(T_komm!P352=0," ",T_komm!P352)</f>
        <v xml:space="preserve"> </v>
      </c>
      <c r="Q355" s="15" t="str">
        <f>IF(T_komm!Q352=0," ",T_komm!Q352)</f>
        <v xml:space="preserve"> </v>
      </c>
      <c r="R355" s="15" t="str">
        <f>IF(T_komm!R352=0," ",T_komm!R352)</f>
        <v xml:space="preserve"> </v>
      </c>
      <c r="S355" s="15" t="str">
        <f>IF(T_komm!S352=0," ",T_komm!S352)</f>
        <v xml:space="preserve"> </v>
      </c>
      <c r="T355" s="41"/>
    </row>
    <row r="356" spans="2:20" x14ac:dyDescent="0.2">
      <c r="B356" s="15" t="str">
        <f>IF(T_komm!B353=0," ",T_komm!B353)</f>
        <v xml:space="preserve"> </v>
      </c>
      <c r="C356" s="15" t="str">
        <f>IF(T_komm!C353=0," ",T_komm!C353)</f>
        <v xml:space="preserve"> </v>
      </c>
      <c r="D356" s="15" t="str">
        <f>IF(T_komm!D353=0," ",T_komm!D353)</f>
        <v xml:space="preserve"> </v>
      </c>
      <c r="E356" s="15" t="str">
        <f>IF(T_komm!E353=0," ",T_komm!E353)</f>
        <v xml:space="preserve"> </v>
      </c>
      <c r="F356" s="15" t="str">
        <f>IF(T_komm!F353=0," ",T_komm!F353)</f>
        <v xml:space="preserve"> </v>
      </c>
      <c r="G356" s="15" t="str">
        <f>IF(T_komm!G353=0," ",T_komm!G353)</f>
        <v xml:space="preserve"> </v>
      </c>
      <c r="H356" s="15" t="str">
        <f>IF(T_komm!H353=0," ",T_komm!H353)</f>
        <v xml:space="preserve"> </v>
      </c>
      <c r="I356" s="15" t="str">
        <f>IF(T_komm!I353=0," ",T_komm!I353)</f>
        <v xml:space="preserve"> </v>
      </c>
      <c r="J356" s="15" t="str">
        <f>IF(T_komm!J353=0," ",T_komm!J353)</f>
        <v xml:space="preserve"> </v>
      </c>
      <c r="K356" s="15" t="str">
        <f>IF(T_komm!K353=0," ",T_komm!K353)</f>
        <v xml:space="preserve"> </v>
      </c>
      <c r="L356" s="15" t="str">
        <f>IF(T_komm!L353=0," ",T_komm!L353)</f>
        <v xml:space="preserve"> </v>
      </c>
      <c r="M356" s="15" t="str">
        <f>IF(T_komm!M353=0," ",T_komm!M353)</f>
        <v xml:space="preserve"> </v>
      </c>
      <c r="N356" s="15" t="str">
        <f>IF(T_komm!N353=0," ",T_komm!N353)</f>
        <v xml:space="preserve"> </v>
      </c>
      <c r="O356" s="15" t="str">
        <f>IF(T_komm!O353=0," ",T_komm!O353)</f>
        <v xml:space="preserve"> </v>
      </c>
      <c r="P356" s="15" t="str">
        <f>IF(T_komm!P353=0," ",T_komm!P353)</f>
        <v xml:space="preserve"> </v>
      </c>
      <c r="Q356" s="15" t="str">
        <f>IF(T_komm!Q353=0," ",T_komm!Q353)</f>
        <v xml:space="preserve"> </v>
      </c>
      <c r="R356" s="15" t="str">
        <f>IF(T_komm!R353=0," ",T_komm!R353)</f>
        <v xml:space="preserve"> </v>
      </c>
      <c r="S356" s="15" t="str">
        <f>IF(T_komm!S353=0," ",T_komm!S353)</f>
        <v xml:space="preserve"> </v>
      </c>
      <c r="T356" s="41"/>
    </row>
    <row r="357" spans="2:20" x14ac:dyDescent="0.2">
      <c r="B357" s="15" t="str">
        <f>IF(T_komm!B354=0," ",T_komm!B354)</f>
        <v xml:space="preserve"> </v>
      </c>
      <c r="C357" s="15" t="str">
        <f>IF(T_komm!C354=0," ",T_komm!C354)</f>
        <v xml:space="preserve"> </v>
      </c>
      <c r="D357" s="15" t="str">
        <f>IF(T_komm!D354=0," ",T_komm!D354)</f>
        <v xml:space="preserve"> </v>
      </c>
      <c r="E357" s="15" t="str">
        <f>IF(T_komm!E354=0," ",T_komm!E354)</f>
        <v xml:space="preserve"> </v>
      </c>
      <c r="F357" s="15" t="str">
        <f>IF(T_komm!F354=0," ",T_komm!F354)</f>
        <v xml:space="preserve"> </v>
      </c>
      <c r="G357" s="15" t="str">
        <f>IF(T_komm!G354=0," ",T_komm!G354)</f>
        <v xml:space="preserve"> </v>
      </c>
      <c r="H357" s="15" t="str">
        <f>IF(T_komm!H354=0," ",T_komm!H354)</f>
        <v xml:space="preserve"> </v>
      </c>
      <c r="I357" s="15" t="str">
        <f>IF(T_komm!I354=0," ",T_komm!I354)</f>
        <v xml:space="preserve"> </v>
      </c>
      <c r="J357" s="15" t="str">
        <f>IF(T_komm!J354=0," ",T_komm!J354)</f>
        <v xml:space="preserve"> </v>
      </c>
      <c r="K357" s="15" t="str">
        <f>IF(T_komm!K354=0," ",T_komm!K354)</f>
        <v xml:space="preserve"> </v>
      </c>
      <c r="L357" s="15" t="str">
        <f>IF(T_komm!L354=0," ",T_komm!L354)</f>
        <v xml:space="preserve"> </v>
      </c>
      <c r="M357" s="15" t="str">
        <f>IF(T_komm!M354=0," ",T_komm!M354)</f>
        <v xml:space="preserve"> </v>
      </c>
      <c r="N357" s="15" t="str">
        <f>IF(T_komm!N354=0," ",T_komm!N354)</f>
        <v xml:space="preserve"> </v>
      </c>
      <c r="O357" s="15" t="str">
        <f>IF(T_komm!O354=0," ",T_komm!O354)</f>
        <v xml:space="preserve"> </v>
      </c>
      <c r="P357" s="15" t="str">
        <f>IF(T_komm!P354=0," ",T_komm!P354)</f>
        <v xml:space="preserve"> </v>
      </c>
      <c r="Q357" s="15" t="str">
        <f>IF(T_komm!Q354=0," ",T_komm!Q354)</f>
        <v xml:space="preserve"> </v>
      </c>
      <c r="R357" s="15" t="str">
        <f>IF(T_komm!R354=0," ",T_komm!R354)</f>
        <v xml:space="preserve"> </v>
      </c>
      <c r="S357" s="15" t="str">
        <f>IF(T_komm!S354=0," ",T_komm!S354)</f>
        <v xml:space="preserve"> </v>
      </c>
      <c r="T357" s="41"/>
    </row>
    <row r="358" spans="2:20" x14ac:dyDescent="0.2">
      <c r="B358" s="15" t="str">
        <f>IF(T_komm!B355=0," ",T_komm!B355)</f>
        <v xml:space="preserve"> </v>
      </c>
      <c r="C358" s="15" t="str">
        <f>IF(T_komm!C355=0," ",T_komm!C355)</f>
        <v xml:space="preserve"> </v>
      </c>
      <c r="D358" s="15" t="str">
        <f>IF(T_komm!D355=0," ",T_komm!D355)</f>
        <v xml:space="preserve"> </v>
      </c>
      <c r="E358" s="15" t="str">
        <f>IF(T_komm!E355=0," ",T_komm!E355)</f>
        <v xml:space="preserve"> </v>
      </c>
      <c r="F358" s="15" t="str">
        <f>IF(T_komm!F355=0," ",T_komm!F355)</f>
        <v xml:space="preserve"> </v>
      </c>
      <c r="G358" s="15" t="str">
        <f>IF(T_komm!G355=0," ",T_komm!G355)</f>
        <v xml:space="preserve"> </v>
      </c>
      <c r="H358" s="15" t="str">
        <f>IF(T_komm!H355=0," ",T_komm!H355)</f>
        <v xml:space="preserve"> </v>
      </c>
      <c r="I358" s="15" t="str">
        <f>IF(T_komm!I355=0," ",T_komm!I355)</f>
        <v xml:space="preserve"> </v>
      </c>
      <c r="J358" s="15" t="str">
        <f>IF(T_komm!J355=0," ",T_komm!J355)</f>
        <v xml:space="preserve"> </v>
      </c>
      <c r="K358" s="15" t="str">
        <f>IF(T_komm!K355=0," ",T_komm!K355)</f>
        <v xml:space="preserve"> </v>
      </c>
      <c r="L358" s="15" t="str">
        <f>IF(T_komm!L355=0," ",T_komm!L355)</f>
        <v xml:space="preserve"> </v>
      </c>
      <c r="M358" s="15" t="str">
        <f>IF(T_komm!M355=0," ",T_komm!M355)</f>
        <v xml:space="preserve"> </v>
      </c>
      <c r="N358" s="15" t="str">
        <f>IF(T_komm!N355=0," ",T_komm!N355)</f>
        <v xml:space="preserve"> </v>
      </c>
      <c r="O358" s="15" t="str">
        <f>IF(T_komm!O355=0," ",T_komm!O355)</f>
        <v xml:space="preserve"> </v>
      </c>
      <c r="P358" s="15" t="str">
        <f>IF(T_komm!P355=0," ",T_komm!P355)</f>
        <v xml:space="preserve"> </v>
      </c>
      <c r="Q358" s="15" t="str">
        <f>IF(T_komm!Q355=0," ",T_komm!Q355)</f>
        <v xml:space="preserve"> </v>
      </c>
      <c r="R358" s="15" t="str">
        <f>IF(T_komm!R355=0," ",T_komm!R355)</f>
        <v xml:space="preserve"> </v>
      </c>
      <c r="S358" s="15" t="str">
        <f>IF(T_komm!S355=0," ",T_komm!S355)</f>
        <v xml:space="preserve"> </v>
      </c>
    </row>
    <row r="359" spans="2:20" x14ac:dyDescent="0.2">
      <c r="B359" s="15" t="str">
        <f>IF(T_komm!B356=0," ",T_komm!B356)</f>
        <v xml:space="preserve"> </v>
      </c>
      <c r="C359" s="15" t="str">
        <f>IF(T_komm!C356=0," ",T_komm!C356)</f>
        <v xml:space="preserve"> </v>
      </c>
      <c r="D359" s="15" t="str">
        <f>IF(T_komm!D356=0," ",T_komm!D356)</f>
        <v xml:space="preserve"> </v>
      </c>
      <c r="E359" s="15" t="str">
        <f>IF(T_komm!E356=0," ",T_komm!E356)</f>
        <v xml:space="preserve"> </v>
      </c>
      <c r="F359" s="15" t="str">
        <f>IF(T_komm!F356=0," ",T_komm!F356)</f>
        <v xml:space="preserve"> </v>
      </c>
      <c r="G359" s="15" t="str">
        <f>IF(T_komm!G356=0," ",T_komm!G356)</f>
        <v xml:space="preserve"> </v>
      </c>
      <c r="H359" s="15" t="str">
        <f>IF(T_komm!H356=0," ",T_komm!H356)</f>
        <v xml:space="preserve"> </v>
      </c>
      <c r="I359" s="15" t="str">
        <f>IF(T_komm!I356=0," ",T_komm!I356)</f>
        <v xml:space="preserve"> </v>
      </c>
      <c r="J359" s="15" t="str">
        <f>IF(T_komm!J356=0," ",T_komm!J356)</f>
        <v xml:space="preserve"> </v>
      </c>
      <c r="K359" s="15" t="str">
        <f>IF(T_komm!K356=0," ",T_komm!K356)</f>
        <v xml:space="preserve"> </v>
      </c>
      <c r="L359" s="15" t="str">
        <f>IF(T_komm!L356=0," ",T_komm!L356)</f>
        <v xml:space="preserve"> </v>
      </c>
      <c r="M359" s="15" t="str">
        <f>IF(T_komm!M356=0," ",T_komm!M356)</f>
        <v xml:space="preserve"> </v>
      </c>
      <c r="N359" s="15" t="str">
        <f>IF(T_komm!N356=0," ",T_komm!N356)</f>
        <v xml:space="preserve"> </v>
      </c>
      <c r="O359" s="15" t="str">
        <f>IF(T_komm!O356=0," ",T_komm!O356)</f>
        <v xml:space="preserve"> </v>
      </c>
      <c r="P359" s="15" t="str">
        <f>IF(T_komm!P356=0," ",T_komm!P356)</f>
        <v xml:space="preserve"> </v>
      </c>
      <c r="Q359" s="15" t="str">
        <f>IF(T_komm!Q356=0," ",T_komm!Q356)</f>
        <v xml:space="preserve"> </v>
      </c>
      <c r="R359" s="15" t="str">
        <f>IF(T_komm!R356=0," ",T_komm!R356)</f>
        <v xml:space="preserve"> </v>
      </c>
      <c r="S359" s="15" t="str">
        <f>IF(T_komm!S356=0," ",T_komm!S356)</f>
        <v xml:space="preserve"> </v>
      </c>
    </row>
    <row r="360" spans="2:20" x14ac:dyDescent="0.2">
      <c r="B360" s="15" t="str">
        <f>IF(T_komm!B357=0," ",T_komm!B357)</f>
        <v xml:space="preserve"> </v>
      </c>
      <c r="C360" s="15" t="str">
        <f>IF(T_komm!C357=0," ",T_komm!C357)</f>
        <v xml:space="preserve"> </v>
      </c>
      <c r="D360" s="15" t="str">
        <f>IF(T_komm!D357=0," ",T_komm!D357)</f>
        <v xml:space="preserve"> </v>
      </c>
      <c r="E360" s="15" t="str">
        <f>IF(T_komm!E357=0," ",T_komm!E357)</f>
        <v xml:space="preserve"> </v>
      </c>
      <c r="F360" s="15" t="str">
        <f>IF(T_komm!F357=0," ",T_komm!F357)</f>
        <v xml:space="preserve"> </v>
      </c>
      <c r="G360" s="15" t="str">
        <f>IF(T_komm!G357=0," ",T_komm!G357)</f>
        <v xml:space="preserve"> </v>
      </c>
      <c r="H360" s="15" t="str">
        <f>IF(T_komm!H357=0," ",T_komm!H357)</f>
        <v xml:space="preserve"> </v>
      </c>
      <c r="I360" s="15" t="str">
        <f>IF(T_komm!I357=0," ",T_komm!I357)</f>
        <v xml:space="preserve"> </v>
      </c>
      <c r="J360" s="15" t="str">
        <f>IF(T_komm!J357=0," ",T_komm!J357)</f>
        <v xml:space="preserve"> </v>
      </c>
      <c r="K360" s="15" t="str">
        <f>IF(T_komm!K357=0," ",T_komm!K357)</f>
        <v xml:space="preserve"> </v>
      </c>
      <c r="L360" s="15" t="str">
        <f>IF(T_komm!L357=0," ",T_komm!L357)</f>
        <v xml:space="preserve"> </v>
      </c>
      <c r="M360" s="15" t="str">
        <f>IF(T_komm!M357=0," ",T_komm!M357)</f>
        <v xml:space="preserve"> </v>
      </c>
      <c r="N360" s="15" t="str">
        <f>IF(T_komm!N357=0," ",T_komm!N357)</f>
        <v xml:space="preserve"> </v>
      </c>
      <c r="O360" s="15" t="str">
        <f>IF(T_komm!O357=0," ",T_komm!O357)</f>
        <v xml:space="preserve"> </v>
      </c>
      <c r="P360" s="15" t="str">
        <f>IF(T_komm!P357=0," ",T_komm!P357)</f>
        <v xml:space="preserve"> </v>
      </c>
      <c r="Q360" s="15" t="str">
        <f>IF(T_komm!Q357=0," ",T_komm!Q357)</f>
        <v xml:space="preserve"> </v>
      </c>
      <c r="R360" s="15" t="str">
        <f>IF(T_komm!R357=0," ",T_komm!R357)</f>
        <v xml:space="preserve"> </v>
      </c>
      <c r="S360" s="15" t="str">
        <f>IF(T_komm!S357=0," ",T_komm!S357)</f>
        <v xml:space="preserve"> </v>
      </c>
    </row>
    <row r="361" spans="2:20" x14ac:dyDescent="0.2">
      <c r="B361" s="15" t="str">
        <f>IF(T_komm!B358=0," ",T_komm!B358)</f>
        <v xml:space="preserve"> </v>
      </c>
      <c r="C361" s="15" t="str">
        <f>IF(T_komm!C358=0," ",T_komm!C358)</f>
        <v xml:space="preserve"> </v>
      </c>
      <c r="D361" s="15" t="str">
        <f>IF(T_komm!D358=0," ",T_komm!D358)</f>
        <v xml:space="preserve"> </v>
      </c>
      <c r="E361" s="15" t="str">
        <f>IF(T_komm!E358=0," ",T_komm!E358)</f>
        <v xml:space="preserve"> </v>
      </c>
      <c r="F361" s="15" t="str">
        <f>IF(T_komm!F358=0," ",T_komm!F358)</f>
        <v xml:space="preserve"> </v>
      </c>
      <c r="G361" s="15" t="str">
        <f>IF(T_komm!G358=0," ",T_komm!G358)</f>
        <v xml:space="preserve"> </v>
      </c>
      <c r="H361" s="15" t="str">
        <f>IF(T_komm!H358=0," ",T_komm!H358)</f>
        <v xml:space="preserve"> </v>
      </c>
      <c r="I361" s="15" t="str">
        <f>IF(T_komm!I358=0," ",T_komm!I358)</f>
        <v xml:space="preserve"> </v>
      </c>
      <c r="J361" s="15" t="str">
        <f>IF(T_komm!J358=0," ",T_komm!J358)</f>
        <v xml:space="preserve"> </v>
      </c>
      <c r="K361" s="15" t="str">
        <f>IF(T_komm!K358=0," ",T_komm!K358)</f>
        <v xml:space="preserve"> </v>
      </c>
      <c r="L361" s="15" t="str">
        <f>IF(T_komm!L358=0," ",T_komm!L358)</f>
        <v xml:space="preserve"> </v>
      </c>
      <c r="M361" s="15" t="str">
        <f>IF(T_komm!M358=0," ",T_komm!M358)</f>
        <v xml:space="preserve"> </v>
      </c>
      <c r="N361" s="15" t="str">
        <f>IF(T_komm!N358=0," ",T_komm!N358)</f>
        <v xml:space="preserve"> </v>
      </c>
      <c r="O361" s="15" t="str">
        <f>IF(T_komm!O358=0," ",T_komm!O358)</f>
        <v xml:space="preserve"> </v>
      </c>
      <c r="P361" s="15" t="str">
        <f>IF(T_komm!P358=0," ",T_komm!P358)</f>
        <v xml:space="preserve"> </v>
      </c>
      <c r="Q361" s="15" t="str">
        <f>IF(T_komm!Q358=0," ",T_komm!Q358)</f>
        <v xml:space="preserve"> </v>
      </c>
      <c r="R361" s="15" t="str">
        <f>IF(T_komm!R358=0," ",T_komm!R358)</f>
        <v xml:space="preserve"> </v>
      </c>
      <c r="S361" s="15" t="str">
        <f>IF(T_komm!S358=0," ",T_komm!S358)</f>
        <v xml:space="preserve"> </v>
      </c>
    </row>
    <row r="362" spans="2:20" x14ac:dyDescent="0.2">
      <c r="B362" s="15" t="str">
        <f>IF(T_komm!B359=0," ",T_komm!B359)</f>
        <v xml:space="preserve"> </v>
      </c>
      <c r="C362" s="15" t="str">
        <f>IF(T_komm!C359=0," ",T_komm!C359)</f>
        <v xml:space="preserve"> </v>
      </c>
      <c r="D362" s="15" t="str">
        <f>IF(T_komm!D359=0," ",T_komm!D359)</f>
        <v xml:space="preserve"> </v>
      </c>
      <c r="E362" s="15" t="str">
        <f>IF(T_komm!E359=0," ",T_komm!E359)</f>
        <v xml:space="preserve"> </v>
      </c>
      <c r="F362" s="15" t="str">
        <f>IF(T_komm!F359=0," ",T_komm!F359)</f>
        <v xml:space="preserve"> </v>
      </c>
      <c r="G362" s="15" t="str">
        <f>IF(T_komm!G359=0," ",T_komm!G359)</f>
        <v xml:space="preserve"> </v>
      </c>
      <c r="H362" s="15" t="str">
        <f>IF(T_komm!H359=0," ",T_komm!H359)</f>
        <v xml:space="preserve"> </v>
      </c>
      <c r="I362" s="15" t="str">
        <f>IF(T_komm!I359=0," ",T_komm!I359)</f>
        <v xml:space="preserve"> </v>
      </c>
      <c r="J362" s="15" t="str">
        <f>IF(T_komm!J359=0," ",T_komm!J359)</f>
        <v xml:space="preserve"> </v>
      </c>
      <c r="K362" s="15" t="str">
        <f>IF(T_komm!K359=0," ",T_komm!K359)</f>
        <v xml:space="preserve"> </v>
      </c>
      <c r="L362" s="15" t="str">
        <f>IF(T_komm!L359=0," ",T_komm!L359)</f>
        <v xml:space="preserve"> </v>
      </c>
      <c r="M362" s="15" t="str">
        <f>IF(T_komm!M359=0," ",T_komm!M359)</f>
        <v xml:space="preserve"> </v>
      </c>
      <c r="N362" s="15" t="str">
        <f>IF(T_komm!N359=0," ",T_komm!N359)</f>
        <v xml:space="preserve"> </v>
      </c>
      <c r="O362" s="15" t="str">
        <f>IF(T_komm!O359=0," ",T_komm!O359)</f>
        <v xml:space="preserve"> </v>
      </c>
      <c r="P362" s="15" t="str">
        <f>IF(T_komm!P359=0," ",T_komm!P359)</f>
        <v xml:space="preserve"> </v>
      </c>
      <c r="Q362" s="15" t="str">
        <f>IF(T_komm!Q359=0," ",T_komm!Q359)</f>
        <v xml:space="preserve"> </v>
      </c>
      <c r="R362" s="15" t="str">
        <f>IF(T_komm!R359=0," ",T_komm!R359)</f>
        <v xml:space="preserve"> </v>
      </c>
      <c r="S362" s="15" t="str">
        <f>IF(T_komm!S359=0," ",T_komm!S359)</f>
        <v xml:space="preserve"> </v>
      </c>
    </row>
  </sheetData>
  <conditionalFormatting sqref="B9:S362">
    <cfRule type="containsBlanks" dxfId="130" priority="2">
      <formula>LEN(TRIM(B9))=0</formula>
    </cfRule>
  </conditionalFormatting>
  <conditionalFormatting sqref="T50:T357">
    <cfRule type="containsBlanks" dxfId="129" priority="1">
      <formula>LEN(TRIM(T50))=0</formula>
    </cfRule>
  </conditionalFormatting>
  <pageMargins left="0.7" right="0.7" top="0.75" bottom="0.75" header="0.3" footer="0.3"/>
  <drawing r:id="rId1"/>
  <extLst>
    <ext xmlns:x14="http://schemas.microsoft.com/office/spreadsheetml/2009/9/main" uri="{05C60535-1F16-4fd2-B633-F4F36F0B64E0}">
      <x14:sparklineGroups xmlns:xm="http://schemas.microsoft.com/office/excel/2006/main">
        <x14:sparklineGroup type="column" displayEmptyCellsAs="gap" high="1" xr2:uid="{FF52DD3E-08B7-4E44-A67A-AB2645E8ECFC}">
          <x14:colorSeries theme="4" tint="-0.249977111117893"/>
          <x14:colorNegative theme="5"/>
          <x14:colorAxis rgb="FF000000"/>
          <x14:colorMarkers theme="5" tint="-0.249977111117893"/>
          <x14:colorFirst theme="5" tint="-0.249977111117893"/>
          <x14:colorLast theme="5" tint="-0.249977111117893"/>
          <x14:colorHigh theme="7"/>
          <x14:colorLow theme="5" tint="-0.249977111117893"/>
          <x14:sparklines>
            <x14:sparkline>
              <xm:f>T_komm!C7:S7</xm:f>
              <xm:sqref>T10</xm:sqref>
            </x14:sparkline>
            <x14:sparkline>
              <xm:f>T_komm!C8:S8</xm:f>
              <xm:sqref>T11</xm:sqref>
            </x14:sparkline>
            <x14:sparkline>
              <xm:f>T_komm!C9:S9</xm:f>
              <xm:sqref>T12</xm:sqref>
            </x14:sparkline>
            <x14:sparkline>
              <xm:f>T_komm!C10:S10</xm:f>
              <xm:sqref>T13</xm:sqref>
            </x14:sparkline>
            <x14:sparkline>
              <xm:f>T_komm!C11:S11</xm:f>
              <xm:sqref>T14</xm:sqref>
            </x14:sparkline>
            <x14:sparkline>
              <xm:f>T_komm!C12:S12</xm:f>
              <xm:sqref>T15</xm:sqref>
            </x14:sparkline>
            <x14:sparkline>
              <xm:f>T_komm!C13:S13</xm:f>
              <xm:sqref>T16</xm:sqref>
            </x14:sparkline>
            <x14:sparkline>
              <xm:f>T_komm!C14:S14</xm:f>
              <xm:sqref>T17</xm:sqref>
            </x14:sparkline>
            <x14:sparkline>
              <xm:f>T_komm!C15:S15</xm:f>
              <xm:sqref>T18</xm:sqref>
            </x14:sparkline>
            <x14:sparkline>
              <xm:f>T_komm!C16:S16</xm:f>
              <xm:sqref>T19</xm:sqref>
            </x14:sparkline>
            <x14:sparkline>
              <xm:f>T_komm!C17:S17</xm:f>
              <xm:sqref>T20</xm:sqref>
            </x14:sparkline>
            <x14:sparkline>
              <xm:f>T_komm!C18:S18</xm:f>
              <xm:sqref>T21</xm:sqref>
            </x14:sparkline>
            <x14:sparkline>
              <xm:f>T_komm!C19:S19</xm:f>
              <xm:sqref>T22</xm:sqref>
            </x14:sparkline>
            <x14:sparkline>
              <xm:f>T_komm!C20:S20</xm:f>
              <xm:sqref>T23</xm:sqref>
            </x14:sparkline>
            <x14:sparkline>
              <xm:f>T_komm!C21:S21</xm:f>
              <xm:sqref>T24</xm:sqref>
            </x14:sparkline>
            <x14:sparkline>
              <xm:f>T_komm!C22:S22</xm:f>
              <xm:sqref>T25</xm:sqref>
            </x14:sparkline>
            <x14:sparkline>
              <xm:f>T_komm!C23:S23</xm:f>
              <xm:sqref>T26</xm:sqref>
            </x14:sparkline>
            <x14:sparkline>
              <xm:f>T_komm!C24:S24</xm:f>
              <xm:sqref>T27</xm:sqref>
            </x14:sparkline>
            <x14:sparkline>
              <xm:f>T_komm!C25:S25</xm:f>
              <xm:sqref>T28</xm:sqref>
            </x14:sparkline>
            <x14:sparkline>
              <xm:f>T_komm!C26:S26</xm:f>
              <xm:sqref>T29</xm:sqref>
            </x14:sparkline>
            <x14:sparkline>
              <xm:f>T_komm!C27:S27</xm:f>
              <xm:sqref>T30</xm:sqref>
            </x14:sparkline>
            <x14:sparkline>
              <xm:f>T_komm!C28:S28</xm:f>
              <xm:sqref>T31</xm:sqref>
            </x14:sparkline>
            <x14:sparkline>
              <xm:f>T_komm!C29:S29</xm:f>
              <xm:sqref>T32</xm:sqref>
            </x14:sparkline>
            <x14:sparkline>
              <xm:f>T_komm!C30:S30</xm:f>
              <xm:sqref>T33</xm:sqref>
            </x14:sparkline>
            <x14:sparkline>
              <xm:f>T_komm!C31:S31</xm:f>
              <xm:sqref>T34</xm:sqref>
            </x14:sparkline>
            <x14:sparkline>
              <xm:f>T_komm!C32:S32</xm:f>
              <xm:sqref>T35</xm:sqref>
            </x14:sparkline>
            <x14:sparkline>
              <xm:f>T_komm!C33:S33</xm:f>
              <xm:sqref>T36</xm:sqref>
            </x14:sparkline>
            <x14:sparkline>
              <xm:f>T_komm!C34:S34</xm:f>
              <xm:sqref>T37</xm:sqref>
            </x14:sparkline>
            <x14:sparkline>
              <xm:f>T_komm!C35:S35</xm:f>
              <xm:sqref>T38</xm:sqref>
            </x14:sparkline>
            <x14:sparkline>
              <xm:f>T_komm!C36:S36</xm:f>
              <xm:sqref>T39</xm:sqref>
            </x14:sparkline>
            <x14:sparkline>
              <xm:f>T_komm!C37:S37</xm:f>
              <xm:sqref>T40</xm:sqref>
            </x14:sparkline>
            <x14:sparkline>
              <xm:f>T_komm!C38:S38</xm:f>
              <xm:sqref>T41</xm:sqref>
            </x14:sparkline>
            <x14:sparkline>
              <xm:f>T_komm!C39:S39</xm:f>
              <xm:sqref>T42</xm:sqref>
            </x14:sparkline>
            <x14:sparkline>
              <xm:f>T_komm!C40:S40</xm:f>
              <xm:sqref>T43</xm:sqref>
            </x14:sparkline>
            <x14:sparkline>
              <xm:f>T_komm!C41:S41</xm:f>
              <xm:sqref>T44</xm:sqref>
            </x14:sparkline>
            <x14:sparkline>
              <xm:f>T_komm!C42:S42</xm:f>
              <xm:sqref>T45</xm:sqref>
            </x14:sparkline>
            <x14:sparkline>
              <xm:f>T_komm!C43:S43</xm:f>
              <xm:sqref>T46</xm:sqref>
            </x14:sparkline>
            <x14:sparkline>
              <xm:f>T_komm!C44:S44</xm:f>
              <xm:sqref>T47</xm:sqref>
            </x14:sparkline>
            <x14:sparkline>
              <xm:f>T_komm!C45:S45</xm:f>
              <xm:sqref>T48</xm:sqref>
            </x14:sparkline>
            <x14:sparkline>
              <xm:f>T_komm!C46:S46</xm:f>
              <xm:sqref>T49</xm:sqref>
            </x14:sparkline>
            <x14:sparkline>
              <xm:f>T_komm!C47:S47</xm:f>
              <xm:sqref>T50</xm:sqref>
            </x14:sparkline>
            <x14:sparkline>
              <xm:f>T_komm!C48:S48</xm:f>
              <xm:sqref>T51</xm:sqref>
            </x14:sparkline>
            <x14:sparkline>
              <xm:f>T_komm!C49:S49</xm:f>
              <xm:sqref>T52</xm:sqref>
            </x14:sparkline>
            <x14:sparkline>
              <xm:f>T_komm!C50:S50</xm:f>
              <xm:sqref>T53</xm:sqref>
            </x14:sparkline>
            <x14:sparkline>
              <xm:f>T_komm!C51:S51</xm:f>
              <xm:sqref>T54</xm:sqref>
            </x14:sparkline>
            <x14:sparkline>
              <xm:f>T_komm!C52:S52</xm:f>
              <xm:sqref>T55</xm:sqref>
            </x14:sparkline>
            <x14:sparkline>
              <xm:f>T_komm!C53:S53</xm:f>
              <xm:sqref>T56</xm:sqref>
            </x14:sparkline>
            <x14:sparkline>
              <xm:f>T_komm!C54:S54</xm:f>
              <xm:sqref>T57</xm:sqref>
            </x14:sparkline>
            <x14:sparkline>
              <xm:f>T_komm!C55:S55</xm:f>
              <xm:sqref>T58</xm:sqref>
            </x14:sparkline>
            <x14:sparkline>
              <xm:f>T_komm!C56:S56</xm:f>
              <xm:sqref>T59</xm:sqref>
            </x14:sparkline>
            <x14:sparkline>
              <xm:f>T_komm!C57:S57</xm:f>
              <xm:sqref>T60</xm:sqref>
            </x14:sparkline>
            <x14:sparkline>
              <xm:f>T_komm!C58:S58</xm:f>
              <xm:sqref>T61</xm:sqref>
            </x14:sparkline>
            <x14:sparkline>
              <xm:f>T_komm!C59:S59</xm:f>
              <xm:sqref>T62</xm:sqref>
            </x14:sparkline>
            <x14:sparkline>
              <xm:f>T_komm!C60:S60</xm:f>
              <xm:sqref>T63</xm:sqref>
            </x14:sparkline>
            <x14:sparkline>
              <xm:f>T_komm!C61:S61</xm:f>
              <xm:sqref>T64</xm:sqref>
            </x14:sparkline>
            <x14:sparkline>
              <xm:f>T_komm!C62:S62</xm:f>
              <xm:sqref>T65</xm:sqref>
            </x14:sparkline>
            <x14:sparkline>
              <xm:f>T_komm!C63:S63</xm:f>
              <xm:sqref>T66</xm:sqref>
            </x14:sparkline>
            <x14:sparkline>
              <xm:f>T_komm!C64:S64</xm:f>
              <xm:sqref>T67</xm:sqref>
            </x14:sparkline>
            <x14:sparkline>
              <xm:f>T_komm!C65:S65</xm:f>
              <xm:sqref>T68</xm:sqref>
            </x14:sparkline>
            <x14:sparkline>
              <xm:f>T_komm!C66:S66</xm:f>
              <xm:sqref>T69</xm:sqref>
            </x14:sparkline>
            <x14:sparkline>
              <xm:f>T_komm!C67:S67</xm:f>
              <xm:sqref>T70</xm:sqref>
            </x14:sparkline>
            <x14:sparkline>
              <xm:f>T_komm!C68:S68</xm:f>
              <xm:sqref>T71</xm:sqref>
            </x14:sparkline>
            <x14:sparkline>
              <xm:f>T_komm!C69:S69</xm:f>
              <xm:sqref>T72</xm:sqref>
            </x14:sparkline>
            <x14:sparkline>
              <xm:f>T_komm!C70:S70</xm:f>
              <xm:sqref>T73</xm:sqref>
            </x14:sparkline>
            <x14:sparkline>
              <xm:f>T_komm!C71:S71</xm:f>
              <xm:sqref>T74</xm:sqref>
            </x14:sparkline>
            <x14:sparkline>
              <xm:f>T_komm!C72:S72</xm:f>
              <xm:sqref>T75</xm:sqref>
            </x14:sparkline>
            <x14:sparkline>
              <xm:f>T_komm!C73:S73</xm:f>
              <xm:sqref>T76</xm:sqref>
            </x14:sparkline>
            <x14:sparkline>
              <xm:f>T_komm!C74:S74</xm:f>
              <xm:sqref>T77</xm:sqref>
            </x14:sparkline>
            <x14:sparkline>
              <xm:f>T_komm!C75:S75</xm:f>
              <xm:sqref>T78</xm:sqref>
            </x14:sparkline>
            <x14:sparkline>
              <xm:f>T_komm!C76:S76</xm:f>
              <xm:sqref>T79</xm:sqref>
            </x14:sparkline>
            <x14:sparkline>
              <xm:f>T_komm!C77:S77</xm:f>
              <xm:sqref>T80</xm:sqref>
            </x14:sparkline>
            <x14:sparkline>
              <xm:f>T_komm!C78:S78</xm:f>
              <xm:sqref>T81</xm:sqref>
            </x14:sparkline>
            <x14:sparkline>
              <xm:f>T_komm!C79:S79</xm:f>
              <xm:sqref>T82</xm:sqref>
            </x14:sparkline>
            <x14:sparkline>
              <xm:f>T_komm!C80:S80</xm:f>
              <xm:sqref>T83</xm:sqref>
            </x14:sparkline>
            <x14:sparkline>
              <xm:f>T_komm!C81:S81</xm:f>
              <xm:sqref>T84</xm:sqref>
            </x14:sparkline>
            <x14:sparkline>
              <xm:f>T_komm!C82:S82</xm:f>
              <xm:sqref>T85</xm:sqref>
            </x14:sparkline>
            <x14:sparkline>
              <xm:f>T_komm!C83:S83</xm:f>
              <xm:sqref>T86</xm:sqref>
            </x14:sparkline>
            <x14:sparkline>
              <xm:f>T_komm!C84:S84</xm:f>
              <xm:sqref>T87</xm:sqref>
            </x14:sparkline>
            <x14:sparkline>
              <xm:f>T_komm!C85:S85</xm:f>
              <xm:sqref>T88</xm:sqref>
            </x14:sparkline>
            <x14:sparkline>
              <xm:f>T_komm!C86:S86</xm:f>
              <xm:sqref>T89</xm:sqref>
            </x14:sparkline>
            <x14:sparkline>
              <xm:f>T_komm!C87:S87</xm:f>
              <xm:sqref>T90</xm:sqref>
            </x14:sparkline>
            <x14:sparkline>
              <xm:f>T_komm!C88:S88</xm:f>
              <xm:sqref>T91</xm:sqref>
            </x14:sparkline>
            <x14:sparkline>
              <xm:f>T_komm!C89:S89</xm:f>
              <xm:sqref>T92</xm:sqref>
            </x14:sparkline>
            <x14:sparkline>
              <xm:f>T_komm!C90:S90</xm:f>
              <xm:sqref>T93</xm:sqref>
            </x14:sparkline>
            <x14:sparkline>
              <xm:f>T_komm!C91:S91</xm:f>
              <xm:sqref>T94</xm:sqref>
            </x14:sparkline>
            <x14:sparkline>
              <xm:f>T_komm!C92:S92</xm:f>
              <xm:sqref>T95</xm:sqref>
            </x14:sparkline>
            <x14:sparkline>
              <xm:f>T_komm!C93:S93</xm:f>
              <xm:sqref>T96</xm:sqref>
            </x14:sparkline>
            <x14:sparkline>
              <xm:f>T_komm!C94:S94</xm:f>
              <xm:sqref>T97</xm:sqref>
            </x14:sparkline>
            <x14:sparkline>
              <xm:f>T_komm!C95:S95</xm:f>
              <xm:sqref>T98</xm:sqref>
            </x14:sparkline>
            <x14:sparkline>
              <xm:f>T_komm!C96:S96</xm:f>
              <xm:sqref>T99</xm:sqref>
            </x14:sparkline>
            <x14:sparkline>
              <xm:f>T_komm!C97:S97</xm:f>
              <xm:sqref>T100</xm:sqref>
            </x14:sparkline>
            <x14:sparkline>
              <xm:f>T_komm!C98:S98</xm:f>
              <xm:sqref>T101</xm:sqref>
            </x14:sparkline>
            <x14:sparkline>
              <xm:f>T_komm!C99:S99</xm:f>
              <xm:sqref>T102</xm:sqref>
            </x14:sparkline>
            <x14:sparkline>
              <xm:f>T_komm!C100:S100</xm:f>
              <xm:sqref>T103</xm:sqref>
            </x14:sparkline>
            <x14:sparkline>
              <xm:f>T_komm!C101:S101</xm:f>
              <xm:sqref>T104</xm:sqref>
            </x14:sparkline>
            <x14:sparkline>
              <xm:f>T_komm!C102:S102</xm:f>
              <xm:sqref>T105</xm:sqref>
            </x14:sparkline>
            <x14:sparkline>
              <xm:f>T_komm!C103:S103</xm:f>
              <xm:sqref>T106</xm:sqref>
            </x14:sparkline>
            <x14:sparkline>
              <xm:f>T_komm!C104:S104</xm:f>
              <xm:sqref>T107</xm:sqref>
            </x14:sparkline>
            <x14:sparkline>
              <xm:f>T_komm!C105:S105</xm:f>
              <xm:sqref>T108</xm:sqref>
            </x14:sparkline>
            <x14:sparkline>
              <xm:f>T_komm!C106:S106</xm:f>
              <xm:sqref>T109</xm:sqref>
            </x14:sparkline>
            <x14:sparkline>
              <xm:f>T_komm!C107:S107</xm:f>
              <xm:sqref>T110</xm:sqref>
            </x14:sparkline>
            <x14:sparkline>
              <xm:f>T_komm!C108:S108</xm:f>
              <xm:sqref>T111</xm:sqref>
            </x14:sparkline>
            <x14:sparkline>
              <xm:f>T_komm!C109:S109</xm:f>
              <xm:sqref>T112</xm:sqref>
            </x14:sparkline>
            <x14:sparkline>
              <xm:f>T_komm!C110:S110</xm:f>
              <xm:sqref>T113</xm:sqref>
            </x14:sparkline>
            <x14:sparkline>
              <xm:f>T_komm!C111:S111</xm:f>
              <xm:sqref>T114</xm:sqref>
            </x14:sparkline>
            <x14:sparkline>
              <xm:f>T_komm!C112:S112</xm:f>
              <xm:sqref>T115</xm:sqref>
            </x14:sparkline>
            <x14:sparkline>
              <xm:f>T_komm!C113:S113</xm:f>
              <xm:sqref>T116</xm:sqref>
            </x14:sparkline>
            <x14:sparkline>
              <xm:f>T_komm!C114:S114</xm:f>
              <xm:sqref>T117</xm:sqref>
            </x14:sparkline>
            <x14:sparkline>
              <xm:f>T_komm!C115:S115</xm:f>
              <xm:sqref>T118</xm:sqref>
            </x14:sparkline>
            <x14:sparkline>
              <xm:f>T_komm!C116:S116</xm:f>
              <xm:sqref>T119</xm:sqref>
            </x14:sparkline>
            <x14:sparkline>
              <xm:f>T_komm!C117:S117</xm:f>
              <xm:sqref>T120</xm:sqref>
            </x14:sparkline>
            <x14:sparkline>
              <xm:f>T_komm!C118:S118</xm:f>
              <xm:sqref>T121</xm:sqref>
            </x14:sparkline>
            <x14:sparkline>
              <xm:f>T_komm!C119:S119</xm:f>
              <xm:sqref>T122</xm:sqref>
            </x14:sparkline>
            <x14:sparkline>
              <xm:f>T_komm!C120:S120</xm:f>
              <xm:sqref>T123</xm:sqref>
            </x14:sparkline>
            <x14:sparkline>
              <xm:f>T_komm!C121:S121</xm:f>
              <xm:sqref>T124</xm:sqref>
            </x14:sparkline>
            <x14:sparkline>
              <xm:f>T_komm!C122:S122</xm:f>
              <xm:sqref>T125</xm:sqref>
            </x14:sparkline>
            <x14:sparkline>
              <xm:f>T_komm!C123:S123</xm:f>
              <xm:sqref>T126</xm:sqref>
            </x14:sparkline>
            <x14:sparkline>
              <xm:f>T_komm!C124:S124</xm:f>
              <xm:sqref>T127</xm:sqref>
            </x14:sparkline>
            <x14:sparkline>
              <xm:f>T_komm!C125:S125</xm:f>
              <xm:sqref>T128</xm:sqref>
            </x14:sparkline>
            <x14:sparkline>
              <xm:f>T_komm!C126:S126</xm:f>
              <xm:sqref>T129</xm:sqref>
            </x14:sparkline>
            <x14:sparkline>
              <xm:f>T_komm!C127:S127</xm:f>
              <xm:sqref>T130</xm:sqref>
            </x14:sparkline>
            <x14:sparkline>
              <xm:f>T_komm!C128:S128</xm:f>
              <xm:sqref>T131</xm:sqref>
            </x14:sparkline>
            <x14:sparkline>
              <xm:f>T_komm!C129:S129</xm:f>
              <xm:sqref>T132</xm:sqref>
            </x14:sparkline>
            <x14:sparkline>
              <xm:f>T_komm!C130:S130</xm:f>
              <xm:sqref>T133</xm:sqref>
            </x14:sparkline>
            <x14:sparkline>
              <xm:f>T_komm!C131:S131</xm:f>
              <xm:sqref>T134</xm:sqref>
            </x14:sparkline>
            <x14:sparkline>
              <xm:f>T_komm!C132:S132</xm:f>
              <xm:sqref>T135</xm:sqref>
            </x14:sparkline>
            <x14:sparkline>
              <xm:f>T_komm!C133:S133</xm:f>
              <xm:sqref>T136</xm:sqref>
            </x14:sparkline>
            <x14:sparkline>
              <xm:f>T_komm!C134:S134</xm:f>
              <xm:sqref>T137</xm:sqref>
            </x14:sparkline>
            <x14:sparkline>
              <xm:f>T_komm!C135:S135</xm:f>
              <xm:sqref>T138</xm:sqref>
            </x14:sparkline>
            <x14:sparkline>
              <xm:f>T_komm!C136:S136</xm:f>
              <xm:sqref>T139</xm:sqref>
            </x14:sparkline>
            <x14:sparkline>
              <xm:f>T_komm!C137:S137</xm:f>
              <xm:sqref>T140</xm:sqref>
            </x14:sparkline>
            <x14:sparkline>
              <xm:f>T_komm!C138:S138</xm:f>
              <xm:sqref>T141</xm:sqref>
            </x14:sparkline>
            <x14:sparkline>
              <xm:f>T_komm!C139:S139</xm:f>
              <xm:sqref>T142</xm:sqref>
            </x14:sparkline>
            <x14:sparkline>
              <xm:f>T_komm!C140:S140</xm:f>
              <xm:sqref>T143</xm:sqref>
            </x14:sparkline>
            <x14:sparkline>
              <xm:f>T_komm!C141:S141</xm:f>
              <xm:sqref>T144</xm:sqref>
            </x14:sparkline>
            <x14:sparkline>
              <xm:f>T_komm!C142:S142</xm:f>
              <xm:sqref>T145</xm:sqref>
            </x14:sparkline>
            <x14:sparkline>
              <xm:f>T_komm!C143:S143</xm:f>
              <xm:sqref>T146</xm:sqref>
            </x14:sparkline>
            <x14:sparkline>
              <xm:f>T_komm!C144:S144</xm:f>
              <xm:sqref>T147</xm:sqref>
            </x14:sparkline>
            <x14:sparkline>
              <xm:f>T_komm!C145:S145</xm:f>
              <xm:sqref>T148</xm:sqref>
            </x14:sparkline>
            <x14:sparkline>
              <xm:f>T_komm!C146:S146</xm:f>
              <xm:sqref>T149</xm:sqref>
            </x14:sparkline>
            <x14:sparkline>
              <xm:f>T_komm!C147:S147</xm:f>
              <xm:sqref>T150</xm:sqref>
            </x14:sparkline>
            <x14:sparkline>
              <xm:f>T_komm!C148:S148</xm:f>
              <xm:sqref>T151</xm:sqref>
            </x14:sparkline>
            <x14:sparkline>
              <xm:f>T_komm!C149:S149</xm:f>
              <xm:sqref>T152</xm:sqref>
            </x14:sparkline>
            <x14:sparkline>
              <xm:f>T_komm!C150:S150</xm:f>
              <xm:sqref>T153</xm:sqref>
            </x14:sparkline>
            <x14:sparkline>
              <xm:f>T_komm!C151:S151</xm:f>
              <xm:sqref>T154</xm:sqref>
            </x14:sparkline>
            <x14:sparkline>
              <xm:f>T_komm!C152:S152</xm:f>
              <xm:sqref>T155</xm:sqref>
            </x14:sparkline>
            <x14:sparkline>
              <xm:f>T_komm!C153:S153</xm:f>
              <xm:sqref>T156</xm:sqref>
            </x14:sparkline>
            <x14:sparkline>
              <xm:f>T_komm!C154:S154</xm:f>
              <xm:sqref>T157</xm:sqref>
            </x14:sparkline>
            <x14:sparkline>
              <xm:f>T_komm!C155:S155</xm:f>
              <xm:sqref>T158</xm:sqref>
            </x14:sparkline>
            <x14:sparkline>
              <xm:f>T_komm!C156:S156</xm:f>
              <xm:sqref>T159</xm:sqref>
            </x14:sparkline>
            <x14:sparkline>
              <xm:f>T_komm!C157:S157</xm:f>
              <xm:sqref>T160</xm:sqref>
            </x14:sparkline>
            <x14:sparkline>
              <xm:f>T_komm!C158:S158</xm:f>
              <xm:sqref>T161</xm:sqref>
            </x14:sparkline>
            <x14:sparkline>
              <xm:f>T_komm!C159:S159</xm:f>
              <xm:sqref>T162</xm:sqref>
            </x14:sparkline>
            <x14:sparkline>
              <xm:f>T_komm!C160:S160</xm:f>
              <xm:sqref>T163</xm:sqref>
            </x14:sparkline>
            <x14:sparkline>
              <xm:f>T_komm!C161:S161</xm:f>
              <xm:sqref>T164</xm:sqref>
            </x14:sparkline>
            <x14:sparkline>
              <xm:f>T_komm!C162:S162</xm:f>
              <xm:sqref>T165</xm:sqref>
            </x14:sparkline>
            <x14:sparkline>
              <xm:f>T_komm!C163:S163</xm:f>
              <xm:sqref>T166</xm:sqref>
            </x14:sparkline>
            <x14:sparkline>
              <xm:f>T_komm!C164:S164</xm:f>
              <xm:sqref>T167</xm:sqref>
            </x14:sparkline>
            <x14:sparkline>
              <xm:f>T_komm!C165:S165</xm:f>
              <xm:sqref>T168</xm:sqref>
            </x14:sparkline>
            <x14:sparkline>
              <xm:f>T_komm!C166:S166</xm:f>
              <xm:sqref>T169</xm:sqref>
            </x14:sparkline>
            <x14:sparkline>
              <xm:f>T_komm!C167:S167</xm:f>
              <xm:sqref>T170</xm:sqref>
            </x14:sparkline>
            <x14:sparkline>
              <xm:f>T_komm!C168:S168</xm:f>
              <xm:sqref>T171</xm:sqref>
            </x14:sparkline>
            <x14:sparkline>
              <xm:f>T_komm!C169:S169</xm:f>
              <xm:sqref>T172</xm:sqref>
            </x14:sparkline>
            <x14:sparkline>
              <xm:f>T_komm!C170:S170</xm:f>
              <xm:sqref>T173</xm:sqref>
            </x14:sparkline>
            <x14:sparkline>
              <xm:f>T_komm!C171:S171</xm:f>
              <xm:sqref>T174</xm:sqref>
            </x14:sparkline>
            <x14:sparkline>
              <xm:f>T_komm!C172:S172</xm:f>
              <xm:sqref>T175</xm:sqref>
            </x14:sparkline>
            <x14:sparkline>
              <xm:f>T_komm!C173:S173</xm:f>
              <xm:sqref>T176</xm:sqref>
            </x14:sparkline>
            <x14:sparkline>
              <xm:f>T_komm!C174:S174</xm:f>
              <xm:sqref>T177</xm:sqref>
            </x14:sparkline>
            <x14:sparkline>
              <xm:f>T_komm!C175:S175</xm:f>
              <xm:sqref>T178</xm:sqref>
            </x14:sparkline>
            <x14:sparkline>
              <xm:f>T_komm!C176:S176</xm:f>
              <xm:sqref>T179</xm:sqref>
            </x14:sparkline>
            <x14:sparkline>
              <xm:f>T_komm!C177:S177</xm:f>
              <xm:sqref>T180</xm:sqref>
            </x14:sparkline>
            <x14:sparkline>
              <xm:f>T_komm!C178:S178</xm:f>
              <xm:sqref>T181</xm:sqref>
            </x14:sparkline>
            <x14:sparkline>
              <xm:f>T_komm!C179:S179</xm:f>
              <xm:sqref>T182</xm:sqref>
            </x14:sparkline>
            <x14:sparkline>
              <xm:f>T_komm!C180:S180</xm:f>
              <xm:sqref>T183</xm:sqref>
            </x14:sparkline>
            <x14:sparkline>
              <xm:f>T_komm!C181:S181</xm:f>
              <xm:sqref>T184</xm:sqref>
            </x14:sparkline>
            <x14:sparkline>
              <xm:f>T_komm!C182:S182</xm:f>
              <xm:sqref>T185</xm:sqref>
            </x14:sparkline>
            <x14:sparkline>
              <xm:f>T_komm!C183:S183</xm:f>
              <xm:sqref>T186</xm:sqref>
            </x14:sparkline>
            <x14:sparkline>
              <xm:f>T_komm!C184:S184</xm:f>
              <xm:sqref>T187</xm:sqref>
            </x14:sparkline>
            <x14:sparkline>
              <xm:f>T_komm!C185:S185</xm:f>
              <xm:sqref>T188</xm:sqref>
            </x14:sparkline>
            <x14:sparkline>
              <xm:f>T_komm!C186:S186</xm:f>
              <xm:sqref>T189</xm:sqref>
            </x14:sparkline>
            <x14:sparkline>
              <xm:f>T_komm!C187:S187</xm:f>
              <xm:sqref>T190</xm:sqref>
            </x14:sparkline>
            <x14:sparkline>
              <xm:f>T_komm!C188:S188</xm:f>
              <xm:sqref>T191</xm:sqref>
            </x14:sparkline>
            <x14:sparkline>
              <xm:f>T_komm!C189:S189</xm:f>
              <xm:sqref>T192</xm:sqref>
            </x14:sparkline>
            <x14:sparkline>
              <xm:f>T_komm!C190:S190</xm:f>
              <xm:sqref>T193</xm:sqref>
            </x14:sparkline>
            <x14:sparkline>
              <xm:f>T_komm!C191:S191</xm:f>
              <xm:sqref>T194</xm:sqref>
            </x14:sparkline>
            <x14:sparkline>
              <xm:f>T_komm!C192:S192</xm:f>
              <xm:sqref>T195</xm:sqref>
            </x14:sparkline>
            <x14:sparkline>
              <xm:f>T_komm!C193:S193</xm:f>
              <xm:sqref>T196</xm:sqref>
            </x14:sparkline>
            <x14:sparkline>
              <xm:f>T_komm!C194:S194</xm:f>
              <xm:sqref>T197</xm:sqref>
            </x14:sparkline>
            <x14:sparkline>
              <xm:f>T_komm!C195:S195</xm:f>
              <xm:sqref>T198</xm:sqref>
            </x14:sparkline>
            <x14:sparkline>
              <xm:f>T_komm!C196:S196</xm:f>
              <xm:sqref>T199</xm:sqref>
            </x14:sparkline>
            <x14:sparkline>
              <xm:f>T_komm!C197:S197</xm:f>
              <xm:sqref>T200</xm:sqref>
            </x14:sparkline>
            <x14:sparkline>
              <xm:f>T_komm!C198:S198</xm:f>
              <xm:sqref>T201</xm:sqref>
            </x14:sparkline>
            <x14:sparkline>
              <xm:f>T_komm!C199:S199</xm:f>
              <xm:sqref>T202</xm:sqref>
            </x14:sparkline>
            <x14:sparkline>
              <xm:f>T_komm!C200:S200</xm:f>
              <xm:sqref>T203</xm:sqref>
            </x14:sparkline>
            <x14:sparkline>
              <xm:f>T_komm!C201:S201</xm:f>
              <xm:sqref>T204</xm:sqref>
            </x14:sparkline>
            <x14:sparkline>
              <xm:f>T_komm!C202:S202</xm:f>
              <xm:sqref>T205</xm:sqref>
            </x14:sparkline>
            <x14:sparkline>
              <xm:f>T_komm!C203:S203</xm:f>
              <xm:sqref>T206</xm:sqref>
            </x14:sparkline>
            <x14:sparkline>
              <xm:f>T_komm!C204:S204</xm:f>
              <xm:sqref>T207</xm:sqref>
            </x14:sparkline>
            <x14:sparkline>
              <xm:f>T_komm!C205:S205</xm:f>
              <xm:sqref>T208</xm:sqref>
            </x14:sparkline>
            <x14:sparkline>
              <xm:f>T_komm!C206:S206</xm:f>
              <xm:sqref>T209</xm:sqref>
            </x14:sparkline>
            <x14:sparkline>
              <xm:f>T_komm!C207:S207</xm:f>
              <xm:sqref>T210</xm:sqref>
            </x14:sparkline>
            <x14:sparkline>
              <xm:f>T_komm!C208:S208</xm:f>
              <xm:sqref>T211</xm:sqref>
            </x14:sparkline>
            <x14:sparkline>
              <xm:f>T_komm!C209:S209</xm:f>
              <xm:sqref>T212</xm:sqref>
            </x14:sparkline>
            <x14:sparkline>
              <xm:f>T_komm!C210:S210</xm:f>
              <xm:sqref>T213</xm:sqref>
            </x14:sparkline>
            <x14:sparkline>
              <xm:f>T_komm!C211:S211</xm:f>
              <xm:sqref>T214</xm:sqref>
            </x14:sparkline>
            <x14:sparkline>
              <xm:f>T_komm!C212:S212</xm:f>
              <xm:sqref>T215</xm:sqref>
            </x14:sparkline>
            <x14:sparkline>
              <xm:f>T_komm!C213:S213</xm:f>
              <xm:sqref>T216</xm:sqref>
            </x14:sparkline>
            <x14:sparkline>
              <xm:f>T_komm!C214:S214</xm:f>
              <xm:sqref>T217</xm:sqref>
            </x14:sparkline>
            <x14:sparkline>
              <xm:f>T_komm!C215:S215</xm:f>
              <xm:sqref>T218</xm:sqref>
            </x14:sparkline>
            <x14:sparkline>
              <xm:f>T_komm!C216:S216</xm:f>
              <xm:sqref>T219</xm:sqref>
            </x14:sparkline>
            <x14:sparkline>
              <xm:f>T_komm!C217:S217</xm:f>
              <xm:sqref>T220</xm:sqref>
            </x14:sparkline>
            <x14:sparkline>
              <xm:f>T_komm!C218:S218</xm:f>
              <xm:sqref>T221</xm:sqref>
            </x14:sparkline>
            <x14:sparkline>
              <xm:f>T_komm!C219:S219</xm:f>
              <xm:sqref>T222</xm:sqref>
            </x14:sparkline>
            <x14:sparkline>
              <xm:f>T_komm!C220:S220</xm:f>
              <xm:sqref>T223</xm:sqref>
            </x14:sparkline>
            <x14:sparkline>
              <xm:f>T_komm!C221:S221</xm:f>
              <xm:sqref>T224</xm:sqref>
            </x14:sparkline>
            <x14:sparkline>
              <xm:f>T_komm!C222:S222</xm:f>
              <xm:sqref>T225</xm:sqref>
            </x14:sparkline>
            <x14:sparkline>
              <xm:f>T_komm!C223:S223</xm:f>
              <xm:sqref>T226</xm:sqref>
            </x14:sparkline>
            <x14:sparkline>
              <xm:f>T_komm!C224:S224</xm:f>
              <xm:sqref>T227</xm:sqref>
            </x14:sparkline>
            <x14:sparkline>
              <xm:f>T_komm!C225:S225</xm:f>
              <xm:sqref>T228</xm:sqref>
            </x14:sparkline>
            <x14:sparkline>
              <xm:f>T_komm!C226:S226</xm:f>
              <xm:sqref>T229</xm:sqref>
            </x14:sparkline>
            <x14:sparkline>
              <xm:f>T_komm!C227:S227</xm:f>
              <xm:sqref>T230</xm:sqref>
            </x14:sparkline>
            <x14:sparkline>
              <xm:f>T_komm!C228:S228</xm:f>
              <xm:sqref>T231</xm:sqref>
            </x14:sparkline>
            <x14:sparkline>
              <xm:f>T_komm!C229:S229</xm:f>
              <xm:sqref>T232</xm:sqref>
            </x14:sparkline>
            <x14:sparkline>
              <xm:f>T_komm!C230:S230</xm:f>
              <xm:sqref>T233</xm:sqref>
            </x14:sparkline>
            <x14:sparkline>
              <xm:f>T_komm!C231:S231</xm:f>
              <xm:sqref>T234</xm:sqref>
            </x14:sparkline>
            <x14:sparkline>
              <xm:f>T_komm!C232:S232</xm:f>
              <xm:sqref>T235</xm:sqref>
            </x14:sparkline>
            <x14:sparkline>
              <xm:f>T_komm!C233:S233</xm:f>
              <xm:sqref>T236</xm:sqref>
            </x14:sparkline>
            <x14:sparkline>
              <xm:f>T_komm!C234:S234</xm:f>
              <xm:sqref>T237</xm:sqref>
            </x14:sparkline>
            <x14:sparkline>
              <xm:f>T_komm!C235:S235</xm:f>
              <xm:sqref>T238</xm:sqref>
            </x14:sparkline>
            <x14:sparkline>
              <xm:f>T_komm!C236:S236</xm:f>
              <xm:sqref>T239</xm:sqref>
            </x14:sparkline>
            <x14:sparkline>
              <xm:f>T_komm!C237:S237</xm:f>
              <xm:sqref>T240</xm:sqref>
            </x14:sparkline>
            <x14:sparkline>
              <xm:f>T_komm!C238:S238</xm:f>
              <xm:sqref>T241</xm:sqref>
            </x14:sparkline>
            <x14:sparkline>
              <xm:f>T_komm!C239:S239</xm:f>
              <xm:sqref>T242</xm:sqref>
            </x14:sparkline>
            <x14:sparkline>
              <xm:f>T_komm!C240:S240</xm:f>
              <xm:sqref>T243</xm:sqref>
            </x14:sparkline>
            <x14:sparkline>
              <xm:f>T_komm!C241:S241</xm:f>
              <xm:sqref>T244</xm:sqref>
            </x14:sparkline>
            <x14:sparkline>
              <xm:f>T_komm!C242:S242</xm:f>
              <xm:sqref>T245</xm:sqref>
            </x14:sparkline>
            <x14:sparkline>
              <xm:f>T_komm!C243:S243</xm:f>
              <xm:sqref>T246</xm:sqref>
            </x14:sparkline>
            <x14:sparkline>
              <xm:f>T_komm!C244:S244</xm:f>
              <xm:sqref>T247</xm:sqref>
            </x14:sparkline>
            <x14:sparkline>
              <xm:f>T_komm!C245:S245</xm:f>
              <xm:sqref>T248</xm:sqref>
            </x14:sparkline>
            <x14:sparkline>
              <xm:f>T_komm!C246:S246</xm:f>
              <xm:sqref>T249</xm:sqref>
            </x14:sparkline>
            <x14:sparkline>
              <xm:f>T_komm!C247:S247</xm:f>
              <xm:sqref>T250</xm:sqref>
            </x14:sparkline>
            <x14:sparkline>
              <xm:f>T_komm!C248:S248</xm:f>
              <xm:sqref>T251</xm:sqref>
            </x14:sparkline>
            <x14:sparkline>
              <xm:f>T_komm!C249:S249</xm:f>
              <xm:sqref>T252</xm:sqref>
            </x14:sparkline>
            <x14:sparkline>
              <xm:f>T_komm!C250:S250</xm:f>
              <xm:sqref>T253</xm:sqref>
            </x14:sparkline>
            <x14:sparkline>
              <xm:f>T_komm!C251:S251</xm:f>
              <xm:sqref>T254</xm:sqref>
            </x14:sparkline>
            <x14:sparkline>
              <xm:f>T_komm!C252:S252</xm:f>
              <xm:sqref>T255</xm:sqref>
            </x14:sparkline>
            <x14:sparkline>
              <xm:f>T_komm!C253:S253</xm:f>
              <xm:sqref>T256</xm:sqref>
            </x14:sparkline>
            <x14:sparkline>
              <xm:f>T_komm!C254:S254</xm:f>
              <xm:sqref>T257</xm:sqref>
            </x14:sparkline>
            <x14:sparkline>
              <xm:f>T_komm!C255:S255</xm:f>
              <xm:sqref>T258</xm:sqref>
            </x14:sparkline>
            <x14:sparkline>
              <xm:f>T_komm!C256:S256</xm:f>
              <xm:sqref>T259</xm:sqref>
            </x14:sparkline>
            <x14:sparkline>
              <xm:f>T_komm!C257:S257</xm:f>
              <xm:sqref>T260</xm:sqref>
            </x14:sparkline>
            <x14:sparkline>
              <xm:f>T_komm!C258:S258</xm:f>
              <xm:sqref>T261</xm:sqref>
            </x14:sparkline>
            <x14:sparkline>
              <xm:f>T_komm!C259:S259</xm:f>
              <xm:sqref>T262</xm:sqref>
            </x14:sparkline>
            <x14:sparkline>
              <xm:f>T_komm!C260:S260</xm:f>
              <xm:sqref>T263</xm:sqref>
            </x14:sparkline>
            <x14:sparkline>
              <xm:f>T_komm!C261:S261</xm:f>
              <xm:sqref>T264</xm:sqref>
            </x14:sparkline>
            <x14:sparkline>
              <xm:f>T_komm!C262:S262</xm:f>
              <xm:sqref>T265</xm:sqref>
            </x14:sparkline>
            <x14:sparkline>
              <xm:f>T_komm!C263:S263</xm:f>
              <xm:sqref>T266</xm:sqref>
            </x14:sparkline>
            <x14:sparkline>
              <xm:f>T_komm!C264:S264</xm:f>
              <xm:sqref>T267</xm:sqref>
            </x14:sparkline>
            <x14:sparkline>
              <xm:f>T_komm!C265:S265</xm:f>
              <xm:sqref>T268</xm:sqref>
            </x14:sparkline>
            <x14:sparkline>
              <xm:f>T_komm!C266:S266</xm:f>
              <xm:sqref>T269</xm:sqref>
            </x14:sparkline>
            <x14:sparkline>
              <xm:f>T_komm!C267:S267</xm:f>
              <xm:sqref>T270</xm:sqref>
            </x14:sparkline>
            <x14:sparkline>
              <xm:f>T_komm!C268:S268</xm:f>
              <xm:sqref>T271</xm:sqref>
            </x14:sparkline>
            <x14:sparkline>
              <xm:f>T_komm!C269:S269</xm:f>
              <xm:sqref>T272</xm:sqref>
            </x14:sparkline>
            <x14:sparkline>
              <xm:f>T_komm!C270:S270</xm:f>
              <xm:sqref>T273</xm:sqref>
            </x14:sparkline>
            <x14:sparkline>
              <xm:f>T_komm!C271:S271</xm:f>
              <xm:sqref>T274</xm:sqref>
            </x14:sparkline>
            <x14:sparkline>
              <xm:f>T_komm!C272:S272</xm:f>
              <xm:sqref>T275</xm:sqref>
            </x14:sparkline>
            <x14:sparkline>
              <xm:f>T_komm!C273:S273</xm:f>
              <xm:sqref>T276</xm:sqref>
            </x14:sparkline>
            <x14:sparkline>
              <xm:f>T_komm!C274:S274</xm:f>
              <xm:sqref>T277</xm:sqref>
            </x14:sparkline>
            <x14:sparkline>
              <xm:f>T_komm!C275:S275</xm:f>
              <xm:sqref>T278</xm:sqref>
            </x14:sparkline>
            <x14:sparkline>
              <xm:f>T_komm!C276:S276</xm:f>
              <xm:sqref>T279</xm:sqref>
            </x14:sparkline>
            <x14:sparkline>
              <xm:f>T_komm!C277:S277</xm:f>
              <xm:sqref>T280</xm:sqref>
            </x14:sparkline>
            <x14:sparkline>
              <xm:f>T_komm!C278:S278</xm:f>
              <xm:sqref>T281</xm:sqref>
            </x14:sparkline>
            <x14:sparkline>
              <xm:f>T_komm!C279:S279</xm:f>
              <xm:sqref>T282</xm:sqref>
            </x14:sparkline>
            <x14:sparkline>
              <xm:f>T_komm!C280:S280</xm:f>
              <xm:sqref>T283</xm:sqref>
            </x14:sparkline>
            <x14:sparkline>
              <xm:f>T_komm!C281:S281</xm:f>
              <xm:sqref>T284</xm:sqref>
            </x14:sparkline>
            <x14:sparkline>
              <xm:f>T_komm!C282:S282</xm:f>
              <xm:sqref>T285</xm:sqref>
            </x14:sparkline>
            <x14:sparkline>
              <xm:f>T_komm!C283:S283</xm:f>
              <xm:sqref>T286</xm:sqref>
            </x14:sparkline>
            <x14:sparkline>
              <xm:f>T_komm!C284:S284</xm:f>
              <xm:sqref>T287</xm:sqref>
            </x14:sparkline>
            <x14:sparkline>
              <xm:f>T_komm!C285:S285</xm:f>
              <xm:sqref>T288</xm:sqref>
            </x14:sparkline>
            <x14:sparkline>
              <xm:f>T_komm!C286:S286</xm:f>
              <xm:sqref>T289</xm:sqref>
            </x14:sparkline>
            <x14:sparkline>
              <xm:f>T_komm!C287:S287</xm:f>
              <xm:sqref>T290</xm:sqref>
            </x14:sparkline>
            <x14:sparkline>
              <xm:f>T_komm!C288:S288</xm:f>
              <xm:sqref>T291</xm:sqref>
            </x14:sparkline>
            <x14:sparkline>
              <xm:f>T_komm!C289:S289</xm:f>
              <xm:sqref>T292</xm:sqref>
            </x14:sparkline>
            <x14:sparkline>
              <xm:f>T_komm!C290:S290</xm:f>
              <xm:sqref>T293</xm:sqref>
            </x14:sparkline>
            <x14:sparkline>
              <xm:f>T_komm!C291:S291</xm:f>
              <xm:sqref>T294</xm:sqref>
            </x14:sparkline>
            <x14:sparkline>
              <xm:f>T_komm!C292:S292</xm:f>
              <xm:sqref>T295</xm:sqref>
            </x14:sparkline>
            <x14:sparkline>
              <xm:f>T_komm!C293:S293</xm:f>
              <xm:sqref>T296</xm:sqref>
            </x14:sparkline>
            <x14:sparkline>
              <xm:f>T_komm!C294:S294</xm:f>
              <xm:sqref>T297</xm:sqref>
            </x14:sparkline>
            <x14:sparkline>
              <xm:f>T_komm!C295:S295</xm:f>
              <xm:sqref>T298</xm:sqref>
            </x14:sparkline>
            <x14:sparkline>
              <xm:f>T_komm!C296:S296</xm:f>
              <xm:sqref>T299</xm:sqref>
            </x14:sparkline>
            <x14:sparkline>
              <xm:f>T_komm!C297:S297</xm:f>
              <xm:sqref>T300</xm:sqref>
            </x14:sparkline>
            <x14:sparkline>
              <xm:f>T_komm!C298:S298</xm:f>
              <xm:sqref>T301</xm:sqref>
            </x14:sparkline>
            <x14:sparkline>
              <xm:f>T_komm!C299:S299</xm:f>
              <xm:sqref>T302</xm:sqref>
            </x14:sparkline>
            <x14:sparkline>
              <xm:f>T_komm!C300:S300</xm:f>
              <xm:sqref>T303</xm:sqref>
            </x14:sparkline>
            <x14:sparkline>
              <xm:f>T_komm!C301:S301</xm:f>
              <xm:sqref>T304</xm:sqref>
            </x14:sparkline>
            <x14:sparkline>
              <xm:f>T_komm!C302:S302</xm:f>
              <xm:sqref>T305</xm:sqref>
            </x14:sparkline>
            <x14:sparkline>
              <xm:f>T_komm!C303:S303</xm:f>
              <xm:sqref>T306</xm:sqref>
            </x14:sparkline>
            <x14:sparkline>
              <xm:f>T_komm!C304:S304</xm:f>
              <xm:sqref>T307</xm:sqref>
            </x14:sparkline>
            <x14:sparkline>
              <xm:f>T_komm!C305:S305</xm:f>
              <xm:sqref>T308</xm:sqref>
            </x14:sparkline>
            <x14:sparkline>
              <xm:f>T_komm!C306:S306</xm:f>
              <xm:sqref>T309</xm:sqref>
            </x14:sparkline>
            <x14:sparkline>
              <xm:f>T_komm!C307:S307</xm:f>
              <xm:sqref>T310</xm:sqref>
            </x14:sparkline>
            <x14:sparkline>
              <xm:f>T_komm!C308:S308</xm:f>
              <xm:sqref>T311</xm:sqref>
            </x14:sparkline>
            <x14:sparkline>
              <xm:f>T_komm!C309:S309</xm:f>
              <xm:sqref>T312</xm:sqref>
            </x14:sparkline>
            <x14:sparkline>
              <xm:f>T_komm!C310:S310</xm:f>
              <xm:sqref>T313</xm:sqref>
            </x14:sparkline>
            <x14:sparkline>
              <xm:f>T_komm!C311:S311</xm:f>
              <xm:sqref>T314</xm:sqref>
            </x14:sparkline>
            <x14:sparkline>
              <xm:f>T_komm!C312:S312</xm:f>
              <xm:sqref>T315</xm:sqref>
            </x14:sparkline>
            <x14:sparkline>
              <xm:f>T_komm!C313:S313</xm:f>
              <xm:sqref>T316</xm:sqref>
            </x14:sparkline>
            <x14:sparkline>
              <xm:f>T_komm!C314:S314</xm:f>
              <xm:sqref>T317</xm:sqref>
            </x14:sparkline>
            <x14:sparkline>
              <xm:f>T_komm!C315:S315</xm:f>
              <xm:sqref>T318</xm:sqref>
            </x14:sparkline>
            <x14:sparkline>
              <xm:f>T_komm!C316:S316</xm:f>
              <xm:sqref>T319</xm:sqref>
            </x14:sparkline>
            <x14:sparkline>
              <xm:f>T_komm!C317:S317</xm:f>
              <xm:sqref>T320</xm:sqref>
            </x14:sparkline>
            <x14:sparkline>
              <xm:f>T_komm!C318:S318</xm:f>
              <xm:sqref>T321</xm:sqref>
            </x14:sparkline>
            <x14:sparkline>
              <xm:f>T_komm!C319:S319</xm:f>
              <xm:sqref>T322</xm:sqref>
            </x14:sparkline>
            <x14:sparkline>
              <xm:f>T_komm!C320:S320</xm:f>
              <xm:sqref>T323</xm:sqref>
            </x14:sparkline>
            <x14:sparkline>
              <xm:f>T_komm!C321:S321</xm:f>
              <xm:sqref>T324</xm:sqref>
            </x14:sparkline>
            <x14:sparkline>
              <xm:f>T_komm!C322:S322</xm:f>
              <xm:sqref>T325</xm:sqref>
            </x14:sparkline>
            <x14:sparkline>
              <xm:f>T_komm!C323:S323</xm:f>
              <xm:sqref>T326</xm:sqref>
            </x14:sparkline>
            <x14:sparkline>
              <xm:f>T_komm!C324:S324</xm:f>
              <xm:sqref>T327</xm:sqref>
            </x14:sparkline>
            <x14:sparkline>
              <xm:f>T_komm!C325:S325</xm:f>
              <xm:sqref>T328</xm:sqref>
            </x14:sparkline>
            <x14:sparkline>
              <xm:f>T_komm!C326:S326</xm:f>
              <xm:sqref>T329</xm:sqref>
            </x14:sparkline>
            <x14:sparkline>
              <xm:f>T_komm!C327:S327</xm:f>
              <xm:sqref>T330</xm:sqref>
            </x14:sparkline>
            <x14:sparkline>
              <xm:f>T_komm!C328:S328</xm:f>
              <xm:sqref>T331</xm:sqref>
            </x14:sparkline>
            <x14:sparkline>
              <xm:f>T_komm!C329:S329</xm:f>
              <xm:sqref>T332</xm:sqref>
            </x14:sparkline>
            <x14:sparkline>
              <xm:f>T_komm!C330:S330</xm:f>
              <xm:sqref>T333</xm:sqref>
            </x14:sparkline>
            <x14:sparkline>
              <xm:f>T_komm!C331:S331</xm:f>
              <xm:sqref>T334</xm:sqref>
            </x14:sparkline>
            <x14:sparkline>
              <xm:f>T_komm!C332:S332</xm:f>
              <xm:sqref>T335</xm:sqref>
            </x14:sparkline>
            <x14:sparkline>
              <xm:f>T_komm!C333:S333</xm:f>
              <xm:sqref>T336</xm:sqref>
            </x14:sparkline>
            <x14:sparkline>
              <xm:f>T_komm!C334:S334</xm:f>
              <xm:sqref>T337</xm:sqref>
            </x14:sparkline>
            <x14:sparkline>
              <xm:f>T_komm!C335:S335</xm:f>
              <xm:sqref>T338</xm:sqref>
            </x14:sparkline>
            <x14:sparkline>
              <xm:f>T_komm!C336:S336</xm:f>
              <xm:sqref>T339</xm:sqref>
            </x14:sparkline>
            <x14:sparkline>
              <xm:f>T_komm!C337:S337</xm:f>
              <xm:sqref>T340</xm:sqref>
            </x14:sparkline>
            <x14:sparkline>
              <xm:f>T_komm!C338:S338</xm:f>
              <xm:sqref>T341</xm:sqref>
            </x14:sparkline>
            <x14:sparkline>
              <xm:f>T_komm!C339:S339</xm:f>
              <xm:sqref>T342</xm:sqref>
            </x14:sparkline>
            <x14:sparkline>
              <xm:f>T_komm!C340:S340</xm:f>
              <xm:sqref>T343</xm:sqref>
            </x14:sparkline>
            <x14:sparkline>
              <xm:f>T_komm!C341:S341</xm:f>
              <xm:sqref>T344</xm:sqref>
            </x14:sparkline>
            <x14:sparkline>
              <xm:f>T_komm!C342:S342</xm:f>
              <xm:sqref>T345</xm:sqref>
            </x14:sparkline>
            <x14:sparkline>
              <xm:f>T_komm!C343:S343</xm:f>
              <xm:sqref>T346</xm:sqref>
            </x14:sparkline>
            <x14:sparkline>
              <xm:f>T_komm!C344:S344</xm:f>
              <xm:sqref>T347</xm:sqref>
            </x14:sparkline>
            <x14:sparkline>
              <xm:f>T_komm!C345:S345</xm:f>
              <xm:sqref>T348</xm:sqref>
            </x14:sparkline>
            <x14:sparkline>
              <xm:f>T_komm!C346:S346</xm:f>
              <xm:sqref>T349</xm:sqref>
            </x14:sparkline>
            <x14:sparkline>
              <xm:f>T_komm!C347:S347</xm:f>
              <xm:sqref>T350</xm:sqref>
            </x14:sparkline>
            <x14:sparkline>
              <xm:f>T_komm!C348:S348</xm:f>
              <xm:sqref>T351</xm:sqref>
            </x14:sparkline>
            <x14:sparkline>
              <xm:f>T_komm!C349:S349</xm:f>
              <xm:sqref>T352</xm:sqref>
            </x14:sparkline>
            <x14:sparkline>
              <xm:f>T_komm!C350:S350</xm:f>
              <xm:sqref>T353</xm:sqref>
            </x14:sparkline>
            <x14:sparkline>
              <xm:f>T_komm!C351:S351</xm:f>
              <xm:sqref>T354</xm:sqref>
            </x14:sparkline>
            <x14:sparkline>
              <xm:f>T_komm!C352:S352</xm:f>
              <xm:sqref>T355</xm:sqref>
            </x14:sparkline>
            <x14:sparkline>
              <xm:f>T_komm!C353:S353</xm:f>
              <xm:sqref>T356</xm:sqref>
            </x14:sparkline>
            <x14:sparkline>
              <xm:f>T_komm!C354:S354</xm:f>
              <xm:sqref>T357</xm:sqref>
            </x14:sparkline>
            <x14:sparkline>
              <xm:f>T_komm!C355:S355</xm:f>
              <xm:sqref>T358</xm:sqref>
            </x14:sparkline>
            <x14:sparkline>
              <xm:f>T_komm!C356:S356</xm:f>
              <xm:sqref>T359</xm:sqref>
            </x14:sparkline>
            <x14:sparkline>
              <xm:f>T_komm!C357:S357</xm:f>
              <xm:sqref>T360</xm:sqref>
            </x14:sparkline>
            <x14:sparkline>
              <xm:f>T_komm!C358:S358</xm:f>
              <xm:sqref>T361</xm:sqref>
            </x14:sparkline>
            <x14:sparkline>
              <xm:f>T_komm!C359:S359</xm:f>
              <xm:sqref>T362</xm:sqref>
            </x14:sparkline>
          </x14:sparklines>
        </x14:sparklineGroup>
      </x14:sparklineGroups>
    </ex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1B0FF-683A-4E26-A8BE-9775635026A9}">
  <sheetPr>
    <tabColor theme="4"/>
  </sheetPr>
  <dimension ref="B2:S359"/>
  <sheetViews>
    <sheetView showGridLines="0" showRowColHeaders="0" workbookViewId="0">
      <selection activeCell="F52" sqref="F52"/>
    </sheetView>
  </sheetViews>
  <sheetFormatPr baseColWidth="10" defaultColWidth="11.42578125" defaultRowHeight="12.75" x14ac:dyDescent="0.2"/>
  <cols>
    <col min="1" max="1" width="4.42578125" style="14" customWidth="1"/>
    <col min="2" max="2" width="11.42578125" style="25"/>
    <col min="3" max="3" width="5.7109375" style="25" hidden="1" customWidth="1"/>
    <col min="4" max="19" width="11.42578125" style="25"/>
    <col min="20" max="16384" width="11.42578125" style="14"/>
  </cols>
  <sheetData>
    <row r="2" spans="2:19" ht="58.5" customHeight="1" x14ac:dyDescent="0.2"/>
    <row r="3" spans="2:19" ht="34.5" customHeight="1" x14ac:dyDescent="0.2">
      <c r="B3" s="114" t="str">
        <f>'T_endr-kom'!U11</f>
        <v>Endring av slakteleveranser av gris i Trøndelag perioden 2005 - 2021. Utgangspunkt er år 2005</v>
      </c>
      <c r="C3" s="74"/>
      <c r="D3" s="114"/>
      <c r="E3" s="74"/>
      <c r="F3" s="74"/>
      <c r="G3" s="74"/>
      <c r="H3" s="74"/>
      <c r="I3" s="74"/>
      <c r="J3" s="74"/>
      <c r="K3" s="74"/>
      <c r="L3" s="74"/>
      <c r="M3" s="74"/>
      <c r="N3" s="74"/>
      <c r="O3" s="74"/>
      <c r="P3" s="74"/>
      <c r="Q3" s="74"/>
      <c r="R3" s="74"/>
      <c r="S3" s="74"/>
    </row>
    <row r="4" spans="2:19" ht="8.25" customHeight="1" x14ac:dyDescent="0.2">
      <c r="B4" s="29"/>
      <c r="C4" s="29"/>
      <c r="D4" s="29"/>
      <c r="E4" s="29"/>
      <c r="F4" s="29"/>
      <c r="G4" s="29"/>
      <c r="H4" s="29"/>
      <c r="I4" s="29"/>
      <c r="J4" s="29"/>
      <c r="K4" s="29"/>
      <c r="L4" s="29"/>
      <c r="M4" s="29"/>
      <c r="N4" s="29"/>
      <c r="O4" s="29"/>
      <c r="P4" s="29"/>
      <c r="Q4" s="29"/>
      <c r="R4" s="115" t="s">
        <v>541</v>
      </c>
      <c r="S4" s="29"/>
    </row>
    <row r="5" spans="2:19" s="116" customFormat="1" ht="21.75" customHeight="1" x14ac:dyDescent="0.2">
      <c r="B5" s="142" t="str">
        <f>IF('T_endr-kom'!A5=0," ",'T_endr-kom'!A5)</f>
        <v>kommune</v>
      </c>
      <c r="C5" s="113"/>
      <c r="D5" s="113" t="s">
        <v>602</v>
      </c>
      <c r="E5" s="113" t="s">
        <v>603</v>
      </c>
      <c r="F5" s="113" t="s">
        <v>602</v>
      </c>
      <c r="G5" s="113" t="s">
        <v>602</v>
      </c>
      <c r="H5" s="113" t="s">
        <v>602</v>
      </c>
      <c r="I5" s="113" t="s">
        <v>602</v>
      </c>
      <c r="J5" s="113" t="s">
        <v>602</v>
      </c>
      <c r="K5" s="113" t="s">
        <v>602</v>
      </c>
      <c r="L5" s="113" t="s">
        <v>602</v>
      </c>
      <c r="M5" s="113" t="s">
        <v>602</v>
      </c>
      <c r="N5" s="113" t="s">
        <v>602</v>
      </c>
      <c r="O5" s="113" t="s">
        <v>602</v>
      </c>
      <c r="P5" s="113" t="s">
        <v>602</v>
      </c>
      <c r="Q5" s="113" t="s">
        <v>602</v>
      </c>
      <c r="R5" s="113" t="s">
        <v>602</v>
      </c>
      <c r="S5" s="113" t="s">
        <v>602</v>
      </c>
    </row>
    <row r="6" spans="2:19" s="118" customFormat="1" ht="21.75" customHeight="1" x14ac:dyDescent="0.2">
      <c r="B6" s="143"/>
      <c r="C6" s="117">
        <f>IF('T_endr-kom'!B5=0," ",'T_endr-kom'!B5)</f>
        <v>2005</v>
      </c>
      <c r="D6" s="117">
        <f>IF('T_endr-kom'!C5=0," ",'T_endr-kom'!C5)</f>
        <v>2006</v>
      </c>
      <c r="E6" s="117">
        <f>IF('T_endr-kom'!D5=0," ",'T_endr-kom'!D5)</f>
        <v>2007</v>
      </c>
      <c r="F6" s="117">
        <f>IF('T_endr-kom'!E5=0," ",'T_endr-kom'!E5)</f>
        <v>2008</v>
      </c>
      <c r="G6" s="117">
        <f>IF('T_endr-kom'!F5=0," ",'T_endr-kom'!F5)</f>
        <v>2009</v>
      </c>
      <c r="H6" s="117">
        <f>IF('T_endr-kom'!G5=0," ",'T_endr-kom'!G5)</f>
        <v>2010</v>
      </c>
      <c r="I6" s="117">
        <f>IF('T_endr-kom'!H5=0," ",'T_endr-kom'!H5)</f>
        <v>2011</v>
      </c>
      <c r="J6" s="117">
        <f>IF('T_endr-kom'!I5=0," ",'T_endr-kom'!I5)</f>
        <v>2012</v>
      </c>
      <c r="K6" s="117">
        <f>IF('T_endr-kom'!J5=0," ",'T_endr-kom'!J5)</f>
        <v>2013</v>
      </c>
      <c r="L6" s="117">
        <f>IF('T_endr-kom'!K5=0," ",'T_endr-kom'!K5)</f>
        <v>2014</v>
      </c>
      <c r="M6" s="117">
        <f>IF('T_endr-kom'!L5=0," ",'T_endr-kom'!L5)</f>
        <v>2015</v>
      </c>
      <c r="N6" s="117">
        <f>IF('T_endr-kom'!M5=0," ",'T_endr-kom'!M5)</f>
        <v>2016</v>
      </c>
      <c r="O6" s="117">
        <f>IF('T_endr-kom'!N5=0," ",'T_endr-kom'!N5)</f>
        <v>2017</v>
      </c>
      <c r="P6" s="117">
        <f>IF('T_endr-kom'!O5=0," ",'T_endr-kom'!O5)</f>
        <v>2018</v>
      </c>
      <c r="Q6" s="117">
        <f>IF('T_endr-kom'!P5=0," ",'T_endr-kom'!P5)</f>
        <v>2019</v>
      </c>
      <c r="R6" s="117">
        <f>IF('T_endr-kom'!Q5=0," ",'T_endr-kom'!Q5)</f>
        <v>2020</v>
      </c>
      <c r="S6" s="117">
        <f>IF('T_endr-kom'!R5=0," ",'T_endr-kom'!R5)</f>
        <v>2021</v>
      </c>
    </row>
    <row r="7" spans="2:19" x14ac:dyDescent="0.2">
      <c r="B7" s="21" t="str">
        <f>IF('T_endr-kom'!A6=0," ",'T_endr-kom'!A6)</f>
        <v>Flatanger</v>
      </c>
      <c r="C7" s="21" t="str">
        <f>IF('T_endr-kom'!B6=0," ",'T_endr-kom'!B6)</f>
        <v xml:space="preserve"> </v>
      </c>
      <c r="D7" s="23" t="str">
        <f>IF('T_endr-kom'!C6=0," ",'T_endr-kom'!C6)</f>
        <v xml:space="preserve"> </v>
      </c>
      <c r="E7" s="23">
        <f>IF('T_endr-kom'!D6=0," ",'T_endr-kom'!D6)</f>
        <v>118.5</v>
      </c>
      <c r="F7" s="23" t="str">
        <f>IF('T_endr-kom'!E6=0," ",'T_endr-kom'!E6)</f>
        <v xml:space="preserve"> </v>
      </c>
      <c r="G7" s="23" t="str">
        <f>IF('T_endr-kom'!F6=0," ",'T_endr-kom'!F6)</f>
        <v xml:space="preserve"> </v>
      </c>
      <c r="H7" s="23" t="str">
        <f>IF('T_endr-kom'!G6=0," ",'T_endr-kom'!G6)</f>
        <v xml:space="preserve"> </v>
      </c>
      <c r="I7" s="23" t="str">
        <f>IF('T_endr-kom'!H6=0," ",'T_endr-kom'!H6)</f>
        <v xml:space="preserve"> </v>
      </c>
      <c r="J7" s="23" t="str">
        <f>IF('T_endr-kom'!I6=0," ",'T_endr-kom'!I6)</f>
        <v xml:space="preserve"> </v>
      </c>
      <c r="K7" s="23" t="str">
        <f>IF('T_endr-kom'!J6=0," ",'T_endr-kom'!J6)</f>
        <v xml:space="preserve"> </v>
      </c>
      <c r="L7" s="23" t="str">
        <f>IF('T_endr-kom'!K6=0," ",'T_endr-kom'!K6)</f>
        <v xml:space="preserve"> </v>
      </c>
      <c r="M7" s="23" t="str">
        <f>IF('T_endr-kom'!L6=0," ",'T_endr-kom'!L6)</f>
        <v xml:space="preserve"> </v>
      </c>
      <c r="N7" s="23" t="str">
        <f>IF('T_endr-kom'!M6=0," ",'T_endr-kom'!M6)</f>
        <v xml:space="preserve"> </v>
      </c>
      <c r="O7" s="23" t="str">
        <f>IF('T_endr-kom'!N6=0," ",'T_endr-kom'!N6)</f>
        <v xml:space="preserve"> </v>
      </c>
      <c r="P7" s="23" t="str">
        <f>IF('T_endr-kom'!O6=0," ",'T_endr-kom'!O6)</f>
        <v xml:space="preserve"> </v>
      </c>
      <c r="Q7" s="23" t="str">
        <f>IF('T_endr-kom'!P6=0," ",'T_endr-kom'!P6)</f>
        <v xml:space="preserve"> </v>
      </c>
      <c r="R7" s="23" t="str">
        <f>IF('T_endr-kom'!Q6=0," ",'T_endr-kom'!Q6)</f>
        <v xml:space="preserve"> </v>
      </c>
      <c r="S7" s="23" t="str">
        <f>IF('T_endr-kom'!R6=0," ",'T_endr-kom'!R6)</f>
        <v xml:space="preserve"> </v>
      </c>
    </row>
    <row r="8" spans="2:19" x14ac:dyDescent="0.2">
      <c r="B8" s="21" t="str">
        <f>IF('T_endr-kom'!A7=0," ",'T_endr-kom'!A7)</f>
        <v>Frosta</v>
      </c>
      <c r="C8" s="21" t="str">
        <f>IF('T_endr-kom'!B7=0," ",'T_endr-kom'!B7)</f>
        <v xml:space="preserve"> </v>
      </c>
      <c r="D8" s="23">
        <f>IF('T_endr-kom'!C7=0," ",'T_endr-kom'!C7)</f>
        <v>-10704</v>
      </c>
      <c r="E8" s="23">
        <f>IF('T_endr-kom'!D7=0," ",'T_endr-kom'!D7)</f>
        <v>-39318</v>
      </c>
      <c r="F8" s="23">
        <f>IF('T_endr-kom'!E7=0," ",'T_endr-kom'!E7)</f>
        <v>276513.30000000005</v>
      </c>
      <c r="G8" s="23">
        <f>IF('T_endr-kom'!F7=0," ",'T_endr-kom'!F7)</f>
        <v>338278.60000000009</v>
      </c>
      <c r="H8" s="23">
        <f>IF('T_endr-kom'!G7=0," ",'T_endr-kom'!G7)</f>
        <v>414058.5</v>
      </c>
      <c r="I8" s="23">
        <f>IF('T_endr-kom'!H7=0," ",'T_endr-kom'!H7)</f>
        <v>472125.89999999991</v>
      </c>
      <c r="J8" s="23">
        <f>IF('T_endr-kom'!I7=0," ",'T_endr-kom'!I7)</f>
        <v>600897.5</v>
      </c>
      <c r="K8" s="23">
        <f>IF('T_endr-kom'!J7=0," ",'T_endr-kom'!J7)</f>
        <v>538433.70000000019</v>
      </c>
      <c r="L8" s="23">
        <f>IF('T_endr-kom'!K7=0," ",'T_endr-kom'!K7)</f>
        <v>520865.80000000028</v>
      </c>
      <c r="M8" s="23">
        <f>IF('T_endr-kom'!L7=0," ",'T_endr-kom'!L7)</f>
        <v>644058.5</v>
      </c>
      <c r="N8" s="23">
        <f>IF('T_endr-kom'!M7=0," ",'T_endr-kom'!M7)</f>
        <v>570062.10000000009</v>
      </c>
      <c r="O8" s="23">
        <f>IF('T_endr-kom'!N7=0," ",'T_endr-kom'!N7)</f>
        <v>718522.89999999991</v>
      </c>
      <c r="P8" s="23">
        <f>IF('T_endr-kom'!O7=0," ",'T_endr-kom'!O7)</f>
        <v>829159.20000000019</v>
      </c>
      <c r="Q8" s="23">
        <f>IF('T_endr-kom'!P7=0," ",'T_endr-kom'!P7)</f>
        <v>851071.60000000009</v>
      </c>
      <c r="R8" s="23">
        <f>IF('T_endr-kom'!Q7=0," ",'T_endr-kom'!Q7)</f>
        <v>965658.10000000009</v>
      </c>
      <c r="S8" s="23">
        <f>IF('T_endr-kom'!R7=0," ",'T_endr-kom'!R7)</f>
        <v>997679.70000000019</v>
      </c>
    </row>
    <row r="9" spans="2:19" x14ac:dyDescent="0.2">
      <c r="B9" s="21" t="str">
        <f>IF('T_endr-kom'!A8=0," ",'T_endr-kom'!A8)</f>
        <v>Frøya</v>
      </c>
      <c r="C9" s="21" t="str">
        <f>IF('T_endr-kom'!B8=0," ",'T_endr-kom'!B8)</f>
        <v xml:space="preserve"> </v>
      </c>
      <c r="D9" s="23" t="str">
        <f>IF('T_endr-kom'!C8=0," ",'T_endr-kom'!C8)</f>
        <v xml:space="preserve"> </v>
      </c>
      <c r="E9" s="23" t="str">
        <f>IF('T_endr-kom'!D8=0," ",'T_endr-kom'!D8)</f>
        <v xml:space="preserve"> </v>
      </c>
      <c r="F9" s="23" t="str">
        <f>IF('T_endr-kom'!E8=0," ",'T_endr-kom'!E8)</f>
        <v xml:space="preserve"> </v>
      </c>
      <c r="G9" s="23" t="str">
        <f>IF('T_endr-kom'!F8=0," ",'T_endr-kom'!F8)</f>
        <v xml:space="preserve"> </v>
      </c>
      <c r="H9" s="23" t="str">
        <f>IF('T_endr-kom'!G8=0," ",'T_endr-kom'!G8)</f>
        <v xml:space="preserve"> </v>
      </c>
      <c r="I9" s="23" t="str">
        <f>IF('T_endr-kom'!H8=0," ",'T_endr-kom'!H8)</f>
        <v xml:space="preserve"> </v>
      </c>
      <c r="J9" s="23" t="str">
        <f>IF('T_endr-kom'!I8=0," ",'T_endr-kom'!I8)</f>
        <v xml:space="preserve"> </v>
      </c>
      <c r="K9" s="23" t="str">
        <f>IF('T_endr-kom'!J8=0," ",'T_endr-kom'!J8)</f>
        <v xml:space="preserve"> </v>
      </c>
      <c r="L9" s="23" t="str">
        <f>IF('T_endr-kom'!K8=0," ",'T_endr-kom'!K8)</f>
        <v xml:space="preserve"> </v>
      </c>
      <c r="M9" s="23" t="str">
        <f>IF('T_endr-kom'!L8=0," ",'T_endr-kom'!L8)</f>
        <v xml:space="preserve"> </v>
      </c>
      <c r="N9" s="23" t="str">
        <f>IF('T_endr-kom'!M8=0," ",'T_endr-kom'!M8)</f>
        <v xml:space="preserve"> </v>
      </c>
      <c r="O9" s="23" t="str">
        <f>IF('T_endr-kom'!N8=0," ",'T_endr-kom'!N8)</f>
        <v xml:space="preserve"> </v>
      </c>
      <c r="P9" s="23" t="str">
        <f>IF('T_endr-kom'!O8=0," ",'T_endr-kom'!O8)</f>
        <v xml:space="preserve"> </v>
      </c>
      <c r="Q9" s="23" t="str">
        <f>IF('T_endr-kom'!P8=0," ",'T_endr-kom'!P8)</f>
        <v xml:space="preserve"> </v>
      </c>
      <c r="R9" s="23" t="str">
        <f>IF('T_endr-kom'!Q8=0," ",'T_endr-kom'!Q8)</f>
        <v xml:space="preserve"> </v>
      </c>
      <c r="S9" s="23" t="str">
        <f>IF('T_endr-kom'!R8=0," ",'T_endr-kom'!R8)</f>
        <v xml:space="preserve"> </v>
      </c>
    </row>
    <row r="10" spans="2:19" x14ac:dyDescent="0.2">
      <c r="B10" s="21" t="str">
        <f>IF('T_endr-kom'!A9=0," ",'T_endr-kom'!A9)</f>
        <v>Grong</v>
      </c>
      <c r="C10" s="21" t="str">
        <f>IF('T_endr-kom'!B9=0," ",'T_endr-kom'!B9)</f>
        <v xml:space="preserve"> </v>
      </c>
      <c r="D10" s="23">
        <f>IF('T_endr-kom'!C9=0," ",'T_endr-kom'!C9)</f>
        <v>25416.300000000017</v>
      </c>
      <c r="E10" s="23">
        <f>IF('T_endr-kom'!D9=0," ",'T_endr-kom'!D9)</f>
        <v>54373.899999999994</v>
      </c>
      <c r="F10" s="23">
        <f>IF('T_endr-kom'!E9=0," ",'T_endr-kom'!E9)</f>
        <v>33904.300000000017</v>
      </c>
      <c r="G10" s="23">
        <f>IF('T_endr-kom'!F9=0," ",'T_endr-kom'!F9)</f>
        <v>22505.399999999994</v>
      </c>
      <c r="H10" s="23">
        <f>IF('T_endr-kom'!G9=0," ",'T_endr-kom'!G9)</f>
        <v>36602.100000000006</v>
      </c>
      <c r="I10" s="23">
        <f>IF('T_endr-kom'!H9=0," ",'T_endr-kom'!H9)</f>
        <v>61232.699999999983</v>
      </c>
      <c r="J10" s="23">
        <f>IF('T_endr-kom'!I9=0," ",'T_endr-kom'!I9)</f>
        <v>43996.600000000006</v>
      </c>
      <c r="K10" s="23">
        <f>IF('T_endr-kom'!J9=0," ",'T_endr-kom'!J9)</f>
        <v>45055.5</v>
      </c>
      <c r="L10" s="23">
        <f>IF('T_endr-kom'!K9=0," ",'T_endr-kom'!K9)</f>
        <v>32615.100000000006</v>
      </c>
      <c r="M10" s="23">
        <f>IF('T_endr-kom'!L9=0," ",'T_endr-kom'!L9)</f>
        <v>62245.800000000017</v>
      </c>
      <c r="N10" s="23">
        <f>IF('T_endr-kom'!M9=0," ",'T_endr-kom'!M9)</f>
        <v>62026.000000000029</v>
      </c>
      <c r="O10" s="23">
        <f>IF('T_endr-kom'!N9=0," ",'T_endr-kom'!N9)</f>
        <v>245847.00000000003</v>
      </c>
      <c r="P10" s="23">
        <f>IF('T_endr-kom'!O9=0," ",'T_endr-kom'!O9)</f>
        <v>258627.9</v>
      </c>
      <c r="Q10" s="23">
        <f>IF('T_endr-kom'!P9=0," ",'T_endr-kom'!P9)</f>
        <v>181622.80000000002</v>
      </c>
      <c r="R10" s="23">
        <f>IF('T_endr-kom'!Q9=0," ",'T_endr-kom'!Q9)</f>
        <v>247352.50000000003</v>
      </c>
      <c r="S10" s="23">
        <f>IF('T_endr-kom'!R9=0," ",'T_endr-kom'!R9)</f>
        <v>304739.19999999995</v>
      </c>
    </row>
    <row r="11" spans="2:19" x14ac:dyDescent="0.2">
      <c r="B11" s="21" t="str">
        <f>IF('T_endr-kom'!A10=0," ",'T_endr-kom'!A10)</f>
        <v>Heim</v>
      </c>
      <c r="C11" s="21" t="str">
        <f>IF('T_endr-kom'!B10=0," ",'T_endr-kom'!B10)</f>
        <v xml:space="preserve"> </v>
      </c>
      <c r="D11" s="23">
        <f>IF('T_endr-kom'!C10=0," ",'T_endr-kom'!C10)</f>
        <v>2692.0999999999985</v>
      </c>
      <c r="E11" s="23">
        <f>IF('T_endr-kom'!D10=0," ",'T_endr-kom'!D10)</f>
        <v>13251.199999999997</v>
      </c>
      <c r="F11" s="23">
        <f>IF('T_endr-kom'!E10=0," ",'T_endr-kom'!E10)</f>
        <v>9110.6999999999971</v>
      </c>
      <c r="G11" s="23">
        <f>IF('T_endr-kom'!F10=0," ",'T_endr-kom'!F10)</f>
        <v>9022.6999999999971</v>
      </c>
      <c r="H11" s="23">
        <f>IF('T_endr-kom'!G10=0," ",'T_endr-kom'!G10)</f>
        <v>41867.199999999997</v>
      </c>
      <c r="I11" s="23">
        <f>IF('T_endr-kom'!H10=0," ",'T_endr-kom'!H10)</f>
        <v>35682</v>
      </c>
      <c r="J11" s="23">
        <f>IF('T_endr-kom'!I10=0," ",'T_endr-kom'!I10)</f>
        <v>24522.300000000003</v>
      </c>
      <c r="K11" s="23">
        <f>IF('T_endr-kom'!J10=0," ",'T_endr-kom'!J10)</f>
        <v>4177.9000000000015</v>
      </c>
      <c r="L11" s="23">
        <f>IF('T_endr-kom'!K10=0," ",'T_endr-kom'!K10)</f>
        <v>29635.899999999994</v>
      </c>
      <c r="M11" s="23">
        <f>IF('T_endr-kom'!L10=0," ",'T_endr-kom'!L10)</f>
        <v>14782.099999999999</v>
      </c>
      <c r="N11" s="23">
        <f>IF('T_endr-kom'!M10=0," ",'T_endr-kom'!M10)</f>
        <v>4405.8000000000029</v>
      </c>
      <c r="O11" s="23">
        <f>IF('T_endr-kom'!N10=0," ",'T_endr-kom'!N10)</f>
        <v>34115.600000000006</v>
      </c>
      <c r="P11" s="23">
        <f>IF('T_endr-kom'!O10=0," ",'T_endr-kom'!O10)</f>
        <v>26429.899999999994</v>
      </c>
      <c r="Q11" s="23">
        <f>IF('T_endr-kom'!P10=0," ",'T_endr-kom'!P10)</f>
        <v>34849.399999999994</v>
      </c>
      <c r="R11" s="23">
        <f>IF('T_endr-kom'!Q10=0," ",'T_endr-kom'!Q10)</f>
        <v>64029.100000000006</v>
      </c>
      <c r="S11" s="23">
        <f>IF('T_endr-kom'!R10=0," ",'T_endr-kom'!R10)</f>
        <v>43475.7</v>
      </c>
    </row>
    <row r="12" spans="2:19" x14ac:dyDescent="0.2">
      <c r="B12" s="21" t="str">
        <f>IF('T_endr-kom'!A11=0," ",'T_endr-kom'!A11)</f>
        <v>Hitra</v>
      </c>
      <c r="C12" s="21" t="str">
        <f>IF('T_endr-kom'!B11=0," ",'T_endr-kom'!B11)</f>
        <v xml:space="preserve"> </v>
      </c>
      <c r="D12" s="23" t="str">
        <f>IF('T_endr-kom'!C11=0," ",'T_endr-kom'!C11)</f>
        <v xml:space="preserve"> </v>
      </c>
      <c r="E12" s="23" t="str">
        <f>IF('T_endr-kom'!D11=0," ",'T_endr-kom'!D11)</f>
        <v xml:space="preserve"> </v>
      </c>
      <c r="F12" s="23">
        <f>IF('T_endr-kom'!E11=0," ",'T_endr-kom'!E11)</f>
        <v>349.4</v>
      </c>
      <c r="G12" s="23" t="str">
        <f>IF('T_endr-kom'!F11=0," ",'T_endr-kom'!F11)</f>
        <v xml:space="preserve"> </v>
      </c>
      <c r="H12" s="23" t="str">
        <f>IF('T_endr-kom'!G11=0," ",'T_endr-kom'!G11)</f>
        <v xml:space="preserve"> </v>
      </c>
      <c r="I12" s="23" t="str">
        <f>IF('T_endr-kom'!H11=0," ",'T_endr-kom'!H11)</f>
        <v xml:space="preserve"> </v>
      </c>
      <c r="J12" s="23" t="str">
        <f>IF('T_endr-kom'!I11=0," ",'T_endr-kom'!I11)</f>
        <v xml:space="preserve"> </v>
      </c>
      <c r="K12" s="23" t="str">
        <f>IF('T_endr-kom'!J11=0," ",'T_endr-kom'!J11)</f>
        <v xml:space="preserve"> </v>
      </c>
      <c r="L12" s="23" t="str">
        <f>IF('T_endr-kom'!K11=0," ",'T_endr-kom'!K11)</f>
        <v xml:space="preserve"> </v>
      </c>
      <c r="M12" s="23" t="str">
        <f>IF('T_endr-kom'!L11=0," ",'T_endr-kom'!L11)</f>
        <v xml:space="preserve"> </v>
      </c>
      <c r="N12" s="23" t="str">
        <f>IF('T_endr-kom'!M11=0," ",'T_endr-kom'!M11)</f>
        <v xml:space="preserve"> </v>
      </c>
      <c r="O12" s="23" t="str">
        <f>IF('T_endr-kom'!N11=0," ",'T_endr-kom'!N11)</f>
        <v xml:space="preserve"> </v>
      </c>
      <c r="P12" s="23" t="str">
        <f>IF('T_endr-kom'!O11=0," ",'T_endr-kom'!O11)</f>
        <v xml:space="preserve"> </v>
      </c>
      <c r="Q12" s="23" t="str">
        <f>IF('T_endr-kom'!P11=0," ",'T_endr-kom'!P11)</f>
        <v xml:space="preserve"> </v>
      </c>
      <c r="R12" s="23" t="str">
        <f>IF('T_endr-kom'!Q11=0," ",'T_endr-kom'!Q11)</f>
        <v xml:space="preserve"> </v>
      </c>
      <c r="S12" s="23" t="str">
        <f>IF('T_endr-kom'!R11=0," ",'T_endr-kom'!R11)</f>
        <v xml:space="preserve"> </v>
      </c>
    </row>
    <row r="13" spans="2:19" x14ac:dyDescent="0.2">
      <c r="B13" s="21" t="str">
        <f>IF('T_endr-kom'!A12=0," ",'T_endr-kom'!A12)</f>
        <v>Holtålen</v>
      </c>
      <c r="C13" s="21" t="str">
        <f>IF('T_endr-kom'!B12=0," ",'T_endr-kom'!B12)</f>
        <v xml:space="preserve"> </v>
      </c>
      <c r="D13" s="23">
        <f>IF('T_endr-kom'!C12=0," ",'T_endr-kom'!C12)</f>
        <v>-582.5</v>
      </c>
      <c r="E13" s="23">
        <f>IF('T_endr-kom'!D12=0," ",'T_endr-kom'!D12)</f>
        <v>-299.5</v>
      </c>
      <c r="F13" s="23">
        <f>IF('T_endr-kom'!E12=0," ",'T_endr-kom'!E12)</f>
        <v>-582.5</v>
      </c>
      <c r="G13" s="23">
        <f>IF('T_endr-kom'!F12=0," ",'T_endr-kom'!F12)</f>
        <v>-582.5</v>
      </c>
      <c r="H13" s="23">
        <f>IF('T_endr-kom'!G12=0," ",'T_endr-kom'!G12)</f>
        <v>-582.5</v>
      </c>
      <c r="I13" s="23">
        <f>IF('T_endr-kom'!H12=0," ",'T_endr-kom'!H12)</f>
        <v>-582.5</v>
      </c>
      <c r="J13" s="23">
        <f>IF('T_endr-kom'!I12=0," ",'T_endr-kom'!I12)</f>
        <v>4137.3999999999996</v>
      </c>
      <c r="K13" s="23">
        <f>IF('T_endr-kom'!J12=0," ",'T_endr-kom'!J12)</f>
        <v>-582.5</v>
      </c>
      <c r="L13" s="23">
        <f>IF('T_endr-kom'!K12=0," ",'T_endr-kom'!K12)</f>
        <v>-582.5</v>
      </c>
      <c r="M13" s="23">
        <f>IF('T_endr-kom'!L12=0," ",'T_endr-kom'!L12)</f>
        <v>-582.5</v>
      </c>
      <c r="N13" s="23">
        <f>IF('T_endr-kom'!M12=0," ",'T_endr-kom'!M12)</f>
        <v>-582.5</v>
      </c>
      <c r="O13" s="23">
        <f>IF('T_endr-kom'!N12=0," ",'T_endr-kom'!N12)</f>
        <v>-582.5</v>
      </c>
      <c r="P13" s="23">
        <f>IF('T_endr-kom'!O12=0," ",'T_endr-kom'!O12)</f>
        <v>-582.5</v>
      </c>
      <c r="Q13" s="23">
        <f>IF('T_endr-kom'!P12=0," ",'T_endr-kom'!P12)</f>
        <v>-582.5</v>
      </c>
      <c r="R13" s="23">
        <f>IF('T_endr-kom'!Q12=0," ",'T_endr-kom'!Q12)</f>
        <v>-582.5</v>
      </c>
      <c r="S13" s="23">
        <f>IF('T_endr-kom'!R12=0," ",'T_endr-kom'!R12)</f>
        <v>-582.5</v>
      </c>
    </row>
    <row r="14" spans="2:19" x14ac:dyDescent="0.2">
      <c r="B14" s="21" t="str">
        <f>IF('T_endr-kom'!A13=0," ",'T_endr-kom'!A13)</f>
        <v>Høylandet</v>
      </c>
      <c r="C14" s="21" t="str">
        <f>IF('T_endr-kom'!B13=0," ",'T_endr-kom'!B13)</f>
        <v xml:space="preserve"> </v>
      </c>
      <c r="D14" s="23">
        <f>IF('T_endr-kom'!C13=0," ",'T_endr-kom'!C13)</f>
        <v>-17104.200000000012</v>
      </c>
      <c r="E14" s="23">
        <f>IF('T_endr-kom'!D13=0," ",'T_endr-kom'!D13)</f>
        <v>-19308.200000000012</v>
      </c>
      <c r="F14" s="23">
        <f>IF('T_endr-kom'!E13=0," ",'T_endr-kom'!E13)</f>
        <v>-23524.900000000009</v>
      </c>
      <c r="G14" s="23">
        <f>IF('T_endr-kom'!F13=0," ",'T_endr-kom'!F13)</f>
        <v>-18589.200000000012</v>
      </c>
      <c r="H14" s="23">
        <f>IF('T_endr-kom'!G13=0," ",'T_endr-kom'!G13)</f>
        <v>424.39999999999418</v>
      </c>
      <c r="I14" s="23">
        <f>IF('T_endr-kom'!H13=0," ",'T_endr-kom'!H13)</f>
        <v>-8838</v>
      </c>
      <c r="J14" s="23">
        <f>IF('T_endr-kom'!I13=0," ",'T_endr-kom'!I13)</f>
        <v>-28423.100000000006</v>
      </c>
      <c r="K14" s="23">
        <f>IF('T_endr-kom'!J13=0," ",'T_endr-kom'!J13)</f>
        <v>46691.299999999988</v>
      </c>
      <c r="L14" s="23">
        <f>IF('T_endr-kom'!K13=0," ",'T_endr-kom'!K13)</f>
        <v>37196.600000000006</v>
      </c>
      <c r="M14" s="23">
        <f>IF('T_endr-kom'!L13=0," ",'T_endr-kom'!L13)</f>
        <v>93177.5</v>
      </c>
      <c r="N14" s="23">
        <f>IF('T_endr-kom'!M13=0," ",'T_endr-kom'!M13)</f>
        <v>200862.80000000002</v>
      </c>
      <c r="O14" s="23">
        <f>IF('T_endr-kom'!N13=0," ",'T_endr-kom'!N13)</f>
        <v>102256.19999999998</v>
      </c>
      <c r="P14" s="23">
        <f>IF('T_endr-kom'!O13=0," ",'T_endr-kom'!O13)</f>
        <v>83207.299999999988</v>
      </c>
      <c r="Q14" s="23">
        <f>IF('T_endr-kom'!P13=0," ",'T_endr-kom'!P13)</f>
        <v>50870</v>
      </c>
      <c r="R14" s="23">
        <f>IF('T_endr-kom'!Q13=0," ",'T_endr-kom'!Q13)</f>
        <v>16599.199999999983</v>
      </c>
      <c r="S14" s="23">
        <f>IF('T_endr-kom'!R13=0," ",'T_endr-kom'!R13)</f>
        <v>19225.899999999994</v>
      </c>
    </row>
    <row r="15" spans="2:19" x14ac:dyDescent="0.2">
      <c r="B15" s="21" t="str">
        <f>IF('T_endr-kom'!A14=0," ",'T_endr-kom'!A14)</f>
        <v>Inderøy</v>
      </c>
      <c r="C15" s="21" t="str">
        <f>IF('T_endr-kom'!B14=0," ",'T_endr-kom'!B14)</f>
        <v xml:space="preserve"> </v>
      </c>
      <c r="D15" s="23">
        <f>IF('T_endr-kom'!C14=0," ",'T_endr-kom'!C14)</f>
        <v>54716.600000000093</v>
      </c>
      <c r="E15" s="23">
        <f>IF('T_endr-kom'!D14=0," ",'T_endr-kom'!D14)</f>
        <v>-44712.600000000093</v>
      </c>
      <c r="F15" s="23">
        <f>IF('T_endr-kom'!E14=0," ",'T_endr-kom'!E14)</f>
        <v>71122.300000000279</v>
      </c>
      <c r="G15" s="23">
        <f>IF('T_endr-kom'!F14=0," ",'T_endr-kom'!F14)</f>
        <v>120178.20000000019</v>
      </c>
      <c r="H15" s="23">
        <f>IF('T_endr-kom'!G14=0," ",'T_endr-kom'!G14)</f>
        <v>221622.60000000009</v>
      </c>
      <c r="I15" s="23">
        <f>IF('T_endr-kom'!H14=0," ",'T_endr-kom'!H14)</f>
        <v>183284.5</v>
      </c>
      <c r="J15" s="23">
        <f>IF('T_endr-kom'!I14=0," ",'T_endr-kom'!I14)</f>
        <v>13552.899999999907</v>
      </c>
      <c r="K15" s="23">
        <f>IF('T_endr-kom'!J14=0," ",'T_endr-kom'!J14)</f>
        <v>-64013</v>
      </c>
      <c r="L15" s="23">
        <f>IF('T_endr-kom'!K14=0," ",'T_endr-kom'!K14)</f>
        <v>-170843.69999999995</v>
      </c>
      <c r="M15" s="23">
        <f>IF('T_endr-kom'!L14=0," ",'T_endr-kom'!L14)</f>
        <v>-47944.699999999721</v>
      </c>
      <c r="N15" s="23">
        <f>IF('T_endr-kom'!M14=0," ",'T_endr-kom'!M14)</f>
        <v>152776.70000000019</v>
      </c>
      <c r="O15" s="23">
        <f>IF('T_endr-kom'!N14=0," ",'T_endr-kom'!N14)</f>
        <v>146762.60000000009</v>
      </c>
      <c r="P15" s="23">
        <f>IF('T_endr-kom'!O14=0," ",'T_endr-kom'!O14)</f>
        <v>598775</v>
      </c>
      <c r="Q15" s="23">
        <f>IF('T_endr-kom'!P14=0," ",'T_endr-kom'!P14)</f>
        <v>615059.80000000028</v>
      </c>
      <c r="R15" s="23">
        <f>IF('T_endr-kom'!Q14=0," ",'T_endr-kom'!Q14)</f>
        <v>566101.20000000019</v>
      </c>
      <c r="S15" s="23">
        <f>IF('T_endr-kom'!R14=0," ",'T_endr-kom'!R14)</f>
        <v>628467.5</v>
      </c>
    </row>
    <row r="16" spans="2:19" x14ac:dyDescent="0.2">
      <c r="B16" s="21" t="str">
        <f>IF('T_endr-kom'!A15=0," ",'T_endr-kom'!A15)</f>
        <v>Indre Fosen</v>
      </c>
      <c r="C16" s="21" t="str">
        <f>IF('T_endr-kom'!B15=0," ",'T_endr-kom'!B15)</f>
        <v xml:space="preserve"> </v>
      </c>
      <c r="D16" s="23">
        <f>IF('T_endr-kom'!C15=0," ",'T_endr-kom'!C15)</f>
        <v>-36704.200000000012</v>
      </c>
      <c r="E16" s="23">
        <f>IF('T_endr-kom'!D15=0," ",'T_endr-kom'!D15)</f>
        <v>-78841.900000000023</v>
      </c>
      <c r="F16" s="23">
        <f>IF('T_endr-kom'!E15=0," ",'T_endr-kom'!E15)</f>
        <v>-87480.200000000012</v>
      </c>
      <c r="G16" s="23">
        <f>IF('T_endr-kom'!F15=0," ",'T_endr-kom'!F15)</f>
        <v>-76860.500000000029</v>
      </c>
      <c r="H16" s="23">
        <f>IF('T_endr-kom'!G15=0," ",'T_endr-kom'!G15)</f>
        <v>-77211.800000000017</v>
      </c>
      <c r="I16" s="23">
        <f>IF('T_endr-kom'!H15=0," ",'T_endr-kom'!H15)</f>
        <v>-71486.000000000029</v>
      </c>
      <c r="J16" s="23">
        <f>IF('T_endr-kom'!I15=0," ",'T_endr-kom'!I15)</f>
        <v>-65022.900000000023</v>
      </c>
      <c r="K16" s="23">
        <f>IF('T_endr-kom'!J15=0," ",'T_endr-kom'!J15)</f>
        <v>-86344.200000000012</v>
      </c>
      <c r="L16" s="23">
        <f>IF('T_endr-kom'!K15=0," ",'T_endr-kom'!K15)</f>
        <v>-93601.300000000017</v>
      </c>
      <c r="M16" s="23">
        <f>IF('T_endr-kom'!L15=0," ",'T_endr-kom'!L15)</f>
        <v>-62634.100000000035</v>
      </c>
      <c r="N16" s="23">
        <f>IF('T_endr-kom'!M15=0," ",'T_endr-kom'!M15)</f>
        <v>-26823.700000000012</v>
      </c>
      <c r="O16" s="23">
        <f>IF('T_endr-kom'!N15=0," ",'T_endr-kom'!N15)</f>
        <v>-65919.500000000029</v>
      </c>
      <c r="P16" s="23">
        <f>IF('T_endr-kom'!O15=0," ",'T_endr-kom'!O15)</f>
        <v>-55687</v>
      </c>
      <c r="Q16" s="23">
        <f>IF('T_endr-kom'!P15=0," ",'T_endr-kom'!P15)</f>
        <v>-105383.40000000002</v>
      </c>
      <c r="R16" s="23">
        <f>IF('T_endr-kom'!Q15=0," ",'T_endr-kom'!Q15)</f>
        <v>-115759.60000000003</v>
      </c>
      <c r="S16" s="23">
        <f>IF('T_endr-kom'!R15=0," ",'T_endr-kom'!R15)</f>
        <v>-106610.70000000001</v>
      </c>
    </row>
    <row r="17" spans="2:19" x14ac:dyDescent="0.2">
      <c r="B17" s="21" t="str">
        <f>IF('T_endr-kom'!A16=0," ",'T_endr-kom'!A16)</f>
        <v>Leka</v>
      </c>
      <c r="C17" s="21" t="str">
        <f>IF('T_endr-kom'!B16=0," ",'T_endr-kom'!B16)</f>
        <v xml:space="preserve"> </v>
      </c>
      <c r="D17" s="23" t="str">
        <f>IF('T_endr-kom'!C16=0," ",'T_endr-kom'!C16)</f>
        <v xml:space="preserve"> </v>
      </c>
      <c r="E17" s="23" t="str">
        <f>IF('T_endr-kom'!D16=0," ",'T_endr-kom'!D16)</f>
        <v xml:space="preserve"> </v>
      </c>
      <c r="F17" s="23" t="str">
        <f>IF('T_endr-kom'!E16=0," ",'T_endr-kom'!E16)</f>
        <v xml:space="preserve"> </v>
      </c>
      <c r="G17" s="23" t="str">
        <f>IF('T_endr-kom'!F16=0," ",'T_endr-kom'!F16)</f>
        <v xml:space="preserve"> </v>
      </c>
      <c r="H17" s="23" t="str">
        <f>IF('T_endr-kom'!G16=0," ",'T_endr-kom'!G16)</f>
        <v xml:space="preserve"> </v>
      </c>
      <c r="I17" s="23" t="str">
        <f>IF('T_endr-kom'!H16=0," ",'T_endr-kom'!H16)</f>
        <v xml:space="preserve"> </v>
      </c>
      <c r="J17" s="23" t="str">
        <f>IF('T_endr-kom'!I16=0," ",'T_endr-kom'!I16)</f>
        <v xml:space="preserve"> </v>
      </c>
      <c r="K17" s="23" t="str">
        <f>IF('T_endr-kom'!J16=0," ",'T_endr-kom'!J16)</f>
        <v xml:space="preserve"> </v>
      </c>
      <c r="L17" s="23" t="str">
        <f>IF('T_endr-kom'!K16=0," ",'T_endr-kom'!K16)</f>
        <v xml:space="preserve"> </v>
      </c>
      <c r="M17" s="23" t="str">
        <f>IF('T_endr-kom'!L16=0," ",'T_endr-kom'!L16)</f>
        <v xml:space="preserve"> </v>
      </c>
      <c r="N17" s="23" t="str">
        <f>IF('T_endr-kom'!M16=0," ",'T_endr-kom'!M16)</f>
        <v xml:space="preserve"> </v>
      </c>
      <c r="O17" s="23" t="str">
        <f>IF('T_endr-kom'!N16=0," ",'T_endr-kom'!N16)</f>
        <v xml:space="preserve"> </v>
      </c>
      <c r="P17" s="23" t="str">
        <f>IF('T_endr-kom'!O16=0," ",'T_endr-kom'!O16)</f>
        <v xml:space="preserve"> </v>
      </c>
      <c r="Q17" s="23" t="str">
        <f>IF('T_endr-kom'!P16=0," ",'T_endr-kom'!P16)</f>
        <v xml:space="preserve"> </v>
      </c>
      <c r="R17" s="23" t="str">
        <f>IF('T_endr-kom'!Q16=0," ",'T_endr-kom'!Q16)</f>
        <v xml:space="preserve"> </v>
      </c>
      <c r="S17" s="23" t="str">
        <f>IF('T_endr-kom'!R16=0," ",'T_endr-kom'!R16)</f>
        <v xml:space="preserve"> </v>
      </c>
    </row>
    <row r="18" spans="2:19" x14ac:dyDescent="0.2">
      <c r="B18" s="21" t="str">
        <f>IF('T_endr-kom'!A17=0," ",'T_endr-kom'!A17)</f>
        <v>Levanger</v>
      </c>
      <c r="C18" s="21" t="str">
        <f>IF('T_endr-kom'!B17=0," ",'T_endr-kom'!B17)</f>
        <v xml:space="preserve"> </v>
      </c>
      <c r="D18" s="23">
        <f>IF('T_endr-kom'!C17=0," ",'T_endr-kom'!C17)</f>
        <v>601263.79999999981</v>
      </c>
      <c r="E18" s="23">
        <f>IF('T_endr-kom'!D17=0," ",'T_endr-kom'!D17)</f>
        <v>622838.29999999981</v>
      </c>
      <c r="F18" s="23">
        <f>IF('T_endr-kom'!E17=0," ",'T_endr-kom'!E17)</f>
        <v>803297</v>
      </c>
      <c r="G18" s="23">
        <f>IF('T_endr-kom'!F17=0," ",'T_endr-kom'!F17)</f>
        <v>816594.20000000019</v>
      </c>
      <c r="H18" s="23">
        <f>IF('T_endr-kom'!G17=0," ",'T_endr-kom'!G17)</f>
        <v>861645.59999999963</v>
      </c>
      <c r="I18" s="23">
        <f>IF('T_endr-kom'!H17=0," ",'T_endr-kom'!H17)</f>
        <v>885512.09999999963</v>
      </c>
      <c r="J18" s="23">
        <f>IF('T_endr-kom'!I17=0," ",'T_endr-kom'!I17)</f>
        <v>685639.79999999981</v>
      </c>
      <c r="K18" s="23">
        <f>IF('T_endr-kom'!J17=0," ",'T_endr-kom'!J17)</f>
        <v>188037.89999999944</v>
      </c>
      <c r="L18" s="23">
        <f>IF('T_endr-kom'!K17=0," ",'T_endr-kom'!K17)</f>
        <v>351818</v>
      </c>
      <c r="M18" s="23">
        <f>IF('T_endr-kom'!L17=0," ",'T_endr-kom'!L17)</f>
        <v>905870.29999999981</v>
      </c>
      <c r="N18" s="23">
        <f>IF('T_endr-kom'!M17=0," ",'T_endr-kom'!M17)</f>
        <v>1038699.7999999998</v>
      </c>
      <c r="O18" s="23">
        <f>IF('T_endr-kom'!N17=0," ",'T_endr-kom'!N17)</f>
        <v>876726.70000000019</v>
      </c>
      <c r="P18" s="23">
        <f>IF('T_endr-kom'!O17=0," ",'T_endr-kom'!O17)</f>
        <v>1051803.2999999998</v>
      </c>
      <c r="Q18" s="23">
        <f>IF('T_endr-kom'!P17=0," ",'T_endr-kom'!P17)</f>
        <v>1307541</v>
      </c>
      <c r="R18" s="23">
        <f>IF('T_endr-kom'!Q17=0," ",'T_endr-kom'!Q17)</f>
        <v>1297876.5</v>
      </c>
      <c r="S18" s="23">
        <f>IF('T_endr-kom'!R17=0," ",'T_endr-kom'!R17)</f>
        <v>1917177.7999999998</v>
      </c>
    </row>
    <row r="19" spans="2:19" x14ac:dyDescent="0.2">
      <c r="B19" s="21" t="str">
        <f>IF('T_endr-kom'!A18=0," ",'T_endr-kom'!A18)</f>
        <v>Lierne</v>
      </c>
      <c r="C19" s="21" t="str">
        <f>IF('T_endr-kom'!B18=0," ",'T_endr-kom'!B18)</f>
        <v xml:space="preserve"> </v>
      </c>
      <c r="D19" s="23" t="str">
        <f>IF('T_endr-kom'!C18=0," ",'T_endr-kom'!C18)</f>
        <v xml:space="preserve"> </v>
      </c>
      <c r="E19" s="23" t="str">
        <f>IF('T_endr-kom'!D18=0," ",'T_endr-kom'!D18)</f>
        <v xml:space="preserve"> </v>
      </c>
      <c r="F19" s="23" t="str">
        <f>IF('T_endr-kom'!E18=0," ",'T_endr-kom'!E18)</f>
        <v xml:space="preserve"> </v>
      </c>
      <c r="G19" s="23" t="str">
        <f>IF('T_endr-kom'!F18=0," ",'T_endr-kom'!F18)</f>
        <v xml:space="preserve"> </v>
      </c>
      <c r="H19" s="23" t="str">
        <f>IF('T_endr-kom'!G18=0," ",'T_endr-kom'!G18)</f>
        <v xml:space="preserve"> </v>
      </c>
      <c r="I19" s="23" t="str">
        <f>IF('T_endr-kom'!H18=0," ",'T_endr-kom'!H18)</f>
        <v xml:space="preserve"> </v>
      </c>
      <c r="J19" s="23" t="str">
        <f>IF('T_endr-kom'!I18=0," ",'T_endr-kom'!I18)</f>
        <v xml:space="preserve"> </v>
      </c>
      <c r="K19" s="23" t="str">
        <f>IF('T_endr-kom'!J18=0," ",'T_endr-kom'!J18)</f>
        <v xml:space="preserve"> </v>
      </c>
      <c r="L19" s="23" t="str">
        <f>IF('T_endr-kom'!K18=0," ",'T_endr-kom'!K18)</f>
        <v xml:space="preserve"> </v>
      </c>
      <c r="M19" s="23" t="str">
        <f>IF('T_endr-kom'!L18=0," ",'T_endr-kom'!L18)</f>
        <v xml:space="preserve"> </v>
      </c>
      <c r="N19" s="23" t="str">
        <f>IF('T_endr-kom'!M18=0," ",'T_endr-kom'!M18)</f>
        <v xml:space="preserve"> </v>
      </c>
      <c r="O19" s="23" t="str">
        <f>IF('T_endr-kom'!N18=0," ",'T_endr-kom'!N18)</f>
        <v xml:space="preserve"> </v>
      </c>
      <c r="P19" s="23">
        <f>IF('T_endr-kom'!O18=0," ",'T_endr-kom'!O18)</f>
        <v>539.29999999999995</v>
      </c>
      <c r="Q19" s="23" t="str">
        <f>IF('T_endr-kom'!P18=0," ",'T_endr-kom'!P18)</f>
        <v xml:space="preserve"> </v>
      </c>
      <c r="R19" s="23">
        <f>IF('T_endr-kom'!Q18=0," ",'T_endr-kom'!Q18)</f>
        <v>652.5</v>
      </c>
      <c r="S19" s="23">
        <f>IF('T_endr-kom'!R18=0," ",'T_endr-kom'!R18)</f>
        <v>444.9</v>
      </c>
    </row>
    <row r="20" spans="2:19" x14ac:dyDescent="0.2">
      <c r="B20" s="21" t="str">
        <f>IF('T_endr-kom'!A19=0," ",'T_endr-kom'!A19)</f>
        <v>Malvik</v>
      </c>
      <c r="C20" s="21" t="str">
        <f>IF('T_endr-kom'!B19=0," ",'T_endr-kom'!B19)</f>
        <v xml:space="preserve"> </v>
      </c>
      <c r="D20" s="23">
        <f>IF('T_endr-kom'!C19=0," ",'T_endr-kom'!C19)</f>
        <v>-12951.200000000012</v>
      </c>
      <c r="E20" s="23">
        <f>IF('T_endr-kom'!D19=0," ",'T_endr-kom'!D19)</f>
        <v>-19977.799999999988</v>
      </c>
      <c r="F20" s="23">
        <f>IF('T_endr-kom'!E19=0," ",'T_endr-kom'!E19)</f>
        <v>-32065.899999999994</v>
      </c>
      <c r="G20" s="23">
        <f>IF('T_endr-kom'!F19=0," ",'T_endr-kom'!F19)</f>
        <v>-40140.600000000006</v>
      </c>
      <c r="H20" s="23">
        <f>IF('T_endr-kom'!G19=0," ",'T_endr-kom'!G19)</f>
        <v>4041.2000000000116</v>
      </c>
      <c r="I20" s="23">
        <f>IF('T_endr-kom'!H19=0," ",'T_endr-kom'!H19)</f>
        <v>-7008.1000000000058</v>
      </c>
      <c r="J20" s="23">
        <f>IF('T_endr-kom'!I19=0," ",'T_endr-kom'!I19)</f>
        <v>22187.100000000006</v>
      </c>
      <c r="K20" s="23">
        <f>IF('T_endr-kom'!J19=0," ",'T_endr-kom'!J19)</f>
        <v>9522.5</v>
      </c>
      <c r="L20" s="23">
        <f>IF('T_endr-kom'!K19=0," ",'T_endr-kom'!K19)</f>
        <v>-9066</v>
      </c>
      <c r="M20" s="23">
        <f>IF('T_endr-kom'!L19=0," ",'T_endr-kom'!L19)</f>
        <v>16255.5</v>
      </c>
      <c r="N20" s="23">
        <f>IF('T_endr-kom'!M19=0," ",'T_endr-kom'!M19)</f>
        <v>22577.5</v>
      </c>
      <c r="O20" s="23">
        <f>IF('T_endr-kom'!N19=0," ",'T_endr-kom'!N19)</f>
        <v>-9157.7000000000116</v>
      </c>
      <c r="P20" s="23">
        <f>IF('T_endr-kom'!O19=0," ",'T_endr-kom'!O19)</f>
        <v>35989.299999999988</v>
      </c>
      <c r="Q20" s="23">
        <f>IF('T_endr-kom'!P19=0," ",'T_endr-kom'!P19)</f>
        <v>-2553</v>
      </c>
      <c r="R20" s="23">
        <f>IF('T_endr-kom'!Q19=0," ",'T_endr-kom'!Q19)</f>
        <v>4251.3999999999942</v>
      </c>
      <c r="S20" s="23">
        <f>IF('T_endr-kom'!R19=0," ",'T_endr-kom'!R19)</f>
        <v>31846.100000000006</v>
      </c>
    </row>
    <row r="21" spans="2:19" x14ac:dyDescent="0.2">
      <c r="B21" s="21" t="str">
        <f>IF('T_endr-kom'!A20=0," ",'T_endr-kom'!A20)</f>
        <v>Melhus</v>
      </c>
      <c r="C21" s="21" t="str">
        <f>IF('T_endr-kom'!B20=0," ",'T_endr-kom'!B20)</f>
        <v xml:space="preserve"> </v>
      </c>
      <c r="D21" s="23">
        <f>IF('T_endr-kom'!C20=0," ",'T_endr-kom'!C20)</f>
        <v>-3315.7000000000116</v>
      </c>
      <c r="E21" s="23">
        <f>IF('T_endr-kom'!D20=0," ",'T_endr-kom'!D20)</f>
        <v>-116470.5</v>
      </c>
      <c r="F21" s="23">
        <f>IF('T_endr-kom'!E20=0," ",'T_endr-kom'!E20)</f>
        <v>-140104.4</v>
      </c>
      <c r="G21" s="23">
        <f>IF('T_endr-kom'!F20=0," ",'T_endr-kom'!F20)</f>
        <v>-141035.6</v>
      </c>
      <c r="H21" s="23">
        <f>IF('T_endr-kom'!G20=0," ",'T_endr-kom'!G20)</f>
        <v>-135492.5</v>
      </c>
      <c r="I21" s="23">
        <f>IF('T_endr-kom'!H20=0," ",'T_endr-kom'!H20)</f>
        <v>-141145.9</v>
      </c>
      <c r="J21" s="23">
        <f>IF('T_endr-kom'!I20=0," ",'T_endr-kom'!I20)</f>
        <v>-143439.6</v>
      </c>
      <c r="K21" s="23">
        <f>IF('T_endr-kom'!J20=0," ",'T_endr-kom'!J20)</f>
        <v>-136600.30000000002</v>
      </c>
      <c r="L21" s="23">
        <f>IF('T_endr-kom'!K20=0," ",'T_endr-kom'!K20)</f>
        <v>-143906.9</v>
      </c>
      <c r="M21" s="23">
        <f>IF('T_endr-kom'!L20=0," ",'T_endr-kom'!L20)</f>
        <v>-145404.70000000001</v>
      </c>
      <c r="N21" s="23">
        <f>IF('T_endr-kom'!M20=0," ",'T_endr-kom'!M20)</f>
        <v>-144751.20000000001</v>
      </c>
      <c r="O21" s="23">
        <f>IF('T_endr-kom'!N20=0," ",'T_endr-kom'!N20)</f>
        <v>-146058.4</v>
      </c>
      <c r="P21" s="23">
        <f>IF('T_endr-kom'!O20=0," ",'T_endr-kom'!O20)</f>
        <v>-144543.70000000001</v>
      </c>
      <c r="Q21" s="23">
        <f>IF('T_endr-kom'!P20=0," ",'T_endr-kom'!P20)</f>
        <v>-146262</v>
      </c>
      <c r="R21" s="23">
        <f>IF('T_endr-kom'!Q20=0," ",'T_endr-kom'!Q20)</f>
        <v>-146342.9</v>
      </c>
      <c r="S21" s="23">
        <f>IF('T_endr-kom'!R20=0," ",'T_endr-kom'!R20)</f>
        <v>-145835.5</v>
      </c>
    </row>
    <row r="22" spans="2:19" x14ac:dyDescent="0.2">
      <c r="B22" s="21" t="str">
        <f>IF('T_endr-kom'!A21=0," ",'T_endr-kom'!A21)</f>
        <v>Meråker</v>
      </c>
      <c r="C22" s="21" t="str">
        <f>IF('T_endr-kom'!B21=0," ",'T_endr-kom'!B21)</f>
        <v xml:space="preserve"> </v>
      </c>
      <c r="D22" s="23" t="str">
        <f>IF('T_endr-kom'!C21=0," ",'T_endr-kom'!C21)</f>
        <v xml:space="preserve"> </v>
      </c>
      <c r="E22" s="23" t="str">
        <f>IF('T_endr-kom'!D21=0," ",'T_endr-kom'!D21)</f>
        <v xml:space="preserve"> </v>
      </c>
      <c r="F22" s="23" t="str">
        <f>IF('T_endr-kom'!E21=0," ",'T_endr-kom'!E21)</f>
        <v xml:space="preserve"> </v>
      </c>
      <c r="G22" s="23" t="str">
        <f>IF('T_endr-kom'!F21=0," ",'T_endr-kom'!F21)</f>
        <v xml:space="preserve"> </v>
      </c>
      <c r="H22" s="23" t="str">
        <f>IF('T_endr-kom'!G21=0," ",'T_endr-kom'!G21)</f>
        <v xml:space="preserve"> </v>
      </c>
      <c r="I22" s="23" t="str">
        <f>IF('T_endr-kom'!H21=0," ",'T_endr-kom'!H21)</f>
        <v xml:space="preserve"> </v>
      </c>
      <c r="J22" s="23" t="str">
        <f>IF('T_endr-kom'!I21=0," ",'T_endr-kom'!I21)</f>
        <v xml:space="preserve"> </v>
      </c>
      <c r="K22" s="23" t="str">
        <f>IF('T_endr-kom'!J21=0," ",'T_endr-kom'!J21)</f>
        <v xml:space="preserve"> </v>
      </c>
      <c r="L22" s="23" t="str">
        <f>IF('T_endr-kom'!K21=0," ",'T_endr-kom'!K21)</f>
        <v xml:space="preserve"> </v>
      </c>
      <c r="M22" s="23" t="str">
        <f>IF('T_endr-kom'!L21=0," ",'T_endr-kom'!L21)</f>
        <v xml:space="preserve"> </v>
      </c>
      <c r="N22" s="23" t="str">
        <f>IF('T_endr-kom'!M21=0," ",'T_endr-kom'!M21)</f>
        <v xml:space="preserve"> </v>
      </c>
      <c r="O22" s="23">
        <f>IF('T_endr-kom'!N21=0," ",'T_endr-kom'!N21)</f>
        <v>1031.0999999999999</v>
      </c>
      <c r="P22" s="23" t="str">
        <f>IF('T_endr-kom'!O21=0," ",'T_endr-kom'!O21)</f>
        <v xml:space="preserve"> </v>
      </c>
      <c r="Q22" s="23" t="str">
        <f>IF('T_endr-kom'!P21=0," ",'T_endr-kom'!P21)</f>
        <v xml:space="preserve"> </v>
      </c>
      <c r="R22" s="23" t="str">
        <f>IF('T_endr-kom'!Q21=0," ",'T_endr-kom'!Q21)</f>
        <v xml:space="preserve"> </v>
      </c>
      <c r="S22" s="23" t="str">
        <f>IF('T_endr-kom'!R21=0," ",'T_endr-kom'!R21)</f>
        <v xml:space="preserve"> </v>
      </c>
    </row>
    <row r="23" spans="2:19" x14ac:dyDescent="0.2">
      <c r="B23" s="21" t="str">
        <f>IF('T_endr-kom'!A22=0," ",'T_endr-kom'!A22)</f>
        <v>Midtre Gauldal</v>
      </c>
      <c r="C23" s="21" t="str">
        <f>IF('T_endr-kom'!B22=0," ",'T_endr-kom'!B22)</f>
        <v xml:space="preserve"> </v>
      </c>
      <c r="D23" s="23">
        <f>IF('T_endr-kom'!C22=0," ",'T_endr-kom'!C22)</f>
        <v>-28990.399999999994</v>
      </c>
      <c r="E23" s="23">
        <f>IF('T_endr-kom'!D22=0," ",'T_endr-kom'!D22)</f>
        <v>-30204.199999999997</v>
      </c>
      <c r="F23" s="23">
        <f>IF('T_endr-kom'!E22=0," ",'T_endr-kom'!E22)</f>
        <v>-16634.5</v>
      </c>
      <c r="G23" s="23">
        <f>IF('T_endr-kom'!F22=0," ",'T_endr-kom'!F22)</f>
        <v>-27613.5</v>
      </c>
      <c r="H23" s="23">
        <f>IF('T_endr-kom'!G22=0," ",'T_endr-kom'!G22)</f>
        <v>-13333.5</v>
      </c>
      <c r="I23" s="23">
        <f>IF('T_endr-kom'!H22=0," ",'T_endr-kom'!H22)</f>
        <v>-7014</v>
      </c>
      <c r="J23" s="23">
        <f>IF('T_endr-kom'!I22=0," ",'T_endr-kom'!I22)</f>
        <v>56704.200000000012</v>
      </c>
      <c r="K23" s="23">
        <f>IF('T_endr-kom'!J22=0," ",'T_endr-kom'!J22)</f>
        <v>117101.9</v>
      </c>
      <c r="L23" s="23">
        <f>IF('T_endr-kom'!K22=0," ",'T_endr-kom'!K22)</f>
        <v>103356</v>
      </c>
      <c r="M23" s="23">
        <f>IF('T_endr-kom'!L22=0," ",'T_endr-kom'!L22)</f>
        <v>156796.30000000002</v>
      </c>
      <c r="N23" s="23">
        <f>IF('T_endr-kom'!M22=0," ",'T_endr-kom'!M22)</f>
        <v>149464.4</v>
      </c>
      <c r="O23" s="23">
        <f>IF('T_endr-kom'!N22=0," ",'T_endr-kom'!N22)</f>
        <v>153390.80000000002</v>
      </c>
      <c r="P23" s="23">
        <f>IF('T_endr-kom'!O22=0," ",'T_endr-kom'!O22)</f>
        <v>153989.30000000002</v>
      </c>
      <c r="Q23" s="23">
        <f>IF('T_endr-kom'!P22=0," ",'T_endr-kom'!P22)</f>
        <v>122113.4</v>
      </c>
      <c r="R23" s="23">
        <f>IF('T_endr-kom'!Q22=0," ",'T_endr-kom'!Q22)</f>
        <v>144625.69999999998</v>
      </c>
      <c r="S23" s="23">
        <f>IF('T_endr-kom'!R22=0," ",'T_endr-kom'!R22)</f>
        <v>153448.80000000002</v>
      </c>
    </row>
    <row r="24" spans="2:19" x14ac:dyDescent="0.2">
      <c r="B24" s="21" t="str">
        <f>IF('T_endr-kom'!A23=0," ",'T_endr-kom'!A23)</f>
        <v>Namsos</v>
      </c>
      <c r="C24" s="21" t="str">
        <f>IF('T_endr-kom'!B23=0," ",'T_endr-kom'!B23)</f>
        <v xml:space="preserve"> </v>
      </c>
      <c r="D24" s="23">
        <f>IF('T_endr-kom'!C23=0," ",'T_endr-kom'!C23)</f>
        <v>-39843.500000000015</v>
      </c>
      <c r="E24" s="23">
        <f>IF('T_endr-kom'!D23=0," ",'T_endr-kom'!D23)</f>
        <v>-49826.000000000015</v>
      </c>
      <c r="F24" s="23">
        <f>IF('T_endr-kom'!E23=0," ",'T_endr-kom'!E23)</f>
        <v>-37417.200000000012</v>
      </c>
      <c r="G24" s="23">
        <f>IF('T_endr-kom'!F23=0," ",'T_endr-kom'!F23)</f>
        <v>-38279.400000000009</v>
      </c>
      <c r="H24" s="23">
        <f>IF('T_endr-kom'!G23=0," ",'T_endr-kom'!G23)</f>
        <v>35795.699999999983</v>
      </c>
      <c r="I24" s="23">
        <f>IF('T_endr-kom'!H23=0," ",'T_endr-kom'!H23)</f>
        <v>89834.599999999977</v>
      </c>
      <c r="J24" s="23">
        <f>IF('T_endr-kom'!I23=0," ",'T_endr-kom'!I23)</f>
        <v>77873.299999999988</v>
      </c>
      <c r="K24" s="23">
        <f>IF('T_endr-kom'!J23=0," ",'T_endr-kom'!J23)</f>
        <v>83137.299999999988</v>
      </c>
      <c r="L24" s="23">
        <f>IF('T_endr-kom'!K23=0," ",'T_endr-kom'!K23)</f>
        <v>81892.799999999988</v>
      </c>
      <c r="M24" s="23">
        <f>IF('T_endr-kom'!L23=0," ",'T_endr-kom'!L23)</f>
        <v>82052.299999999988</v>
      </c>
      <c r="N24" s="23">
        <f>IF('T_endr-kom'!M23=0," ",'T_endr-kom'!M23)</f>
        <v>84477.9</v>
      </c>
      <c r="O24" s="23">
        <f>IF('T_endr-kom'!N23=0," ",'T_endr-kom'!N23)</f>
        <v>209154.8</v>
      </c>
      <c r="P24" s="23">
        <f>IF('T_endr-kom'!O23=0," ",'T_endr-kom'!O23)</f>
        <v>195448.2</v>
      </c>
      <c r="Q24" s="23">
        <f>IF('T_endr-kom'!P23=0," ",'T_endr-kom'!P23)</f>
        <v>181129</v>
      </c>
      <c r="R24" s="23">
        <f>IF('T_endr-kom'!Q23=0," ",'T_endr-kom'!Q23)</f>
        <v>201559.8</v>
      </c>
      <c r="S24" s="23">
        <f>IF('T_endr-kom'!R23=0," ",'T_endr-kom'!R23)</f>
        <v>203595</v>
      </c>
    </row>
    <row r="25" spans="2:19" x14ac:dyDescent="0.2">
      <c r="B25" s="21" t="str">
        <f>IF('T_endr-kom'!A24=0," ",'T_endr-kom'!A24)</f>
        <v>Namsskogan</v>
      </c>
      <c r="C25" s="21" t="str">
        <f>IF('T_endr-kom'!B24=0," ",'T_endr-kom'!B24)</f>
        <v xml:space="preserve"> </v>
      </c>
      <c r="D25" s="23" t="str">
        <f>IF('T_endr-kom'!C24=0," ",'T_endr-kom'!C24)</f>
        <v xml:space="preserve"> </v>
      </c>
      <c r="E25" s="23" t="str">
        <f>IF('T_endr-kom'!D24=0," ",'T_endr-kom'!D24)</f>
        <v xml:space="preserve"> </v>
      </c>
      <c r="F25" s="23" t="str">
        <f>IF('T_endr-kom'!E24=0," ",'T_endr-kom'!E24)</f>
        <v xml:space="preserve"> </v>
      </c>
      <c r="G25" s="23" t="str">
        <f>IF('T_endr-kom'!F24=0," ",'T_endr-kom'!F24)</f>
        <v xml:space="preserve"> </v>
      </c>
      <c r="H25" s="23" t="str">
        <f>IF('T_endr-kom'!G24=0," ",'T_endr-kom'!G24)</f>
        <v xml:space="preserve"> </v>
      </c>
      <c r="I25" s="23" t="str">
        <f>IF('T_endr-kom'!H24=0," ",'T_endr-kom'!H24)</f>
        <v xml:space="preserve"> </v>
      </c>
      <c r="J25" s="23" t="str">
        <f>IF('T_endr-kom'!I24=0," ",'T_endr-kom'!I24)</f>
        <v xml:space="preserve"> </v>
      </c>
      <c r="K25" s="23" t="str">
        <f>IF('T_endr-kom'!J24=0," ",'T_endr-kom'!J24)</f>
        <v xml:space="preserve"> </v>
      </c>
      <c r="L25" s="23" t="str">
        <f>IF('T_endr-kom'!K24=0," ",'T_endr-kom'!K24)</f>
        <v xml:space="preserve"> </v>
      </c>
      <c r="M25" s="23" t="str">
        <f>IF('T_endr-kom'!L24=0," ",'T_endr-kom'!L24)</f>
        <v xml:space="preserve"> </v>
      </c>
      <c r="N25" s="23" t="str">
        <f>IF('T_endr-kom'!M24=0," ",'T_endr-kom'!M24)</f>
        <v xml:space="preserve"> </v>
      </c>
      <c r="O25" s="23" t="str">
        <f>IF('T_endr-kom'!N24=0," ",'T_endr-kom'!N24)</f>
        <v xml:space="preserve"> </v>
      </c>
      <c r="P25" s="23" t="str">
        <f>IF('T_endr-kom'!O24=0," ",'T_endr-kom'!O24)</f>
        <v xml:space="preserve"> </v>
      </c>
      <c r="Q25" s="23" t="str">
        <f>IF('T_endr-kom'!P24=0," ",'T_endr-kom'!P24)</f>
        <v xml:space="preserve"> </v>
      </c>
      <c r="R25" s="23" t="str">
        <f>IF('T_endr-kom'!Q24=0," ",'T_endr-kom'!Q24)</f>
        <v xml:space="preserve"> </v>
      </c>
      <c r="S25" s="23" t="str">
        <f>IF('T_endr-kom'!R24=0," ",'T_endr-kom'!R24)</f>
        <v xml:space="preserve"> </v>
      </c>
    </row>
    <row r="26" spans="2:19" x14ac:dyDescent="0.2">
      <c r="B26" s="21" t="str">
        <f>IF('T_endr-kom'!A25=0," ",'T_endr-kom'!A25)</f>
        <v>Nærøysund</v>
      </c>
      <c r="C26" s="21" t="str">
        <f>IF('T_endr-kom'!B25=0," ",'T_endr-kom'!B25)</f>
        <v xml:space="preserve"> </v>
      </c>
      <c r="D26" s="23">
        <f>IF('T_endr-kom'!C25=0," ",'T_endr-kom'!C25)</f>
        <v>-40887.500000000029</v>
      </c>
      <c r="E26" s="23">
        <f>IF('T_endr-kom'!D25=0," ",'T_endr-kom'!D25)</f>
        <v>-22977.200000000012</v>
      </c>
      <c r="F26" s="23">
        <f>IF('T_endr-kom'!E25=0," ",'T_endr-kom'!E25)</f>
        <v>-9144.6000000000349</v>
      </c>
      <c r="G26" s="23">
        <f>IF('T_endr-kom'!F25=0," ",'T_endr-kom'!F25)</f>
        <v>-47479.900000000023</v>
      </c>
      <c r="H26" s="23">
        <f>IF('T_endr-kom'!G25=0," ",'T_endr-kom'!G25)</f>
        <v>-62630.000000000029</v>
      </c>
      <c r="I26" s="23">
        <f>IF('T_endr-kom'!H25=0," ",'T_endr-kom'!H25)</f>
        <v>-61840.200000000012</v>
      </c>
      <c r="J26" s="23">
        <f>IF('T_endr-kom'!I25=0," ",'T_endr-kom'!I25)</f>
        <v>-74227.600000000035</v>
      </c>
      <c r="K26" s="23">
        <f>IF('T_endr-kom'!J25=0," ",'T_endr-kom'!J25)</f>
        <v>-92704.400000000023</v>
      </c>
      <c r="L26" s="23">
        <f>IF('T_endr-kom'!K25=0," ",'T_endr-kom'!K25)</f>
        <v>-62841.300000000017</v>
      </c>
      <c r="M26" s="23">
        <f>IF('T_endr-kom'!L25=0," ",'T_endr-kom'!L25)</f>
        <v>-45212.700000000012</v>
      </c>
      <c r="N26" s="23">
        <f>IF('T_endr-kom'!M25=0," ",'T_endr-kom'!M25)</f>
        <v>-45872.800000000017</v>
      </c>
      <c r="O26" s="23">
        <f>IF('T_endr-kom'!N25=0," ",'T_endr-kom'!N25)</f>
        <v>-30556.600000000035</v>
      </c>
      <c r="P26" s="23">
        <f>IF('T_endr-kom'!O25=0," ",'T_endr-kom'!O25)</f>
        <v>-40966.700000000012</v>
      </c>
      <c r="Q26" s="23">
        <f>IF('T_endr-kom'!P25=0," ",'T_endr-kom'!P25)</f>
        <v>-86390.800000000017</v>
      </c>
      <c r="R26" s="23">
        <f>IF('T_endr-kom'!Q25=0," ",'T_endr-kom'!Q25)</f>
        <v>-133242.30000000002</v>
      </c>
      <c r="S26" s="23">
        <f>IF('T_endr-kom'!R25=0," ",'T_endr-kom'!R25)</f>
        <v>-123138.80000000002</v>
      </c>
    </row>
    <row r="27" spans="2:19" x14ac:dyDescent="0.2">
      <c r="B27" s="21" t="str">
        <f>IF('T_endr-kom'!A26=0," ",'T_endr-kom'!A26)</f>
        <v>Oppdal</v>
      </c>
      <c r="C27" s="21" t="str">
        <f>IF('T_endr-kom'!B26=0," ",'T_endr-kom'!B26)</f>
        <v xml:space="preserve"> </v>
      </c>
      <c r="D27" s="23">
        <f>IF('T_endr-kom'!C26=0," ",'T_endr-kom'!C26)</f>
        <v>-2750.8000000000011</v>
      </c>
      <c r="E27" s="23">
        <f>IF('T_endr-kom'!D26=0," ",'T_endr-kom'!D26)</f>
        <v>-8817.9000000000015</v>
      </c>
      <c r="F27" s="23">
        <f>IF('T_endr-kom'!E26=0," ",'T_endr-kom'!E26)</f>
        <v>-12148.7</v>
      </c>
      <c r="G27" s="23">
        <f>IF('T_endr-kom'!F26=0," ",'T_endr-kom'!F26)</f>
        <v>-12148.7</v>
      </c>
      <c r="H27" s="23">
        <f>IF('T_endr-kom'!G26=0," ",'T_endr-kom'!G26)</f>
        <v>-12148.7</v>
      </c>
      <c r="I27" s="23">
        <f>IF('T_endr-kom'!H26=0," ",'T_endr-kom'!H26)</f>
        <v>-12148.7</v>
      </c>
      <c r="J27" s="23">
        <f>IF('T_endr-kom'!I26=0," ",'T_endr-kom'!I26)</f>
        <v>-11878.2</v>
      </c>
      <c r="K27" s="23">
        <f>IF('T_endr-kom'!J26=0," ",'T_endr-kom'!J26)</f>
        <v>-12053.5</v>
      </c>
      <c r="L27" s="23">
        <f>IF('T_endr-kom'!K26=0," ",'T_endr-kom'!K26)</f>
        <v>-12148.7</v>
      </c>
      <c r="M27" s="23">
        <f>IF('T_endr-kom'!L26=0," ",'T_endr-kom'!L26)</f>
        <v>-12148.7</v>
      </c>
      <c r="N27" s="23">
        <f>IF('T_endr-kom'!M26=0," ",'T_endr-kom'!M26)</f>
        <v>-7200.3000000000011</v>
      </c>
      <c r="O27" s="23">
        <f>IF('T_endr-kom'!N26=0," ",'T_endr-kom'!N26)</f>
        <v>17745.2</v>
      </c>
      <c r="P27" s="23">
        <f>IF('T_endr-kom'!O26=0," ",'T_endr-kom'!O26)</f>
        <v>-12148.7</v>
      </c>
      <c r="Q27" s="23">
        <f>IF('T_endr-kom'!P26=0," ",'T_endr-kom'!P26)</f>
        <v>-12148.7</v>
      </c>
      <c r="R27" s="23">
        <f>IF('T_endr-kom'!Q26=0," ",'T_endr-kom'!Q26)</f>
        <v>-12003.1</v>
      </c>
      <c r="S27" s="23">
        <f>IF('T_endr-kom'!R26=0," ",'T_endr-kom'!R26)</f>
        <v>-11288.6</v>
      </c>
    </row>
    <row r="28" spans="2:19" x14ac:dyDescent="0.2">
      <c r="B28" s="21" t="str">
        <f>IF('T_endr-kom'!A27=0," ",'T_endr-kom'!A27)</f>
        <v>Orkland</v>
      </c>
      <c r="C28" s="21" t="str">
        <f>IF('T_endr-kom'!B27=0," ",'T_endr-kom'!B27)</f>
        <v xml:space="preserve"> </v>
      </c>
      <c r="D28" s="23">
        <f>IF('T_endr-kom'!C27=0," ",'T_endr-kom'!C27)</f>
        <v>24477.799999999988</v>
      </c>
      <c r="E28" s="23">
        <f>IF('T_endr-kom'!D27=0," ",'T_endr-kom'!D27)</f>
        <v>23717.5</v>
      </c>
      <c r="F28" s="23">
        <f>IF('T_endr-kom'!E27=0," ",'T_endr-kom'!E27)</f>
        <v>35509.400000000023</v>
      </c>
      <c r="G28" s="23">
        <f>IF('T_endr-kom'!F27=0," ",'T_endr-kom'!F27)</f>
        <v>-31853.599999999977</v>
      </c>
      <c r="H28" s="23">
        <f>IF('T_endr-kom'!G27=0," ",'T_endr-kom'!G27)</f>
        <v>-71848.099999999977</v>
      </c>
      <c r="I28" s="23">
        <f>IF('T_endr-kom'!H27=0," ",'T_endr-kom'!H27)</f>
        <v>-53012.799999999988</v>
      </c>
      <c r="J28" s="23">
        <f>IF('T_endr-kom'!I27=0," ",'T_endr-kom'!I27)</f>
        <v>-51882.700000000012</v>
      </c>
      <c r="K28" s="23">
        <f>IF('T_endr-kom'!J27=0," ",'T_endr-kom'!J27)</f>
        <v>-13751.599999999977</v>
      </c>
      <c r="L28" s="23">
        <f>IF('T_endr-kom'!K27=0," ",'T_endr-kom'!K27)</f>
        <v>-90578.200000000012</v>
      </c>
      <c r="M28" s="23">
        <f>IF('T_endr-kom'!L27=0," ",'T_endr-kom'!L27)</f>
        <v>-174906.5</v>
      </c>
      <c r="N28" s="23">
        <f>IF('T_endr-kom'!M27=0," ",'T_endr-kom'!M27)</f>
        <v>-120872.09999999998</v>
      </c>
      <c r="O28" s="23">
        <f>IF('T_endr-kom'!N27=0," ",'T_endr-kom'!N27)</f>
        <v>-199391.6</v>
      </c>
      <c r="P28" s="23">
        <f>IF('T_endr-kom'!O27=0," ",'T_endr-kom'!O27)</f>
        <v>-185727.2</v>
      </c>
      <c r="Q28" s="23">
        <f>IF('T_endr-kom'!P27=0," ",'T_endr-kom'!P27)</f>
        <v>-211909.9</v>
      </c>
      <c r="R28" s="23">
        <f>IF('T_endr-kom'!Q27=0," ",'T_endr-kom'!Q27)</f>
        <v>-230251</v>
      </c>
      <c r="S28" s="23">
        <f>IF('T_endr-kom'!R27=0," ",'T_endr-kom'!R27)</f>
        <v>-198432.3</v>
      </c>
    </row>
    <row r="29" spans="2:19" x14ac:dyDescent="0.2">
      <c r="B29" s="21" t="str">
        <f>IF('T_endr-kom'!A28=0," ",'T_endr-kom'!A28)</f>
        <v>Osen</v>
      </c>
      <c r="C29" s="21" t="str">
        <f>IF('T_endr-kom'!B28=0," ",'T_endr-kom'!B28)</f>
        <v xml:space="preserve"> </v>
      </c>
      <c r="D29" s="23">
        <f>IF('T_endr-kom'!C28=0," ",'T_endr-kom'!C28)</f>
        <v>-2227.6999999999998</v>
      </c>
      <c r="E29" s="23">
        <f>IF('T_endr-kom'!D28=0," ",'T_endr-kom'!D28)</f>
        <v>-1859</v>
      </c>
      <c r="F29" s="23">
        <f>IF('T_endr-kom'!E28=0," ",'T_endr-kom'!E28)</f>
        <v>-1070.2999999999997</v>
      </c>
      <c r="G29" s="23">
        <f>IF('T_endr-kom'!F28=0," ",'T_endr-kom'!F28)</f>
        <v>-370.5</v>
      </c>
      <c r="H29" s="23">
        <f>IF('T_endr-kom'!G28=0," ",'T_endr-kom'!G28)</f>
        <v>-5164.7</v>
      </c>
      <c r="I29" s="23">
        <f>IF('T_endr-kom'!H28=0," ",'T_endr-kom'!H28)</f>
        <v>-5164.7</v>
      </c>
      <c r="J29" s="23">
        <f>IF('T_endr-kom'!I28=0," ",'T_endr-kom'!I28)</f>
        <v>-5164.7</v>
      </c>
      <c r="K29" s="23">
        <f>IF('T_endr-kom'!J28=0," ",'T_endr-kom'!J28)</f>
        <v>-5164.7</v>
      </c>
      <c r="L29" s="23">
        <f>IF('T_endr-kom'!K28=0," ",'T_endr-kom'!K28)</f>
        <v>-5164.7</v>
      </c>
      <c r="M29" s="23">
        <f>IF('T_endr-kom'!L28=0," ",'T_endr-kom'!L28)</f>
        <v>-5164.7</v>
      </c>
      <c r="N29" s="23">
        <f>IF('T_endr-kom'!M28=0," ",'T_endr-kom'!M28)</f>
        <v>-5164.7</v>
      </c>
      <c r="O29" s="23">
        <f>IF('T_endr-kom'!N28=0," ",'T_endr-kom'!N28)</f>
        <v>-5164.7</v>
      </c>
      <c r="P29" s="23">
        <f>IF('T_endr-kom'!O28=0," ",'T_endr-kom'!O28)</f>
        <v>-5164.7</v>
      </c>
      <c r="Q29" s="23">
        <f>IF('T_endr-kom'!P28=0," ",'T_endr-kom'!P28)</f>
        <v>-5164.7</v>
      </c>
      <c r="R29" s="23">
        <f>IF('T_endr-kom'!Q28=0," ",'T_endr-kom'!Q28)</f>
        <v>-4349.5</v>
      </c>
      <c r="S29" s="23">
        <f>IF('T_endr-kom'!R28=0," ",'T_endr-kom'!R28)</f>
        <v>-231.59999999999945</v>
      </c>
    </row>
    <row r="30" spans="2:19" x14ac:dyDescent="0.2">
      <c r="B30" s="21" t="str">
        <f>IF('T_endr-kom'!A29=0," ",'T_endr-kom'!A29)</f>
        <v>Overhalla</v>
      </c>
      <c r="C30" s="21" t="str">
        <f>IF('T_endr-kom'!B29=0," ",'T_endr-kom'!B29)</f>
        <v xml:space="preserve"> </v>
      </c>
      <c r="D30" s="23">
        <f>IF('T_endr-kom'!C29=0," ",'T_endr-kom'!C29)</f>
        <v>50850.699999999953</v>
      </c>
      <c r="E30" s="23">
        <f>IF('T_endr-kom'!D29=0," ",'T_endr-kom'!D29)</f>
        <v>60862.400000000023</v>
      </c>
      <c r="F30" s="23">
        <f>IF('T_endr-kom'!E29=0," ",'T_endr-kom'!E29)</f>
        <v>56343.699999999953</v>
      </c>
      <c r="G30" s="23">
        <f>IF('T_endr-kom'!F29=0," ",'T_endr-kom'!F29)</f>
        <v>9690.5999999999767</v>
      </c>
      <c r="H30" s="23">
        <f>IF('T_endr-kom'!G29=0," ",'T_endr-kom'!G29)</f>
        <v>28867.900000000023</v>
      </c>
      <c r="I30" s="23">
        <f>IF('T_endr-kom'!H29=0," ",'T_endr-kom'!H29)</f>
        <v>195762.79999999993</v>
      </c>
      <c r="J30" s="23">
        <f>IF('T_endr-kom'!I29=0," ",'T_endr-kom'!I29)</f>
        <v>130243.29999999993</v>
      </c>
      <c r="K30" s="23">
        <f>IF('T_endr-kom'!J29=0," ",'T_endr-kom'!J29)</f>
        <v>119281.40000000002</v>
      </c>
      <c r="L30" s="23">
        <f>IF('T_endr-kom'!K29=0," ",'T_endr-kom'!K29)</f>
        <v>366272.69999999995</v>
      </c>
      <c r="M30" s="23">
        <f>IF('T_endr-kom'!L29=0," ",'T_endr-kom'!L29)</f>
        <v>328098.90000000002</v>
      </c>
      <c r="N30" s="23">
        <f>IF('T_endr-kom'!M29=0," ",'T_endr-kom'!M29)</f>
        <v>410554.19999999995</v>
      </c>
      <c r="O30" s="23">
        <f>IF('T_endr-kom'!N29=0," ",'T_endr-kom'!N29)</f>
        <v>650627.1</v>
      </c>
      <c r="P30" s="23">
        <f>IF('T_endr-kom'!O29=0," ",'T_endr-kom'!O29)</f>
        <v>646532.29999999993</v>
      </c>
      <c r="Q30" s="23">
        <f>IF('T_endr-kom'!P29=0," ",'T_endr-kom'!P29)</f>
        <v>711586.99999999988</v>
      </c>
      <c r="R30" s="23">
        <f>IF('T_endr-kom'!Q29=0," ",'T_endr-kom'!Q29)</f>
        <v>718621.20000000007</v>
      </c>
      <c r="S30" s="23">
        <f>IF('T_endr-kom'!R29=0," ",'T_endr-kom'!R29)</f>
        <v>780009.49999999988</v>
      </c>
    </row>
    <row r="31" spans="2:19" x14ac:dyDescent="0.2">
      <c r="B31" s="21" t="str">
        <f>IF('T_endr-kom'!A30=0," ",'T_endr-kom'!A30)</f>
        <v>Rennebu</v>
      </c>
      <c r="C31" s="21" t="str">
        <f>IF('T_endr-kom'!B30=0," ",'T_endr-kom'!B30)</f>
        <v xml:space="preserve"> </v>
      </c>
      <c r="D31" s="23">
        <f>IF('T_endr-kom'!C30=0," ",'T_endr-kom'!C30)</f>
        <v>314.39999999999964</v>
      </c>
      <c r="E31" s="23">
        <f>IF('T_endr-kom'!D30=0," ",'T_endr-kom'!D30)</f>
        <v>-8629.6</v>
      </c>
      <c r="F31" s="23">
        <f>IF('T_endr-kom'!E30=0," ",'T_endr-kom'!E30)</f>
        <v>-8172.3</v>
      </c>
      <c r="G31" s="23">
        <f>IF('T_endr-kom'!F30=0," ",'T_endr-kom'!F30)</f>
        <v>-8179.6</v>
      </c>
      <c r="H31" s="23">
        <f>IF('T_endr-kom'!G30=0," ",'T_endr-kom'!G30)</f>
        <v>-8695.4</v>
      </c>
      <c r="I31" s="23">
        <f>IF('T_endr-kom'!H30=0," ",'T_endr-kom'!H30)</f>
        <v>-8902.1</v>
      </c>
      <c r="J31" s="23">
        <f>IF('T_endr-kom'!I30=0," ",'T_endr-kom'!I30)</f>
        <v>1241.1000000000004</v>
      </c>
      <c r="K31" s="23">
        <f>IF('T_endr-kom'!J30=0," ",'T_endr-kom'!J30)</f>
        <v>31549.200000000004</v>
      </c>
      <c r="L31" s="23">
        <f>IF('T_endr-kom'!K30=0," ",'T_endr-kom'!K30)</f>
        <v>-7150.7000000000007</v>
      </c>
      <c r="M31" s="23">
        <f>IF('T_endr-kom'!L30=0," ",'T_endr-kom'!L30)</f>
        <v>-8669.9</v>
      </c>
      <c r="N31" s="23">
        <f>IF('T_endr-kom'!M30=0," ",'T_endr-kom'!M30)</f>
        <v>-7014</v>
      </c>
      <c r="O31" s="23">
        <f>IF('T_endr-kom'!N30=0," ",'T_endr-kom'!N30)</f>
        <v>-8656.7000000000007</v>
      </c>
      <c r="P31" s="23">
        <f>IF('T_endr-kom'!O30=0," ",'T_endr-kom'!O30)</f>
        <v>-8750.1</v>
      </c>
      <c r="Q31" s="23">
        <f>IF('T_endr-kom'!P30=0," ",'T_endr-kom'!P30)</f>
        <v>-8643.4</v>
      </c>
      <c r="R31" s="23">
        <f>IF('T_endr-kom'!Q30=0," ",'T_endr-kom'!Q30)</f>
        <v>-7885.4000000000005</v>
      </c>
      <c r="S31" s="23">
        <f>IF('T_endr-kom'!R30=0," ",'T_endr-kom'!R30)</f>
        <v>-7502</v>
      </c>
    </row>
    <row r="32" spans="2:19" x14ac:dyDescent="0.2">
      <c r="B32" s="21" t="str">
        <f>IF('T_endr-kom'!A31=0," ",'T_endr-kom'!A31)</f>
        <v>Rindal</v>
      </c>
      <c r="C32" s="21" t="str">
        <f>IF('T_endr-kom'!B31=0," ",'T_endr-kom'!B31)</f>
        <v xml:space="preserve"> </v>
      </c>
      <c r="D32" s="23">
        <f>IF('T_endr-kom'!C31=0," ",'T_endr-kom'!C31)</f>
        <v>11462.199999999997</v>
      </c>
      <c r="E32" s="23">
        <f>IF('T_endr-kom'!D31=0," ",'T_endr-kom'!D31)</f>
        <v>44351.599999999991</v>
      </c>
      <c r="F32" s="23">
        <f>IF('T_endr-kom'!E31=0," ",'T_endr-kom'!E31)</f>
        <v>10999.999999999985</v>
      </c>
      <c r="G32" s="23">
        <f>IF('T_endr-kom'!F31=0," ",'T_endr-kom'!F31)</f>
        <v>7422.9000000000087</v>
      </c>
      <c r="H32" s="23">
        <f>IF('T_endr-kom'!G31=0," ",'T_endr-kom'!G31)</f>
        <v>-2240.9000000000087</v>
      </c>
      <c r="I32" s="23">
        <f>IF('T_endr-kom'!H31=0," ",'T_endr-kom'!H31)</f>
        <v>-6609.3000000000029</v>
      </c>
      <c r="J32" s="23">
        <f>IF('T_endr-kom'!I31=0," ",'T_endr-kom'!I31)</f>
        <v>-13604.900000000009</v>
      </c>
      <c r="K32" s="23">
        <f>IF('T_endr-kom'!J31=0," ",'T_endr-kom'!J31)</f>
        <v>-35186.300000000003</v>
      </c>
      <c r="L32" s="23">
        <f>IF('T_endr-kom'!K31=0," ",'T_endr-kom'!K31)</f>
        <v>-48889.8</v>
      </c>
      <c r="M32" s="23">
        <f>IF('T_endr-kom'!L31=0," ",'T_endr-kom'!L31)</f>
        <v>-75112.800000000003</v>
      </c>
      <c r="N32" s="23">
        <f>IF('T_endr-kom'!M31=0," ",'T_endr-kom'!M31)</f>
        <v>-74395</v>
      </c>
      <c r="O32" s="23">
        <f>IF('T_endr-kom'!N31=0," ",'T_endr-kom'!N31)</f>
        <v>-77997.100000000006</v>
      </c>
      <c r="P32" s="23">
        <f>IF('T_endr-kom'!O31=0," ",'T_endr-kom'!O31)</f>
        <v>-84385.9</v>
      </c>
      <c r="Q32" s="23">
        <f>IF('T_endr-kom'!P31=0," ",'T_endr-kom'!P31)</f>
        <v>-91176.1</v>
      </c>
      <c r="R32" s="23">
        <f>IF('T_endr-kom'!Q31=0," ",'T_endr-kom'!Q31)</f>
        <v>-81277.600000000006</v>
      </c>
      <c r="S32" s="23">
        <f>IF('T_endr-kom'!R31=0," ",'T_endr-kom'!R31)</f>
        <v>-88167.5</v>
      </c>
    </row>
    <row r="33" spans="2:19" x14ac:dyDescent="0.2">
      <c r="B33" s="21" t="str">
        <f>IF('T_endr-kom'!A32=0," ",'T_endr-kom'!A32)</f>
        <v>Røros</v>
      </c>
      <c r="C33" s="21" t="str">
        <f>IF('T_endr-kom'!B32=0," ",'T_endr-kom'!B32)</f>
        <v xml:space="preserve"> </v>
      </c>
      <c r="D33" s="23" t="str">
        <f>IF('T_endr-kom'!C32=0," ",'T_endr-kom'!C32)</f>
        <v xml:space="preserve"> </v>
      </c>
      <c r="E33" s="23" t="str">
        <f>IF('T_endr-kom'!D32=0," ",'T_endr-kom'!D32)</f>
        <v xml:space="preserve"> </v>
      </c>
      <c r="F33" s="23" t="str">
        <f>IF('T_endr-kom'!E32=0," ",'T_endr-kom'!E32)</f>
        <v xml:space="preserve"> </v>
      </c>
      <c r="G33" s="23" t="str">
        <f>IF('T_endr-kom'!F32=0," ",'T_endr-kom'!F32)</f>
        <v xml:space="preserve"> </v>
      </c>
      <c r="H33" s="23" t="str">
        <f>IF('T_endr-kom'!G32=0," ",'T_endr-kom'!G32)</f>
        <v xml:space="preserve"> </v>
      </c>
      <c r="I33" s="23" t="str">
        <f>IF('T_endr-kom'!H32=0," ",'T_endr-kom'!H32)</f>
        <v xml:space="preserve"> </v>
      </c>
      <c r="J33" s="23" t="str">
        <f>IF('T_endr-kom'!I32=0," ",'T_endr-kom'!I32)</f>
        <v xml:space="preserve"> </v>
      </c>
      <c r="K33" s="23">
        <f>IF('T_endr-kom'!J32=0," ",'T_endr-kom'!J32)</f>
        <v>5107.6000000000004</v>
      </c>
      <c r="L33" s="23">
        <f>IF('T_endr-kom'!K32=0," ",'T_endr-kom'!K32)</f>
        <v>9547.7999999999993</v>
      </c>
      <c r="M33" s="23">
        <f>IF('T_endr-kom'!L32=0," ",'T_endr-kom'!L32)</f>
        <v>14246.8</v>
      </c>
      <c r="N33" s="23">
        <f>IF('T_endr-kom'!M32=0," ",'T_endr-kom'!M32)</f>
        <v>15808.3</v>
      </c>
      <c r="O33" s="23">
        <f>IF('T_endr-kom'!N32=0," ",'T_endr-kom'!N32)</f>
        <v>17848.7</v>
      </c>
      <c r="P33" s="23">
        <f>IF('T_endr-kom'!O32=0," ",'T_endr-kom'!O32)</f>
        <v>5022.5</v>
      </c>
      <c r="Q33" s="23">
        <f>IF('T_endr-kom'!P32=0," ",'T_endr-kom'!P32)</f>
        <v>4573.2</v>
      </c>
      <c r="R33" s="23">
        <f>IF('T_endr-kom'!Q32=0," ",'T_endr-kom'!Q32)</f>
        <v>8727.6</v>
      </c>
      <c r="S33" s="23">
        <f>IF('T_endr-kom'!R32=0," ",'T_endr-kom'!R32)</f>
        <v>11710.4</v>
      </c>
    </row>
    <row r="34" spans="2:19" x14ac:dyDescent="0.2">
      <c r="B34" s="21" t="str">
        <f>IF('T_endr-kom'!A33=0," ",'T_endr-kom'!A33)</f>
        <v>Røyrvik</v>
      </c>
      <c r="C34" s="21" t="str">
        <f>IF('T_endr-kom'!B33=0," ",'T_endr-kom'!B33)</f>
        <v xml:space="preserve"> </v>
      </c>
      <c r="D34" s="23">
        <f>IF('T_endr-kom'!C33=0," ",'T_endr-kom'!C33)</f>
        <v>4221.5</v>
      </c>
      <c r="E34" s="23">
        <f>IF('T_endr-kom'!D33=0," ",'T_endr-kom'!D33)</f>
        <v>-876.4</v>
      </c>
      <c r="F34" s="23">
        <f>IF('T_endr-kom'!E33=0," ",'T_endr-kom'!E33)</f>
        <v>-876.4</v>
      </c>
      <c r="G34" s="23">
        <f>IF('T_endr-kom'!F33=0," ",'T_endr-kom'!F33)</f>
        <v>-876.4</v>
      </c>
      <c r="H34" s="23">
        <f>IF('T_endr-kom'!G33=0," ",'T_endr-kom'!G33)</f>
        <v>-876.4</v>
      </c>
      <c r="I34" s="23">
        <f>IF('T_endr-kom'!H33=0," ",'T_endr-kom'!H33)</f>
        <v>-876.4</v>
      </c>
      <c r="J34" s="23">
        <f>IF('T_endr-kom'!I33=0," ",'T_endr-kom'!I33)</f>
        <v>-876.4</v>
      </c>
      <c r="K34" s="23">
        <f>IF('T_endr-kom'!J33=0," ",'T_endr-kom'!J33)</f>
        <v>-876.4</v>
      </c>
      <c r="L34" s="23">
        <f>IF('T_endr-kom'!K33=0," ",'T_endr-kom'!K33)</f>
        <v>-876.4</v>
      </c>
      <c r="M34" s="23">
        <f>IF('T_endr-kom'!L33=0," ",'T_endr-kom'!L33)</f>
        <v>-876.4</v>
      </c>
      <c r="N34" s="23">
        <f>IF('T_endr-kom'!M33=0," ",'T_endr-kom'!M33)</f>
        <v>-876.4</v>
      </c>
      <c r="O34" s="23">
        <f>IF('T_endr-kom'!N33=0," ",'T_endr-kom'!N33)</f>
        <v>-876.4</v>
      </c>
      <c r="P34" s="23">
        <f>IF('T_endr-kom'!O33=0," ",'T_endr-kom'!O33)</f>
        <v>-876.4</v>
      </c>
      <c r="Q34" s="23">
        <f>IF('T_endr-kom'!P33=0," ",'T_endr-kom'!P33)</f>
        <v>-876.4</v>
      </c>
      <c r="R34" s="23">
        <f>IF('T_endr-kom'!Q33=0," ",'T_endr-kom'!Q33)</f>
        <v>-876.4</v>
      </c>
      <c r="S34" s="23">
        <f>IF('T_endr-kom'!R33=0," ",'T_endr-kom'!R33)</f>
        <v>-876.4</v>
      </c>
    </row>
    <row r="35" spans="2:19" x14ac:dyDescent="0.2">
      <c r="B35" s="21" t="str">
        <f>IF('T_endr-kom'!A34=0," ",'T_endr-kom'!A34)</f>
        <v>Selbu</v>
      </c>
      <c r="C35" s="21" t="str">
        <f>IF('T_endr-kom'!B34=0," ",'T_endr-kom'!B34)</f>
        <v xml:space="preserve"> </v>
      </c>
      <c r="D35" s="23">
        <f>IF('T_endr-kom'!C34=0," ",'T_endr-kom'!C34)</f>
        <v>62467.100000000006</v>
      </c>
      <c r="E35" s="23">
        <f>IF('T_endr-kom'!D34=0," ",'T_endr-kom'!D34)</f>
        <v>42328.600000000006</v>
      </c>
      <c r="F35" s="23">
        <f>IF('T_endr-kom'!E34=0," ",'T_endr-kom'!E34)</f>
        <v>33080.399999999994</v>
      </c>
      <c r="G35" s="23">
        <f>IF('T_endr-kom'!F34=0," ",'T_endr-kom'!F34)</f>
        <v>55506.100000000006</v>
      </c>
      <c r="H35" s="23">
        <f>IF('T_endr-kom'!G34=0," ",'T_endr-kom'!G34)</f>
        <v>100999.20000000001</v>
      </c>
      <c r="I35" s="23">
        <f>IF('T_endr-kom'!H34=0," ",'T_endr-kom'!H34)</f>
        <v>118788.9</v>
      </c>
      <c r="J35" s="23">
        <f>IF('T_endr-kom'!I34=0," ",'T_endr-kom'!I34)</f>
        <v>98312.200000000012</v>
      </c>
      <c r="K35" s="23">
        <f>IF('T_endr-kom'!J34=0," ",'T_endr-kom'!J34)</f>
        <v>70768.100000000006</v>
      </c>
      <c r="L35" s="23">
        <f>IF('T_endr-kom'!K34=0," ",'T_endr-kom'!K34)</f>
        <v>100888.1</v>
      </c>
      <c r="M35" s="23">
        <f>IF('T_endr-kom'!L34=0," ",'T_endr-kom'!L34)</f>
        <v>65746.800000000017</v>
      </c>
      <c r="N35" s="23">
        <f>IF('T_endr-kom'!M34=0," ",'T_endr-kom'!M34)</f>
        <v>102325.30000000002</v>
      </c>
      <c r="O35" s="23">
        <f>IF('T_endr-kom'!N34=0," ",'T_endr-kom'!N34)</f>
        <v>92219.700000000012</v>
      </c>
      <c r="P35" s="23">
        <f>IF('T_endr-kom'!O34=0," ",'T_endr-kom'!O34)</f>
        <v>71625.399999999994</v>
      </c>
      <c r="Q35" s="23">
        <f>IF('T_endr-kom'!P34=0," ",'T_endr-kom'!P34)</f>
        <v>61977.100000000006</v>
      </c>
      <c r="R35" s="23">
        <f>IF('T_endr-kom'!Q34=0," ",'T_endr-kom'!Q34)</f>
        <v>57176.5</v>
      </c>
      <c r="S35" s="23">
        <f>IF('T_endr-kom'!R34=0," ",'T_endr-kom'!R34)</f>
        <v>59837.800000000017</v>
      </c>
    </row>
    <row r="36" spans="2:19" x14ac:dyDescent="0.2">
      <c r="B36" s="21" t="str">
        <f>IF('T_endr-kom'!A35=0," ",'T_endr-kom'!A35)</f>
        <v>Skaun</v>
      </c>
      <c r="C36" s="21" t="str">
        <f>IF('T_endr-kom'!B35=0," ",'T_endr-kom'!B35)</f>
        <v xml:space="preserve"> </v>
      </c>
      <c r="D36" s="23">
        <f>IF('T_endr-kom'!C35=0," ",'T_endr-kom'!C35)</f>
        <v>15066.700000000004</v>
      </c>
      <c r="E36" s="23">
        <f>IF('T_endr-kom'!D35=0," ",'T_endr-kom'!D35)</f>
        <v>11537.800000000003</v>
      </c>
      <c r="F36" s="23">
        <f>IF('T_endr-kom'!E35=0," ",'T_endr-kom'!E35)</f>
        <v>35379.200000000004</v>
      </c>
      <c r="G36" s="23">
        <f>IF('T_endr-kom'!F35=0," ",'T_endr-kom'!F35)</f>
        <v>27005.500000000007</v>
      </c>
      <c r="H36" s="23">
        <f>IF('T_endr-kom'!G35=0," ",'T_endr-kom'!G35)</f>
        <v>28367.799999999996</v>
      </c>
      <c r="I36" s="23">
        <f>IF('T_endr-kom'!H35=0," ",'T_endr-kom'!H35)</f>
        <v>13929.400000000001</v>
      </c>
      <c r="J36" s="23">
        <f>IF('T_endr-kom'!I35=0," ",'T_endr-kom'!I35)</f>
        <v>37206.400000000001</v>
      </c>
      <c r="K36" s="23">
        <f>IF('T_endr-kom'!J35=0," ",'T_endr-kom'!J35)</f>
        <v>77003.200000000012</v>
      </c>
      <c r="L36" s="23">
        <f>IF('T_endr-kom'!K35=0," ",'T_endr-kom'!K35)</f>
        <v>92776.9</v>
      </c>
      <c r="M36" s="23">
        <f>IF('T_endr-kom'!L35=0," ",'T_endr-kom'!L35)</f>
        <v>125006.5</v>
      </c>
      <c r="N36" s="23">
        <f>IF('T_endr-kom'!M35=0," ",'T_endr-kom'!M35)</f>
        <v>125555.5</v>
      </c>
      <c r="O36" s="23">
        <f>IF('T_endr-kom'!N35=0," ",'T_endr-kom'!N35)</f>
        <v>103397.5</v>
      </c>
      <c r="P36" s="23">
        <f>IF('T_endr-kom'!O35=0," ",'T_endr-kom'!O35)</f>
        <v>126023.4</v>
      </c>
      <c r="Q36" s="23">
        <f>IF('T_endr-kom'!P35=0," ",'T_endr-kom'!P35)</f>
        <v>116918.79999999999</v>
      </c>
      <c r="R36" s="23">
        <f>IF('T_endr-kom'!Q35=0," ",'T_endr-kom'!Q35)</f>
        <v>125718.1</v>
      </c>
      <c r="S36" s="23">
        <f>IF('T_endr-kom'!R35=0," ",'T_endr-kom'!R35)</f>
        <v>132475.29999999999</v>
      </c>
    </row>
    <row r="37" spans="2:19" x14ac:dyDescent="0.2">
      <c r="B37" s="21" t="str">
        <f>IF('T_endr-kom'!A36=0," ",'T_endr-kom'!A36)</f>
        <v>Snåsa</v>
      </c>
      <c r="C37" s="21" t="str">
        <f>IF('T_endr-kom'!B36=0," ",'T_endr-kom'!B36)</f>
        <v xml:space="preserve"> </v>
      </c>
      <c r="D37" s="23">
        <f>IF('T_endr-kom'!C36=0," ",'T_endr-kom'!C36)</f>
        <v>-40699.399999999907</v>
      </c>
      <c r="E37" s="23">
        <f>IF('T_endr-kom'!D36=0," ",'T_endr-kom'!D36)</f>
        <v>-42430.699999999953</v>
      </c>
      <c r="F37" s="23">
        <f>IF('T_endr-kom'!E36=0," ",'T_endr-kom'!E36)</f>
        <v>7298.4000000000233</v>
      </c>
      <c r="G37" s="23">
        <f>IF('T_endr-kom'!F36=0," ",'T_endr-kom'!F36)</f>
        <v>-8171.0999999999767</v>
      </c>
      <c r="H37" s="23">
        <f>IF('T_endr-kom'!G36=0," ",'T_endr-kom'!G36)</f>
        <v>-10014.399999999907</v>
      </c>
      <c r="I37" s="23">
        <f>IF('T_endr-kom'!H36=0," ",'T_endr-kom'!H36)</f>
        <v>-30616</v>
      </c>
      <c r="J37" s="23">
        <f>IF('T_endr-kom'!I36=0," ",'T_endr-kom'!I36)</f>
        <v>-106181.69999999995</v>
      </c>
      <c r="K37" s="23">
        <f>IF('T_endr-kom'!J36=0," ",'T_endr-kom'!J36)</f>
        <v>-249738</v>
      </c>
      <c r="L37" s="23">
        <f>IF('T_endr-kom'!K36=0," ",'T_endr-kom'!K36)</f>
        <v>-274084.69999999995</v>
      </c>
      <c r="M37" s="23">
        <f>IF('T_endr-kom'!L36=0," ",'T_endr-kom'!L36)</f>
        <v>-347261.89999999997</v>
      </c>
      <c r="N37" s="23">
        <f>IF('T_endr-kom'!M36=0," ",'T_endr-kom'!M36)</f>
        <v>-313492.59999999998</v>
      </c>
      <c r="O37" s="23">
        <f>IF('T_endr-kom'!N36=0," ",'T_endr-kom'!N36)</f>
        <v>-279247.29999999993</v>
      </c>
      <c r="P37" s="23">
        <f>IF('T_endr-kom'!O36=0," ",'T_endr-kom'!O36)</f>
        <v>-293430.19999999995</v>
      </c>
      <c r="Q37" s="23">
        <f>IF('T_endr-kom'!P36=0," ",'T_endr-kom'!P36)</f>
        <v>-354558.39999999997</v>
      </c>
      <c r="R37" s="23">
        <f>IF('T_endr-kom'!Q36=0," ",'T_endr-kom'!Q36)</f>
        <v>-316502.79999999993</v>
      </c>
      <c r="S37" s="23">
        <f>IF('T_endr-kom'!R36=0," ",'T_endr-kom'!R36)</f>
        <v>-361194.6</v>
      </c>
    </row>
    <row r="38" spans="2:19" x14ac:dyDescent="0.2">
      <c r="B38" s="21" t="str">
        <f>IF('T_endr-kom'!A37=0," ",'T_endr-kom'!A37)</f>
        <v>Steinkjer</v>
      </c>
      <c r="C38" s="21" t="str">
        <f>IF('T_endr-kom'!B37=0," ",'T_endr-kom'!B37)</f>
        <v xml:space="preserve"> </v>
      </c>
      <c r="D38" s="23">
        <f>IF('T_endr-kom'!C37=0," ",'T_endr-kom'!C37)</f>
        <v>242980.00000000023</v>
      </c>
      <c r="E38" s="23">
        <f>IF('T_endr-kom'!D37=0," ",'T_endr-kom'!D37)</f>
        <v>-142252.09999999986</v>
      </c>
      <c r="F38" s="23">
        <f>IF('T_endr-kom'!E37=0," ",'T_endr-kom'!E37)</f>
        <v>-10388.800000000047</v>
      </c>
      <c r="G38" s="23">
        <f>IF('T_endr-kom'!F37=0," ",'T_endr-kom'!F37)</f>
        <v>320542.19999999995</v>
      </c>
      <c r="H38" s="23">
        <f>IF('T_endr-kom'!G37=0," ",'T_endr-kom'!G37)</f>
        <v>364209.50000000023</v>
      </c>
      <c r="I38" s="23">
        <f>IF('T_endr-kom'!H37=0," ",'T_endr-kom'!H37)</f>
        <v>188760.80000000005</v>
      </c>
      <c r="J38" s="23">
        <f>IF('T_endr-kom'!I37=0," ",'T_endr-kom'!I37)</f>
        <v>138058.40000000014</v>
      </c>
      <c r="K38" s="23">
        <f>IF('T_endr-kom'!J37=0," ",'T_endr-kom'!J37)</f>
        <v>77930.40000000014</v>
      </c>
      <c r="L38" s="23">
        <f>IF('T_endr-kom'!K37=0," ",'T_endr-kom'!K37)</f>
        <v>12068.800000000047</v>
      </c>
      <c r="M38" s="23">
        <f>IF('T_endr-kom'!L37=0," ",'T_endr-kom'!L37)</f>
        <v>74539.800000000047</v>
      </c>
      <c r="N38" s="23">
        <f>IF('T_endr-kom'!M37=0," ",'T_endr-kom'!M37)</f>
        <v>208629.50000000023</v>
      </c>
      <c r="O38" s="23">
        <f>IF('T_endr-kom'!N37=0," ",'T_endr-kom'!N37)</f>
        <v>298366.30000000005</v>
      </c>
      <c r="P38" s="23">
        <f>IF('T_endr-kom'!O37=0," ",'T_endr-kom'!O37)</f>
        <v>349796.50000000023</v>
      </c>
      <c r="Q38" s="23">
        <f>IF('T_endr-kom'!P37=0," ",'T_endr-kom'!P37)</f>
        <v>-119082.89999999991</v>
      </c>
      <c r="R38" s="23">
        <f>IF('T_endr-kom'!Q37=0," ",'T_endr-kom'!Q37)</f>
        <v>-309657.80000000005</v>
      </c>
      <c r="S38" s="23">
        <f>IF('T_endr-kom'!R37=0," ",'T_endr-kom'!R37)</f>
        <v>-309512.5</v>
      </c>
    </row>
    <row r="39" spans="2:19" x14ac:dyDescent="0.2">
      <c r="B39" s="21" t="str">
        <f>IF('T_endr-kom'!A38=0," ",'T_endr-kom'!A38)</f>
        <v>Stjørdal</v>
      </c>
      <c r="C39" s="21" t="str">
        <f>IF('T_endr-kom'!B38=0," ",'T_endr-kom'!B38)</f>
        <v xml:space="preserve"> </v>
      </c>
      <c r="D39" s="23">
        <f>IF('T_endr-kom'!C38=0," ",'T_endr-kom'!C38)</f>
        <v>-16131.900000000023</v>
      </c>
      <c r="E39" s="23">
        <f>IF('T_endr-kom'!D38=0," ",'T_endr-kom'!D38)</f>
        <v>54655.099999999977</v>
      </c>
      <c r="F39" s="23">
        <f>IF('T_endr-kom'!E38=0," ",'T_endr-kom'!E38)</f>
        <v>217709.30000000005</v>
      </c>
      <c r="G39" s="23">
        <f>IF('T_endr-kom'!F38=0," ",'T_endr-kom'!F38)</f>
        <v>119449.09999999998</v>
      </c>
      <c r="H39" s="23">
        <f>IF('T_endr-kom'!G38=0," ",'T_endr-kom'!G38)</f>
        <v>231157.90000000002</v>
      </c>
      <c r="I39" s="23">
        <f>IF('T_endr-kom'!H38=0," ",'T_endr-kom'!H38)</f>
        <v>182574.19999999995</v>
      </c>
      <c r="J39" s="23">
        <f>IF('T_endr-kom'!I38=0," ",'T_endr-kom'!I38)</f>
        <v>193574.40000000002</v>
      </c>
      <c r="K39" s="23">
        <f>IF('T_endr-kom'!J38=0," ",'T_endr-kom'!J38)</f>
        <v>78236.099999999977</v>
      </c>
      <c r="L39" s="23">
        <f>IF('T_endr-kom'!K38=0," ",'T_endr-kom'!K38)</f>
        <v>103148.59999999998</v>
      </c>
      <c r="M39" s="23">
        <f>IF('T_endr-kom'!L38=0," ",'T_endr-kom'!L38)</f>
        <v>16830.599999999977</v>
      </c>
      <c r="N39" s="23">
        <f>IF('T_endr-kom'!M38=0," ",'T_endr-kom'!M38)</f>
        <v>192589.69999999995</v>
      </c>
      <c r="O39" s="23">
        <f>IF('T_endr-kom'!N38=0," ",'T_endr-kom'!N38)</f>
        <v>87508.300000000047</v>
      </c>
      <c r="P39" s="23">
        <f>IF('T_endr-kom'!O38=0," ",'T_endr-kom'!O38)</f>
        <v>135825.5</v>
      </c>
      <c r="Q39" s="23">
        <f>IF('T_endr-kom'!P38=0," ",'T_endr-kom'!P38)</f>
        <v>24258.199999999953</v>
      </c>
      <c r="R39" s="23">
        <f>IF('T_endr-kom'!Q38=0," ",'T_endr-kom'!Q38)</f>
        <v>142314.69999999995</v>
      </c>
      <c r="S39" s="23">
        <f>IF('T_endr-kom'!R38=0," ",'T_endr-kom'!R38)</f>
        <v>42853.400000000023</v>
      </c>
    </row>
    <row r="40" spans="2:19" x14ac:dyDescent="0.2">
      <c r="B40" s="21" t="str">
        <f>IF('T_endr-kom'!A39=0," ",'T_endr-kom'!A39)</f>
        <v>Trondheim</v>
      </c>
      <c r="C40" s="21" t="str">
        <f>IF('T_endr-kom'!B39=0," ",'T_endr-kom'!B39)</f>
        <v xml:space="preserve"> </v>
      </c>
      <c r="D40" s="23">
        <f>IF('T_endr-kom'!C39=0," ",'T_endr-kom'!C39)</f>
        <v>-64649.199999999953</v>
      </c>
      <c r="E40" s="23">
        <f>IF('T_endr-kom'!D39=0," ",'T_endr-kom'!D39)</f>
        <v>-187102.3</v>
      </c>
      <c r="F40" s="23">
        <f>IF('T_endr-kom'!E39=0," ",'T_endr-kom'!E39)</f>
        <v>-200045.8</v>
      </c>
      <c r="G40" s="23">
        <f>IF('T_endr-kom'!F39=0," ",'T_endr-kom'!F39)</f>
        <v>-160291.29999999993</v>
      </c>
      <c r="H40" s="23">
        <f>IF('T_endr-kom'!G39=0," ",'T_endr-kom'!G39)</f>
        <v>-184171.89999999997</v>
      </c>
      <c r="I40" s="23">
        <f>IF('T_endr-kom'!H39=0," ",'T_endr-kom'!H39)</f>
        <v>-147148</v>
      </c>
      <c r="J40" s="23">
        <f>IF('T_endr-kom'!I39=0," ",'T_endr-kom'!I39)</f>
        <v>-211214.89999999997</v>
      </c>
      <c r="K40" s="23">
        <f>IF('T_endr-kom'!J39=0," ",'T_endr-kom'!J39)</f>
        <v>-340744.6</v>
      </c>
      <c r="L40" s="23">
        <f>IF('T_endr-kom'!K39=0," ",'T_endr-kom'!K39)</f>
        <v>-329556.89999999997</v>
      </c>
      <c r="M40" s="23">
        <f>IF('T_endr-kom'!L39=0," ",'T_endr-kom'!L39)</f>
        <v>-424492.69999999995</v>
      </c>
      <c r="N40" s="23">
        <f>IF('T_endr-kom'!M39=0," ",'T_endr-kom'!M39)</f>
        <v>-405038.8</v>
      </c>
      <c r="O40" s="23">
        <f>IF('T_endr-kom'!N39=0," ",'T_endr-kom'!N39)</f>
        <v>-290797</v>
      </c>
      <c r="P40" s="23">
        <f>IF('T_endr-kom'!O39=0," ",'T_endr-kom'!O39)</f>
        <v>-244369.8</v>
      </c>
      <c r="Q40" s="23">
        <f>IF('T_endr-kom'!P39=0," ",'T_endr-kom'!P39)</f>
        <v>-426040.19999999995</v>
      </c>
      <c r="R40" s="23">
        <f>IF('T_endr-kom'!Q39=0," ",'T_endr-kom'!Q39)</f>
        <v>-432800.89999999997</v>
      </c>
      <c r="S40" s="23">
        <f>IF('T_endr-kom'!R39=0," ",'T_endr-kom'!R39)</f>
        <v>-495321.19999999995</v>
      </c>
    </row>
    <row r="41" spans="2:19" x14ac:dyDescent="0.2">
      <c r="B41" s="21" t="str">
        <f>IF('T_endr-kom'!A40=0," ",'T_endr-kom'!A40)</f>
        <v>Tydal</v>
      </c>
      <c r="C41" s="21" t="str">
        <f>IF('T_endr-kom'!B40=0," ",'T_endr-kom'!B40)</f>
        <v xml:space="preserve"> </v>
      </c>
      <c r="D41" s="23" t="str">
        <f>IF('T_endr-kom'!C40=0," ",'T_endr-kom'!C40)</f>
        <v xml:space="preserve"> </v>
      </c>
      <c r="E41" s="23" t="str">
        <f>IF('T_endr-kom'!D40=0," ",'T_endr-kom'!D40)</f>
        <v xml:space="preserve"> </v>
      </c>
      <c r="F41" s="23" t="str">
        <f>IF('T_endr-kom'!E40=0," ",'T_endr-kom'!E40)</f>
        <v xml:space="preserve"> </v>
      </c>
      <c r="G41" s="23">
        <f>IF('T_endr-kom'!F40=0," ",'T_endr-kom'!F40)</f>
        <v>570.20000000000005</v>
      </c>
      <c r="H41" s="23" t="str">
        <f>IF('T_endr-kom'!G40=0," ",'T_endr-kom'!G40)</f>
        <v xml:space="preserve"> </v>
      </c>
      <c r="I41" s="23" t="str">
        <f>IF('T_endr-kom'!H40=0," ",'T_endr-kom'!H40)</f>
        <v xml:space="preserve"> </v>
      </c>
      <c r="J41" s="23" t="str">
        <f>IF('T_endr-kom'!I40=0," ",'T_endr-kom'!I40)</f>
        <v xml:space="preserve"> </v>
      </c>
      <c r="K41" s="23" t="str">
        <f>IF('T_endr-kom'!J40=0," ",'T_endr-kom'!J40)</f>
        <v xml:space="preserve"> </v>
      </c>
      <c r="L41" s="23" t="str">
        <f>IF('T_endr-kom'!K40=0," ",'T_endr-kom'!K40)</f>
        <v xml:space="preserve"> </v>
      </c>
      <c r="M41" s="23">
        <f>IF('T_endr-kom'!L40=0," ",'T_endr-kom'!L40)</f>
        <v>103.4</v>
      </c>
      <c r="N41" s="23" t="str">
        <f>IF('T_endr-kom'!M40=0," ",'T_endr-kom'!M40)</f>
        <v xml:space="preserve"> </v>
      </c>
      <c r="O41" s="23" t="str">
        <f>IF('T_endr-kom'!N40=0," ",'T_endr-kom'!N40)</f>
        <v xml:space="preserve"> </v>
      </c>
      <c r="P41" s="23" t="str">
        <f>IF('T_endr-kom'!O40=0," ",'T_endr-kom'!O40)</f>
        <v xml:space="preserve"> </v>
      </c>
      <c r="Q41" s="23">
        <f>IF('T_endr-kom'!P40=0," ",'T_endr-kom'!P40)</f>
        <v>109.4</v>
      </c>
      <c r="R41" s="23">
        <f>IF('T_endr-kom'!Q40=0," ",'T_endr-kom'!Q40)</f>
        <v>586.79999999999995</v>
      </c>
      <c r="S41" s="23">
        <f>IF('T_endr-kom'!R40=0," ",'T_endr-kom'!R40)</f>
        <v>378.2</v>
      </c>
    </row>
    <row r="42" spans="2:19" x14ac:dyDescent="0.2">
      <c r="B42" s="21" t="str">
        <f>IF('T_endr-kom'!A41=0," ",'T_endr-kom'!A41)</f>
        <v>Verdal</v>
      </c>
      <c r="C42" s="21" t="str">
        <f>IF('T_endr-kom'!B41=0," ",'T_endr-kom'!B41)</f>
        <v xml:space="preserve"> </v>
      </c>
      <c r="D42" s="23">
        <f>IF('T_endr-kom'!C41=0," ",'T_endr-kom'!C41)</f>
        <v>419054.10000000009</v>
      </c>
      <c r="E42" s="23">
        <f>IF('T_endr-kom'!D41=0," ",'T_endr-kom'!D41)</f>
        <v>412082.5</v>
      </c>
      <c r="F42" s="23">
        <f>IF('T_endr-kom'!E41=0," ",'T_endr-kom'!E41)</f>
        <v>697834</v>
      </c>
      <c r="G42" s="23">
        <f>IF('T_endr-kom'!F41=0," ",'T_endr-kom'!F41)</f>
        <v>715576.40000000037</v>
      </c>
      <c r="H42" s="23">
        <f>IF('T_endr-kom'!G41=0," ",'T_endr-kom'!G41)</f>
        <v>725088.20000000019</v>
      </c>
      <c r="I42" s="23">
        <f>IF('T_endr-kom'!H41=0," ",'T_endr-kom'!H41)</f>
        <v>516187.70000000019</v>
      </c>
      <c r="J42" s="23">
        <f>IF('T_endr-kom'!I41=0," ",'T_endr-kom'!I41)</f>
        <v>360466.70000000019</v>
      </c>
      <c r="K42" s="23">
        <f>IF('T_endr-kom'!J41=0," ",'T_endr-kom'!J41)</f>
        <v>156743.10000000009</v>
      </c>
      <c r="L42" s="23">
        <f>IF('T_endr-kom'!K41=0," ",'T_endr-kom'!K41)</f>
        <v>410878.5</v>
      </c>
      <c r="M42" s="23">
        <f>IF('T_endr-kom'!L41=0," ",'T_endr-kom'!L41)</f>
        <v>340758.70000000019</v>
      </c>
      <c r="N42" s="23">
        <f>IF('T_endr-kom'!M41=0," ",'T_endr-kom'!M41)</f>
        <v>534078.60000000009</v>
      </c>
      <c r="O42" s="23">
        <f>IF('T_endr-kom'!N41=0," ",'T_endr-kom'!N41)</f>
        <v>597543.70000000019</v>
      </c>
      <c r="P42" s="23">
        <f>IF('T_endr-kom'!O41=0," ",'T_endr-kom'!O41)</f>
        <v>555143.90000000037</v>
      </c>
      <c r="Q42" s="23">
        <f>IF('T_endr-kom'!P41=0," ",'T_endr-kom'!P41)</f>
        <v>547241</v>
      </c>
      <c r="R42" s="23">
        <f>IF('T_endr-kom'!Q41=0," ",'T_endr-kom'!Q41)</f>
        <v>915212.5</v>
      </c>
      <c r="S42" s="23">
        <f>IF('T_endr-kom'!R41=0," ",'T_endr-kom'!R41)</f>
        <v>908981.90000000037</v>
      </c>
    </row>
    <row r="43" spans="2:19" x14ac:dyDescent="0.2">
      <c r="B43" s="21" t="str">
        <f>IF('T_endr-kom'!A42=0," ",'T_endr-kom'!A42)</f>
        <v>Ørland</v>
      </c>
      <c r="C43" s="21" t="str">
        <f>IF('T_endr-kom'!B42=0," ",'T_endr-kom'!B42)</f>
        <v xml:space="preserve"> </v>
      </c>
      <c r="D43" s="23">
        <f>IF('T_endr-kom'!C42=0," ",'T_endr-kom'!C42)</f>
        <v>36756.5</v>
      </c>
      <c r="E43" s="23">
        <f>IF('T_endr-kom'!D42=0," ",'T_endr-kom'!D42)</f>
        <v>12490.5</v>
      </c>
      <c r="F43" s="23">
        <f>IF('T_endr-kom'!E42=0," ",'T_endr-kom'!E42)</f>
        <v>80112.699999999953</v>
      </c>
      <c r="G43" s="23">
        <f>IF('T_endr-kom'!F42=0," ",'T_endr-kom'!F42)</f>
        <v>63975.099999999977</v>
      </c>
      <c r="H43" s="23">
        <f>IF('T_endr-kom'!G42=0," ",'T_endr-kom'!G42)</f>
        <v>94552</v>
      </c>
      <c r="I43" s="23">
        <f>IF('T_endr-kom'!H42=0," ",'T_endr-kom'!H42)</f>
        <v>40577.29999999993</v>
      </c>
      <c r="J43" s="23">
        <f>IF('T_endr-kom'!I42=0," ",'T_endr-kom'!I42)</f>
        <v>46532.79999999993</v>
      </c>
      <c r="K43" s="23">
        <f>IF('T_endr-kom'!J42=0," ",'T_endr-kom'!J42)</f>
        <v>-13420.900000000023</v>
      </c>
      <c r="L43" s="23">
        <f>IF('T_endr-kom'!K42=0," ",'T_endr-kom'!K42)</f>
        <v>25517.79999999993</v>
      </c>
      <c r="M43" s="23">
        <f>IF('T_endr-kom'!L42=0," ",'T_endr-kom'!L42)</f>
        <v>5806</v>
      </c>
      <c r="N43" s="23">
        <f>IF('T_endr-kom'!M42=0," ",'T_endr-kom'!M42)</f>
        <v>102341.59999999998</v>
      </c>
      <c r="O43" s="23">
        <f>IF('T_endr-kom'!N42=0," ",'T_endr-kom'!N42)</f>
        <v>-25374.599999999977</v>
      </c>
      <c r="P43" s="23">
        <f>IF('T_endr-kom'!O42=0," ",'T_endr-kom'!O42)</f>
        <v>-80138.400000000023</v>
      </c>
      <c r="Q43" s="23">
        <f>IF('T_endr-kom'!P42=0," ",'T_endr-kom'!P42)</f>
        <v>-105907.90000000002</v>
      </c>
      <c r="R43" s="23">
        <f>IF('T_endr-kom'!Q42=0," ",'T_endr-kom'!Q42)</f>
        <v>-82687.200000000012</v>
      </c>
      <c r="S43" s="23">
        <f>IF('T_endr-kom'!R42=0," ",'T_endr-kom'!R42)</f>
        <v>-82771.900000000023</v>
      </c>
    </row>
    <row r="44" spans="2:19" x14ac:dyDescent="0.2">
      <c r="B44" s="21" t="str">
        <f>IF('T_endr-kom'!A43=0," ",'T_endr-kom'!A43)</f>
        <v>Åfjord</v>
      </c>
      <c r="C44" s="21" t="str">
        <f>IF('T_endr-kom'!B43=0," ",'T_endr-kom'!B43)</f>
        <v xml:space="preserve"> </v>
      </c>
      <c r="D44" s="23">
        <f>IF('T_endr-kom'!C43=0," ",'T_endr-kom'!C43)</f>
        <v>856.60000000000582</v>
      </c>
      <c r="E44" s="23">
        <f>IF('T_endr-kom'!D43=0," ",'T_endr-kom'!D43)</f>
        <v>16751.600000000006</v>
      </c>
      <c r="F44" s="23">
        <f>IF('T_endr-kom'!E43=0," ",'T_endr-kom'!E43)</f>
        <v>39968.5</v>
      </c>
      <c r="G44" s="23">
        <f>IF('T_endr-kom'!F43=0," ",'T_endr-kom'!F43)</f>
        <v>31590.900000000009</v>
      </c>
      <c r="H44" s="23">
        <f>IF('T_endr-kom'!G43=0," ",'T_endr-kom'!G43)</f>
        <v>35536.300000000003</v>
      </c>
      <c r="I44" s="23">
        <f>IF('T_endr-kom'!H43=0," ",'T_endr-kom'!H43)</f>
        <v>32898.699999999997</v>
      </c>
      <c r="J44" s="23">
        <f>IF('T_endr-kom'!I43=0," ",'T_endr-kom'!I43)</f>
        <v>35066.199999999997</v>
      </c>
      <c r="K44" s="23">
        <f>IF('T_endr-kom'!J43=0," ",'T_endr-kom'!J43)</f>
        <v>31086.600000000006</v>
      </c>
      <c r="L44" s="23">
        <f>IF('T_endr-kom'!K43=0," ",'T_endr-kom'!K43)</f>
        <v>17551.5</v>
      </c>
      <c r="M44" s="23">
        <f>IF('T_endr-kom'!L43=0," ",'T_endr-kom'!L43)</f>
        <v>-7199.3000000000029</v>
      </c>
      <c r="N44" s="23">
        <f>IF('T_endr-kom'!M43=0," ",'T_endr-kom'!M43)</f>
        <v>-28659.299999999996</v>
      </c>
      <c r="O44" s="23">
        <f>IF('T_endr-kom'!N43=0," ",'T_endr-kom'!N43)</f>
        <v>-19045.699999999997</v>
      </c>
      <c r="P44" s="23">
        <f>IF('T_endr-kom'!O43=0," ",'T_endr-kom'!O43)</f>
        <v>-16713.5</v>
      </c>
      <c r="Q44" s="23">
        <f>IF('T_endr-kom'!P43=0," ",'T_endr-kom'!P43)</f>
        <v>-7722.8000000000029</v>
      </c>
      <c r="R44" s="23">
        <f>IF('T_endr-kom'!Q43=0," ",'T_endr-kom'!Q43)</f>
        <v>-16090.599999999991</v>
      </c>
      <c r="S44" s="23">
        <f>IF('T_endr-kom'!R43=0," ",'T_endr-kom'!R43)</f>
        <v>-33672.399999999994</v>
      </c>
    </row>
    <row r="45" spans="2:19" x14ac:dyDescent="0.2">
      <c r="B45" s="21" t="str">
        <f>IF('T_endr-kom'!A44=0," ",'T_endr-kom'!A44)</f>
        <v>Totalsum</v>
      </c>
      <c r="C45" s="21" t="str">
        <f>IF('T_endr-kom'!B44=0," ",'T_endr-kom'!B44)</f>
        <v xml:space="preserve"> </v>
      </c>
      <c r="D45" s="23">
        <f>IF('T_endr-kom'!C44=0," ",'T_endr-kom'!C44)</f>
        <v>1235054.1999999993</v>
      </c>
      <c r="E45" s="23">
        <f>IF('T_endr-kom'!D44=0," ",'T_endr-kom'!D44)</f>
        <v>555455.60000000149</v>
      </c>
      <c r="F45" s="23">
        <f>IF('T_endr-kom'!E44=0," ",'T_endr-kom'!E44)</f>
        <v>1828876.1000000015</v>
      </c>
      <c r="G45" s="23">
        <f>IF('T_endr-kom'!F44=0," ",'T_endr-kom'!F44)</f>
        <v>2045435.6999999993</v>
      </c>
      <c r="H45" s="23">
        <f>IF('T_endr-kom'!G44=0," ",'T_endr-kom'!G44)</f>
        <v>2640425.3000000007</v>
      </c>
      <c r="I45" s="23">
        <f>IF('T_endr-kom'!H44=0," ",'T_endr-kom'!H44)</f>
        <v>2454758.8999999985</v>
      </c>
      <c r="J45" s="23">
        <f>IF('T_endr-kom'!I44=0," ",'T_endr-kom'!I44)</f>
        <v>1858295.8999999985</v>
      </c>
      <c r="K45" s="23">
        <f>IF('T_endr-kom'!J44=0," ",'T_endr-kom'!J44)</f>
        <v>628683.30000000075</v>
      </c>
      <c r="L45" s="23">
        <f>IF('T_endr-kom'!K44=0," ",'T_endr-kom'!K44)</f>
        <v>1046739.1000000015</v>
      </c>
      <c r="M45" s="23">
        <f>IF('T_endr-kom'!L44=0," ",'T_endr-kom'!L44)</f>
        <v>1588764.1999999993</v>
      </c>
      <c r="N45" s="23">
        <f>IF('T_endr-kom'!M44=0," ",'T_endr-kom'!M44)</f>
        <v>2796492.3000000007</v>
      </c>
      <c r="O45" s="23">
        <f>IF('T_endr-kom'!N44=0," ",'T_endr-kom'!N44)</f>
        <v>3194238.3999999985</v>
      </c>
      <c r="P45" s="23">
        <f>IF('T_endr-kom'!O44=0," ",'T_endr-kom'!O44)</f>
        <v>3950453.3999999985</v>
      </c>
      <c r="Q45" s="23">
        <f>IF('T_endr-kom'!P44=0," ",'T_endr-kom'!P44)</f>
        <v>3126518.6000000015</v>
      </c>
      <c r="R45" s="23">
        <f>IF('T_endr-kom'!Q44=0," ",'T_endr-kom'!Q44)</f>
        <v>3586753.8000000007</v>
      </c>
      <c r="S45" s="23">
        <f>IF('T_endr-kom'!R44=0," ",'T_endr-kom'!R44)</f>
        <v>4271208.6000000015</v>
      </c>
    </row>
    <row r="46" spans="2:19" x14ac:dyDescent="0.2">
      <c r="B46" s="21" t="str">
        <f>IF('T_endr-kom'!A45=0," ",'T_endr-kom'!A45)</f>
        <v xml:space="preserve"> </v>
      </c>
      <c r="C46" s="21" t="str">
        <f>IF('T_endr-kom'!B45=0," ",'T_endr-kom'!B45)</f>
        <v xml:space="preserve"> </v>
      </c>
      <c r="D46" s="23" t="str">
        <f>IF('T_endr-kom'!C45=0," ",'T_endr-kom'!C45)</f>
        <v xml:space="preserve"> </v>
      </c>
      <c r="E46" s="23" t="str">
        <f>IF('T_endr-kom'!D45=0," ",'T_endr-kom'!D45)</f>
        <v xml:space="preserve"> </v>
      </c>
      <c r="F46" s="23" t="str">
        <f>IF('T_endr-kom'!E45=0," ",'T_endr-kom'!E45)</f>
        <v xml:space="preserve"> </v>
      </c>
      <c r="G46" s="23" t="str">
        <f>IF('T_endr-kom'!F45=0," ",'T_endr-kom'!F45)</f>
        <v xml:space="preserve"> </v>
      </c>
      <c r="H46" s="23" t="str">
        <f>IF('T_endr-kom'!G45=0," ",'T_endr-kom'!G45)</f>
        <v xml:space="preserve"> </v>
      </c>
      <c r="I46" s="23" t="str">
        <f>IF('T_endr-kom'!H45=0," ",'T_endr-kom'!H45)</f>
        <v xml:space="preserve"> </v>
      </c>
      <c r="J46" s="23" t="str">
        <f>IF('T_endr-kom'!I45=0," ",'T_endr-kom'!I45)</f>
        <v xml:space="preserve"> </v>
      </c>
      <c r="K46" s="23" t="str">
        <f>IF('T_endr-kom'!J45=0," ",'T_endr-kom'!J45)</f>
        <v xml:space="preserve"> </v>
      </c>
      <c r="L46" s="23" t="str">
        <f>IF('T_endr-kom'!K45=0," ",'T_endr-kom'!K45)</f>
        <v xml:space="preserve"> </v>
      </c>
      <c r="M46" s="23" t="str">
        <f>IF('T_endr-kom'!L45=0," ",'T_endr-kom'!L45)</f>
        <v xml:space="preserve"> </v>
      </c>
      <c r="N46" s="23" t="str">
        <f>IF('T_endr-kom'!M45=0," ",'T_endr-kom'!M45)</f>
        <v xml:space="preserve"> </v>
      </c>
      <c r="O46" s="23" t="str">
        <f>IF('T_endr-kom'!N45=0," ",'T_endr-kom'!N45)</f>
        <v xml:space="preserve"> </v>
      </c>
      <c r="P46" s="23" t="str">
        <f>IF('T_endr-kom'!O45=0," ",'T_endr-kom'!O45)</f>
        <v xml:space="preserve"> </v>
      </c>
      <c r="Q46" s="23" t="str">
        <f>IF('T_endr-kom'!P45=0," ",'T_endr-kom'!P45)</f>
        <v xml:space="preserve"> </v>
      </c>
      <c r="R46" s="23" t="str">
        <f>IF('T_endr-kom'!Q45=0," ",'T_endr-kom'!Q45)</f>
        <v xml:space="preserve"> </v>
      </c>
      <c r="S46" s="23" t="str">
        <f>IF('T_endr-kom'!R45=0," ",'T_endr-kom'!R45)</f>
        <v xml:space="preserve"> </v>
      </c>
    </row>
    <row r="47" spans="2:19" x14ac:dyDescent="0.2">
      <c r="B47" s="21" t="str">
        <f>IF('T_endr-kom'!A46=0," ",'T_endr-kom'!A46)</f>
        <v xml:space="preserve"> </v>
      </c>
      <c r="C47" s="21" t="str">
        <f>IF('T_endr-kom'!B46=0," ",'T_endr-kom'!B46)</f>
        <v xml:space="preserve"> </v>
      </c>
      <c r="D47" s="23" t="str">
        <f>IF('T_endr-kom'!C46=0," ",'T_endr-kom'!C46)</f>
        <v xml:space="preserve"> </v>
      </c>
      <c r="E47" s="23" t="str">
        <f>IF('T_endr-kom'!D46=0," ",'T_endr-kom'!D46)</f>
        <v xml:space="preserve"> </v>
      </c>
      <c r="F47" s="23" t="str">
        <f>IF('T_endr-kom'!E46=0," ",'T_endr-kom'!E46)</f>
        <v xml:space="preserve"> </v>
      </c>
      <c r="G47" s="23" t="str">
        <f>IF('T_endr-kom'!F46=0," ",'T_endr-kom'!F46)</f>
        <v xml:space="preserve"> </v>
      </c>
      <c r="H47" s="23" t="str">
        <f>IF('T_endr-kom'!G46=0," ",'T_endr-kom'!G46)</f>
        <v xml:space="preserve"> </v>
      </c>
      <c r="I47" s="23" t="str">
        <f>IF('T_endr-kom'!H46=0," ",'T_endr-kom'!H46)</f>
        <v xml:space="preserve"> </v>
      </c>
      <c r="J47" s="23" t="str">
        <f>IF('T_endr-kom'!I46=0," ",'T_endr-kom'!I46)</f>
        <v xml:space="preserve"> </v>
      </c>
      <c r="K47" s="23" t="str">
        <f>IF('T_endr-kom'!J46=0," ",'T_endr-kom'!J46)</f>
        <v xml:space="preserve"> </v>
      </c>
      <c r="L47" s="23" t="str">
        <f>IF('T_endr-kom'!K46=0," ",'T_endr-kom'!K46)</f>
        <v xml:space="preserve"> </v>
      </c>
      <c r="M47" s="23" t="str">
        <f>IF('T_endr-kom'!L46=0," ",'T_endr-kom'!L46)</f>
        <v xml:space="preserve"> </v>
      </c>
      <c r="N47" s="23" t="str">
        <f>IF('T_endr-kom'!M46=0," ",'T_endr-kom'!M46)</f>
        <v xml:space="preserve"> </v>
      </c>
      <c r="O47" s="23" t="str">
        <f>IF('T_endr-kom'!N46=0," ",'T_endr-kom'!N46)</f>
        <v xml:space="preserve"> </v>
      </c>
      <c r="P47" s="23" t="str">
        <f>IF('T_endr-kom'!O46=0," ",'T_endr-kom'!O46)</f>
        <v xml:space="preserve"> </v>
      </c>
      <c r="Q47" s="23" t="str">
        <f>IF('T_endr-kom'!P46=0," ",'T_endr-kom'!P46)</f>
        <v xml:space="preserve"> </v>
      </c>
      <c r="R47" s="23" t="str">
        <f>IF('T_endr-kom'!Q46=0," ",'T_endr-kom'!Q46)</f>
        <v xml:space="preserve"> </v>
      </c>
      <c r="S47" s="23" t="str">
        <f>IF('T_endr-kom'!R46=0," ",'T_endr-kom'!R46)</f>
        <v xml:space="preserve"> </v>
      </c>
    </row>
    <row r="48" spans="2:19" x14ac:dyDescent="0.2">
      <c r="B48" s="21" t="str">
        <f>IF('T_endr-kom'!A47=0," ",'T_endr-kom'!A47)</f>
        <v xml:space="preserve"> </v>
      </c>
      <c r="C48" s="21" t="str">
        <f>IF('T_endr-kom'!B47=0," ",'T_endr-kom'!B47)</f>
        <v xml:space="preserve"> </v>
      </c>
      <c r="D48" s="23" t="str">
        <f>IF('T_endr-kom'!C47=0," ",'T_endr-kom'!C47)</f>
        <v xml:space="preserve"> </v>
      </c>
      <c r="E48" s="23" t="str">
        <f>IF('T_endr-kom'!D47=0," ",'T_endr-kom'!D47)</f>
        <v xml:space="preserve"> </v>
      </c>
      <c r="F48" s="23" t="str">
        <f>IF('T_endr-kom'!E47=0," ",'T_endr-kom'!E47)</f>
        <v xml:space="preserve"> </v>
      </c>
      <c r="G48" s="23" t="str">
        <f>IF('T_endr-kom'!F47=0," ",'T_endr-kom'!F47)</f>
        <v xml:space="preserve"> </v>
      </c>
      <c r="H48" s="23" t="str">
        <f>IF('T_endr-kom'!G47=0," ",'T_endr-kom'!G47)</f>
        <v xml:space="preserve"> </v>
      </c>
      <c r="I48" s="23" t="str">
        <f>IF('T_endr-kom'!H47=0," ",'T_endr-kom'!H47)</f>
        <v xml:space="preserve"> </v>
      </c>
      <c r="J48" s="23" t="str">
        <f>IF('T_endr-kom'!I47=0," ",'T_endr-kom'!I47)</f>
        <v xml:space="preserve"> </v>
      </c>
      <c r="K48" s="23" t="str">
        <f>IF('T_endr-kom'!J47=0," ",'T_endr-kom'!J47)</f>
        <v xml:space="preserve"> </v>
      </c>
      <c r="L48" s="23" t="str">
        <f>IF('T_endr-kom'!K47=0," ",'T_endr-kom'!K47)</f>
        <v xml:space="preserve"> </v>
      </c>
      <c r="M48" s="23" t="str">
        <f>IF('T_endr-kom'!L47=0," ",'T_endr-kom'!L47)</f>
        <v xml:space="preserve"> </v>
      </c>
      <c r="N48" s="23" t="str">
        <f>IF('T_endr-kom'!M47=0," ",'T_endr-kom'!M47)</f>
        <v xml:space="preserve"> </v>
      </c>
      <c r="O48" s="23" t="str">
        <f>IF('T_endr-kom'!N47=0," ",'T_endr-kom'!N47)</f>
        <v xml:space="preserve"> </v>
      </c>
      <c r="P48" s="23" t="str">
        <f>IF('T_endr-kom'!O47=0," ",'T_endr-kom'!O47)</f>
        <v xml:space="preserve"> </v>
      </c>
      <c r="Q48" s="23" t="str">
        <f>IF('T_endr-kom'!P47=0," ",'T_endr-kom'!P47)</f>
        <v xml:space="preserve"> </v>
      </c>
      <c r="R48" s="23" t="str">
        <f>IF('T_endr-kom'!Q47=0," ",'T_endr-kom'!Q47)</f>
        <v xml:space="preserve"> </v>
      </c>
      <c r="S48" s="23" t="str">
        <f>IF('T_endr-kom'!R47=0," ",'T_endr-kom'!R47)</f>
        <v xml:space="preserve"> </v>
      </c>
    </row>
    <row r="49" spans="2:19" x14ac:dyDescent="0.2">
      <c r="B49" s="21" t="str">
        <f>IF('T_endr-kom'!A48=0," ",'T_endr-kom'!A48)</f>
        <v xml:space="preserve"> </v>
      </c>
      <c r="C49" s="21" t="str">
        <f>IF('T_endr-kom'!B48=0," ",'T_endr-kom'!B48)</f>
        <v xml:space="preserve"> </v>
      </c>
      <c r="D49" s="23" t="str">
        <f>IF('T_endr-kom'!C48=0," ",'T_endr-kom'!C48)</f>
        <v xml:space="preserve"> </v>
      </c>
      <c r="E49" s="23" t="str">
        <f>IF('T_endr-kom'!D48=0," ",'T_endr-kom'!D48)</f>
        <v xml:space="preserve"> </v>
      </c>
      <c r="F49" s="23" t="str">
        <f>IF('T_endr-kom'!E48=0," ",'T_endr-kom'!E48)</f>
        <v xml:space="preserve"> </v>
      </c>
      <c r="G49" s="23" t="str">
        <f>IF('T_endr-kom'!F48=0," ",'T_endr-kom'!F48)</f>
        <v xml:space="preserve"> </v>
      </c>
      <c r="H49" s="23" t="str">
        <f>IF('T_endr-kom'!G48=0," ",'T_endr-kom'!G48)</f>
        <v xml:space="preserve"> </v>
      </c>
      <c r="I49" s="23" t="str">
        <f>IF('T_endr-kom'!H48=0," ",'T_endr-kom'!H48)</f>
        <v xml:space="preserve"> </v>
      </c>
      <c r="J49" s="23" t="str">
        <f>IF('T_endr-kom'!I48=0," ",'T_endr-kom'!I48)</f>
        <v xml:space="preserve"> </v>
      </c>
      <c r="K49" s="23" t="str">
        <f>IF('T_endr-kom'!J48=0," ",'T_endr-kom'!J48)</f>
        <v xml:space="preserve"> </v>
      </c>
      <c r="L49" s="23" t="str">
        <f>IF('T_endr-kom'!K48=0," ",'T_endr-kom'!K48)</f>
        <v xml:space="preserve"> </v>
      </c>
      <c r="M49" s="23" t="str">
        <f>IF('T_endr-kom'!L48=0," ",'T_endr-kom'!L48)</f>
        <v xml:space="preserve"> </v>
      </c>
      <c r="N49" s="23" t="str">
        <f>IF('T_endr-kom'!M48=0," ",'T_endr-kom'!M48)</f>
        <v xml:space="preserve"> </v>
      </c>
      <c r="O49" s="23" t="str">
        <f>IF('T_endr-kom'!N48=0," ",'T_endr-kom'!N48)</f>
        <v xml:space="preserve"> </v>
      </c>
      <c r="P49" s="23" t="str">
        <f>IF('T_endr-kom'!O48=0," ",'T_endr-kom'!O48)</f>
        <v xml:space="preserve"> </v>
      </c>
      <c r="Q49" s="23" t="str">
        <f>IF('T_endr-kom'!P48=0," ",'T_endr-kom'!P48)</f>
        <v xml:space="preserve"> </v>
      </c>
      <c r="R49" s="23" t="str">
        <f>IF('T_endr-kom'!Q48=0," ",'T_endr-kom'!Q48)</f>
        <v xml:space="preserve"> </v>
      </c>
      <c r="S49" s="23" t="str">
        <f>IF('T_endr-kom'!R48=0," ",'T_endr-kom'!R48)</f>
        <v xml:space="preserve"> </v>
      </c>
    </row>
    <row r="50" spans="2:19" x14ac:dyDescent="0.2">
      <c r="B50" s="21" t="str">
        <f>IF('T_endr-kom'!A49=0," ",'T_endr-kom'!A49)</f>
        <v xml:space="preserve"> </v>
      </c>
      <c r="C50" s="21" t="str">
        <f>IF('T_endr-kom'!B49=0," ",'T_endr-kom'!B49)</f>
        <v xml:space="preserve"> </v>
      </c>
      <c r="D50" s="23" t="str">
        <f>IF('T_endr-kom'!C49=0," ",'T_endr-kom'!C49)</f>
        <v xml:space="preserve"> </v>
      </c>
      <c r="E50" s="23" t="str">
        <f>IF('T_endr-kom'!D49=0," ",'T_endr-kom'!D49)</f>
        <v xml:space="preserve"> </v>
      </c>
      <c r="F50" s="23" t="str">
        <f>IF('T_endr-kom'!E49=0," ",'T_endr-kom'!E49)</f>
        <v xml:space="preserve"> </v>
      </c>
      <c r="G50" s="23" t="str">
        <f>IF('T_endr-kom'!F49=0," ",'T_endr-kom'!F49)</f>
        <v xml:space="preserve"> </v>
      </c>
      <c r="H50" s="23" t="str">
        <f>IF('T_endr-kom'!G49=0," ",'T_endr-kom'!G49)</f>
        <v xml:space="preserve"> </v>
      </c>
      <c r="I50" s="23" t="str">
        <f>IF('T_endr-kom'!H49=0," ",'T_endr-kom'!H49)</f>
        <v xml:space="preserve"> </v>
      </c>
      <c r="J50" s="23" t="str">
        <f>IF('T_endr-kom'!I49=0," ",'T_endr-kom'!I49)</f>
        <v xml:space="preserve"> </v>
      </c>
      <c r="K50" s="23" t="str">
        <f>IF('T_endr-kom'!J49=0," ",'T_endr-kom'!J49)</f>
        <v xml:space="preserve"> </v>
      </c>
      <c r="L50" s="23" t="str">
        <f>IF('T_endr-kom'!K49=0," ",'T_endr-kom'!K49)</f>
        <v xml:space="preserve"> </v>
      </c>
      <c r="M50" s="23" t="str">
        <f>IF('T_endr-kom'!L49=0," ",'T_endr-kom'!L49)</f>
        <v xml:space="preserve"> </v>
      </c>
      <c r="N50" s="23" t="str">
        <f>IF('T_endr-kom'!M49=0," ",'T_endr-kom'!M49)</f>
        <v xml:space="preserve"> </v>
      </c>
      <c r="O50" s="23" t="str">
        <f>IF('T_endr-kom'!N49=0," ",'T_endr-kom'!N49)</f>
        <v xml:space="preserve"> </v>
      </c>
      <c r="P50" s="23" t="str">
        <f>IF('T_endr-kom'!O49=0," ",'T_endr-kom'!O49)</f>
        <v xml:space="preserve"> </v>
      </c>
      <c r="Q50" s="23" t="str">
        <f>IF('T_endr-kom'!P49=0," ",'T_endr-kom'!P49)</f>
        <v xml:space="preserve"> </v>
      </c>
      <c r="R50" s="23" t="str">
        <f>IF('T_endr-kom'!Q49=0," ",'T_endr-kom'!Q49)</f>
        <v xml:space="preserve"> </v>
      </c>
      <c r="S50" s="23" t="str">
        <f>IF('T_endr-kom'!R49=0," ",'T_endr-kom'!R49)</f>
        <v xml:space="preserve"> </v>
      </c>
    </row>
    <row r="51" spans="2:19" x14ac:dyDescent="0.2">
      <c r="B51" s="21" t="str">
        <f>IF('T_endr-kom'!A50=0," ",'T_endr-kom'!A50)</f>
        <v xml:space="preserve"> </v>
      </c>
      <c r="C51" s="21" t="str">
        <f>IF('T_endr-kom'!B50=0," ",'T_endr-kom'!B50)</f>
        <v xml:space="preserve"> </v>
      </c>
      <c r="D51" s="23" t="str">
        <f>IF('T_endr-kom'!C50=0," ",'T_endr-kom'!C50)</f>
        <v xml:space="preserve"> </v>
      </c>
      <c r="E51" s="23" t="str">
        <f>IF('T_endr-kom'!D50=0," ",'T_endr-kom'!D50)</f>
        <v xml:space="preserve"> </v>
      </c>
      <c r="F51" s="23" t="str">
        <f>IF('T_endr-kom'!E50=0," ",'T_endr-kom'!E50)</f>
        <v xml:space="preserve"> </v>
      </c>
      <c r="G51" s="23" t="str">
        <f>IF('T_endr-kom'!F50=0," ",'T_endr-kom'!F50)</f>
        <v xml:space="preserve"> </v>
      </c>
      <c r="H51" s="23" t="str">
        <f>IF('T_endr-kom'!G50=0," ",'T_endr-kom'!G50)</f>
        <v xml:space="preserve"> </v>
      </c>
      <c r="I51" s="23" t="str">
        <f>IF('T_endr-kom'!H50=0," ",'T_endr-kom'!H50)</f>
        <v xml:space="preserve"> </v>
      </c>
      <c r="J51" s="23" t="str">
        <f>IF('T_endr-kom'!I50=0," ",'T_endr-kom'!I50)</f>
        <v xml:space="preserve"> </v>
      </c>
      <c r="K51" s="23" t="str">
        <f>IF('T_endr-kom'!J50=0," ",'T_endr-kom'!J50)</f>
        <v xml:space="preserve"> </v>
      </c>
      <c r="L51" s="23" t="str">
        <f>IF('T_endr-kom'!K50=0," ",'T_endr-kom'!K50)</f>
        <v xml:space="preserve"> </v>
      </c>
      <c r="M51" s="23" t="str">
        <f>IF('T_endr-kom'!L50=0," ",'T_endr-kom'!L50)</f>
        <v xml:space="preserve"> </v>
      </c>
      <c r="N51" s="23" t="str">
        <f>IF('T_endr-kom'!M50=0," ",'T_endr-kom'!M50)</f>
        <v xml:space="preserve"> </v>
      </c>
      <c r="O51" s="23" t="str">
        <f>IF('T_endr-kom'!N50=0," ",'T_endr-kom'!N50)</f>
        <v xml:space="preserve"> </v>
      </c>
      <c r="P51" s="23" t="str">
        <f>IF('T_endr-kom'!O50=0," ",'T_endr-kom'!O50)</f>
        <v xml:space="preserve"> </v>
      </c>
      <c r="Q51" s="23" t="str">
        <f>IF('T_endr-kom'!P50=0," ",'T_endr-kom'!P50)</f>
        <v xml:space="preserve"> </v>
      </c>
      <c r="R51" s="23" t="str">
        <f>IF('T_endr-kom'!Q50=0," ",'T_endr-kom'!Q50)</f>
        <v xml:space="preserve"> </v>
      </c>
      <c r="S51" s="23" t="str">
        <f>IF('T_endr-kom'!R50=0," ",'T_endr-kom'!R50)</f>
        <v xml:space="preserve"> </v>
      </c>
    </row>
    <row r="52" spans="2:19" x14ac:dyDescent="0.2">
      <c r="B52" s="21" t="str">
        <f>IF('T_endr-kom'!A51=0," ",'T_endr-kom'!A51)</f>
        <v xml:space="preserve"> </v>
      </c>
      <c r="C52" s="21" t="str">
        <f>IF('T_endr-kom'!B51=0," ",'T_endr-kom'!B51)</f>
        <v xml:space="preserve"> </v>
      </c>
      <c r="D52" s="23" t="str">
        <f>IF('T_endr-kom'!C51=0," ",'T_endr-kom'!C51)</f>
        <v xml:space="preserve"> </v>
      </c>
      <c r="E52" s="23" t="str">
        <f>IF('T_endr-kom'!D51=0," ",'T_endr-kom'!D51)</f>
        <v xml:space="preserve"> </v>
      </c>
      <c r="F52" s="23" t="str">
        <f>IF('T_endr-kom'!E51=0," ",'T_endr-kom'!E51)</f>
        <v xml:space="preserve"> </v>
      </c>
      <c r="G52" s="23" t="str">
        <f>IF('T_endr-kom'!F51=0," ",'T_endr-kom'!F51)</f>
        <v xml:space="preserve"> </v>
      </c>
      <c r="H52" s="23" t="str">
        <f>IF('T_endr-kom'!G51=0," ",'T_endr-kom'!G51)</f>
        <v xml:space="preserve"> </v>
      </c>
      <c r="I52" s="23" t="str">
        <f>IF('T_endr-kom'!H51=0," ",'T_endr-kom'!H51)</f>
        <v xml:space="preserve"> </v>
      </c>
      <c r="J52" s="23" t="str">
        <f>IF('T_endr-kom'!I51=0," ",'T_endr-kom'!I51)</f>
        <v xml:space="preserve"> </v>
      </c>
      <c r="K52" s="23" t="str">
        <f>IF('T_endr-kom'!J51=0," ",'T_endr-kom'!J51)</f>
        <v xml:space="preserve"> </v>
      </c>
      <c r="L52" s="23" t="str">
        <f>IF('T_endr-kom'!K51=0," ",'T_endr-kom'!K51)</f>
        <v xml:space="preserve"> </v>
      </c>
      <c r="M52" s="23" t="str">
        <f>IF('T_endr-kom'!L51=0," ",'T_endr-kom'!L51)</f>
        <v xml:space="preserve"> </v>
      </c>
      <c r="N52" s="23" t="str">
        <f>IF('T_endr-kom'!M51=0," ",'T_endr-kom'!M51)</f>
        <v xml:space="preserve"> </v>
      </c>
      <c r="O52" s="23" t="str">
        <f>IF('T_endr-kom'!N51=0," ",'T_endr-kom'!N51)</f>
        <v xml:space="preserve"> </v>
      </c>
      <c r="P52" s="23" t="str">
        <f>IF('T_endr-kom'!O51=0," ",'T_endr-kom'!O51)</f>
        <v xml:space="preserve"> </v>
      </c>
      <c r="Q52" s="23" t="str">
        <f>IF('T_endr-kom'!P51=0," ",'T_endr-kom'!P51)</f>
        <v xml:space="preserve"> </v>
      </c>
      <c r="R52" s="23" t="str">
        <f>IF('T_endr-kom'!Q51=0," ",'T_endr-kom'!Q51)</f>
        <v xml:space="preserve"> </v>
      </c>
      <c r="S52" s="23" t="str">
        <f>IF('T_endr-kom'!R51=0," ",'T_endr-kom'!R51)</f>
        <v xml:space="preserve"> </v>
      </c>
    </row>
    <row r="53" spans="2:19" x14ac:dyDescent="0.2">
      <c r="B53" s="21" t="str">
        <f>IF('T_endr-kom'!A52=0," ",'T_endr-kom'!A52)</f>
        <v xml:space="preserve"> </v>
      </c>
      <c r="C53" s="21" t="str">
        <f>IF('T_endr-kom'!B52=0," ",'T_endr-kom'!B52)</f>
        <v xml:space="preserve"> </v>
      </c>
      <c r="D53" s="23" t="str">
        <f>IF('T_endr-kom'!C52=0," ",'T_endr-kom'!C52)</f>
        <v xml:space="preserve"> </v>
      </c>
      <c r="E53" s="23" t="str">
        <f>IF('T_endr-kom'!D52=0," ",'T_endr-kom'!D52)</f>
        <v xml:space="preserve"> </v>
      </c>
      <c r="F53" s="23" t="str">
        <f>IF('T_endr-kom'!E52=0," ",'T_endr-kom'!E52)</f>
        <v xml:space="preserve"> </v>
      </c>
      <c r="G53" s="23" t="str">
        <f>IF('T_endr-kom'!F52=0," ",'T_endr-kom'!F52)</f>
        <v xml:space="preserve"> </v>
      </c>
      <c r="H53" s="23" t="str">
        <f>IF('T_endr-kom'!G52=0," ",'T_endr-kom'!G52)</f>
        <v xml:space="preserve"> </v>
      </c>
      <c r="I53" s="23" t="str">
        <f>IF('T_endr-kom'!H52=0," ",'T_endr-kom'!H52)</f>
        <v xml:space="preserve"> </v>
      </c>
      <c r="J53" s="23" t="str">
        <f>IF('T_endr-kom'!I52=0," ",'T_endr-kom'!I52)</f>
        <v xml:space="preserve"> </v>
      </c>
      <c r="K53" s="23" t="str">
        <f>IF('T_endr-kom'!J52=0," ",'T_endr-kom'!J52)</f>
        <v xml:space="preserve"> </v>
      </c>
      <c r="L53" s="23" t="str">
        <f>IF('T_endr-kom'!K52=0," ",'T_endr-kom'!K52)</f>
        <v xml:space="preserve"> </v>
      </c>
      <c r="M53" s="23" t="str">
        <f>IF('T_endr-kom'!L52=0," ",'T_endr-kom'!L52)</f>
        <v xml:space="preserve"> </v>
      </c>
      <c r="N53" s="23" t="str">
        <f>IF('T_endr-kom'!M52=0," ",'T_endr-kom'!M52)</f>
        <v xml:space="preserve"> </v>
      </c>
      <c r="O53" s="23" t="str">
        <f>IF('T_endr-kom'!N52=0," ",'T_endr-kom'!N52)</f>
        <v xml:space="preserve"> </v>
      </c>
      <c r="P53" s="23" t="str">
        <f>IF('T_endr-kom'!O52=0," ",'T_endr-kom'!O52)</f>
        <v xml:space="preserve"> </v>
      </c>
      <c r="Q53" s="23" t="str">
        <f>IF('T_endr-kom'!P52=0," ",'T_endr-kom'!P52)</f>
        <v xml:space="preserve"> </v>
      </c>
      <c r="R53" s="23" t="str">
        <f>IF('T_endr-kom'!Q52=0," ",'T_endr-kom'!Q52)</f>
        <v xml:space="preserve"> </v>
      </c>
      <c r="S53" s="23" t="str">
        <f>IF('T_endr-kom'!R52=0," ",'T_endr-kom'!R52)</f>
        <v xml:space="preserve"> </v>
      </c>
    </row>
    <row r="54" spans="2:19" x14ac:dyDescent="0.2">
      <c r="B54" s="21" t="str">
        <f>IF('T_endr-kom'!A53=0," ",'T_endr-kom'!A53)</f>
        <v xml:space="preserve"> </v>
      </c>
      <c r="C54" s="21" t="str">
        <f>IF('T_endr-kom'!B53=0," ",'T_endr-kom'!B53)</f>
        <v xml:space="preserve"> </v>
      </c>
      <c r="D54" s="23" t="str">
        <f>IF('T_endr-kom'!C53=0," ",'T_endr-kom'!C53)</f>
        <v xml:space="preserve"> </v>
      </c>
      <c r="E54" s="23" t="str">
        <f>IF('T_endr-kom'!D53=0," ",'T_endr-kom'!D53)</f>
        <v xml:space="preserve"> </v>
      </c>
      <c r="F54" s="23" t="str">
        <f>IF('T_endr-kom'!E53=0," ",'T_endr-kom'!E53)</f>
        <v xml:space="preserve"> </v>
      </c>
      <c r="G54" s="23" t="str">
        <f>IF('T_endr-kom'!F53=0," ",'T_endr-kom'!F53)</f>
        <v xml:space="preserve"> </v>
      </c>
      <c r="H54" s="23" t="str">
        <f>IF('T_endr-kom'!G53=0," ",'T_endr-kom'!G53)</f>
        <v xml:space="preserve"> </v>
      </c>
      <c r="I54" s="23" t="str">
        <f>IF('T_endr-kom'!H53=0," ",'T_endr-kom'!H53)</f>
        <v xml:space="preserve"> </v>
      </c>
      <c r="J54" s="23" t="str">
        <f>IF('T_endr-kom'!I53=0," ",'T_endr-kom'!I53)</f>
        <v xml:space="preserve"> </v>
      </c>
      <c r="K54" s="23" t="str">
        <f>IF('T_endr-kom'!J53=0," ",'T_endr-kom'!J53)</f>
        <v xml:space="preserve"> </v>
      </c>
      <c r="L54" s="23" t="str">
        <f>IF('T_endr-kom'!K53=0," ",'T_endr-kom'!K53)</f>
        <v xml:space="preserve"> </v>
      </c>
      <c r="M54" s="23" t="str">
        <f>IF('T_endr-kom'!L53=0," ",'T_endr-kom'!L53)</f>
        <v xml:space="preserve"> </v>
      </c>
      <c r="N54" s="23" t="str">
        <f>IF('T_endr-kom'!M53=0," ",'T_endr-kom'!M53)</f>
        <v xml:space="preserve"> </v>
      </c>
      <c r="O54" s="23" t="str">
        <f>IF('T_endr-kom'!N53=0," ",'T_endr-kom'!N53)</f>
        <v xml:space="preserve"> </v>
      </c>
      <c r="P54" s="23" t="str">
        <f>IF('T_endr-kom'!O53=0," ",'T_endr-kom'!O53)</f>
        <v xml:space="preserve"> </v>
      </c>
      <c r="Q54" s="23" t="str">
        <f>IF('T_endr-kom'!P53=0," ",'T_endr-kom'!P53)</f>
        <v xml:space="preserve"> </v>
      </c>
      <c r="R54" s="23" t="str">
        <f>IF('T_endr-kom'!Q53=0," ",'T_endr-kom'!Q53)</f>
        <v xml:space="preserve"> </v>
      </c>
      <c r="S54" s="23" t="str">
        <f>IF('T_endr-kom'!R53=0," ",'T_endr-kom'!R53)</f>
        <v xml:space="preserve"> </v>
      </c>
    </row>
    <row r="55" spans="2:19" x14ac:dyDescent="0.2">
      <c r="B55" s="21" t="str">
        <f>IF('T_endr-kom'!A54=0," ",'T_endr-kom'!A54)</f>
        <v xml:space="preserve"> </v>
      </c>
      <c r="C55" s="21" t="str">
        <f>IF('T_endr-kom'!B54=0," ",'T_endr-kom'!B54)</f>
        <v xml:space="preserve"> </v>
      </c>
      <c r="D55" s="23" t="str">
        <f>IF('T_endr-kom'!C54=0," ",'T_endr-kom'!C54)</f>
        <v xml:space="preserve"> </v>
      </c>
      <c r="E55" s="23" t="str">
        <f>IF('T_endr-kom'!D54=0," ",'T_endr-kom'!D54)</f>
        <v xml:space="preserve"> </v>
      </c>
      <c r="F55" s="23" t="str">
        <f>IF('T_endr-kom'!E54=0," ",'T_endr-kom'!E54)</f>
        <v xml:space="preserve"> </v>
      </c>
      <c r="G55" s="23" t="str">
        <f>IF('T_endr-kom'!F54=0," ",'T_endr-kom'!F54)</f>
        <v xml:space="preserve"> </v>
      </c>
      <c r="H55" s="23" t="str">
        <f>IF('T_endr-kom'!G54=0," ",'T_endr-kom'!G54)</f>
        <v xml:space="preserve"> </v>
      </c>
      <c r="I55" s="23" t="str">
        <f>IF('T_endr-kom'!H54=0," ",'T_endr-kom'!H54)</f>
        <v xml:space="preserve"> </v>
      </c>
      <c r="J55" s="23" t="str">
        <f>IF('T_endr-kom'!I54=0," ",'T_endr-kom'!I54)</f>
        <v xml:space="preserve"> </v>
      </c>
      <c r="K55" s="23" t="str">
        <f>IF('T_endr-kom'!J54=0," ",'T_endr-kom'!J54)</f>
        <v xml:space="preserve"> </v>
      </c>
      <c r="L55" s="23" t="str">
        <f>IF('T_endr-kom'!K54=0," ",'T_endr-kom'!K54)</f>
        <v xml:space="preserve"> </v>
      </c>
      <c r="M55" s="23" t="str">
        <f>IF('T_endr-kom'!L54=0," ",'T_endr-kom'!L54)</f>
        <v xml:space="preserve"> </v>
      </c>
      <c r="N55" s="23" t="str">
        <f>IF('T_endr-kom'!M54=0," ",'T_endr-kom'!M54)</f>
        <v xml:space="preserve"> </v>
      </c>
      <c r="O55" s="23" t="str">
        <f>IF('T_endr-kom'!N54=0," ",'T_endr-kom'!N54)</f>
        <v xml:space="preserve"> </v>
      </c>
      <c r="P55" s="23" t="str">
        <f>IF('T_endr-kom'!O54=0," ",'T_endr-kom'!O54)</f>
        <v xml:space="preserve"> </v>
      </c>
      <c r="Q55" s="23" t="str">
        <f>IF('T_endr-kom'!P54=0," ",'T_endr-kom'!P54)</f>
        <v xml:space="preserve"> </v>
      </c>
      <c r="R55" s="23" t="str">
        <f>IF('T_endr-kom'!Q54=0," ",'T_endr-kom'!Q54)</f>
        <v xml:space="preserve"> </v>
      </c>
      <c r="S55" s="23" t="str">
        <f>IF('T_endr-kom'!R54=0," ",'T_endr-kom'!R54)</f>
        <v xml:space="preserve"> </v>
      </c>
    </row>
    <row r="56" spans="2:19" x14ac:dyDescent="0.2">
      <c r="B56" s="21" t="str">
        <f>IF('T_endr-kom'!A55=0," ",'T_endr-kom'!A55)</f>
        <v xml:space="preserve"> </v>
      </c>
      <c r="C56" s="21" t="str">
        <f>IF('T_endr-kom'!B55=0," ",'T_endr-kom'!B55)</f>
        <v xml:space="preserve"> </v>
      </c>
      <c r="D56" s="23" t="str">
        <f>IF('T_endr-kom'!C55=0," ",'T_endr-kom'!C55)</f>
        <v xml:space="preserve"> </v>
      </c>
      <c r="E56" s="23" t="str">
        <f>IF('T_endr-kom'!D55=0," ",'T_endr-kom'!D55)</f>
        <v xml:space="preserve"> </v>
      </c>
      <c r="F56" s="23" t="str">
        <f>IF('T_endr-kom'!E55=0," ",'T_endr-kom'!E55)</f>
        <v xml:space="preserve"> </v>
      </c>
      <c r="G56" s="23" t="str">
        <f>IF('T_endr-kom'!F55=0," ",'T_endr-kom'!F55)</f>
        <v xml:space="preserve"> </v>
      </c>
      <c r="H56" s="23" t="str">
        <f>IF('T_endr-kom'!G55=0," ",'T_endr-kom'!G55)</f>
        <v xml:space="preserve"> </v>
      </c>
      <c r="I56" s="23" t="str">
        <f>IF('T_endr-kom'!H55=0," ",'T_endr-kom'!H55)</f>
        <v xml:space="preserve"> </v>
      </c>
      <c r="J56" s="23" t="str">
        <f>IF('T_endr-kom'!I55=0," ",'T_endr-kom'!I55)</f>
        <v xml:space="preserve"> </v>
      </c>
      <c r="K56" s="23" t="str">
        <f>IF('T_endr-kom'!J55=0," ",'T_endr-kom'!J55)</f>
        <v xml:space="preserve"> </v>
      </c>
      <c r="L56" s="23" t="str">
        <f>IF('T_endr-kom'!K55=0," ",'T_endr-kom'!K55)</f>
        <v xml:space="preserve"> </v>
      </c>
      <c r="M56" s="23" t="str">
        <f>IF('T_endr-kom'!L55=0," ",'T_endr-kom'!L55)</f>
        <v xml:space="preserve"> </v>
      </c>
      <c r="N56" s="23" t="str">
        <f>IF('T_endr-kom'!M55=0," ",'T_endr-kom'!M55)</f>
        <v xml:space="preserve"> </v>
      </c>
      <c r="O56" s="23" t="str">
        <f>IF('T_endr-kom'!N55=0," ",'T_endr-kom'!N55)</f>
        <v xml:space="preserve"> </v>
      </c>
      <c r="P56" s="23" t="str">
        <f>IF('T_endr-kom'!O55=0," ",'T_endr-kom'!O55)</f>
        <v xml:space="preserve"> </v>
      </c>
      <c r="Q56" s="23" t="str">
        <f>IF('T_endr-kom'!P55=0," ",'T_endr-kom'!P55)</f>
        <v xml:space="preserve"> </v>
      </c>
      <c r="R56" s="23" t="str">
        <f>IF('T_endr-kom'!Q55=0," ",'T_endr-kom'!Q55)</f>
        <v xml:space="preserve"> </v>
      </c>
      <c r="S56" s="23" t="str">
        <f>IF('T_endr-kom'!R55=0," ",'T_endr-kom'!R55)</f>
        <v xml:space="preserve"> </v>
      </c>
    </row>
    <row r="57" spans="2:19" x14ac:dyDescent="0.2">
      <c r="B57" s="21" t="str">
        <f>IF('T_endr-kom'!A56=0," ",'T_endr-kom'!A56)</f>
        <v xml:space="preserve"> </v>
      </c>
      <c r="C57" s="21" t="str">
        <f>IF('T_endr-kom'!B56=0," ",'T_endr-kom'!B56)</f>
        <v xml:space="preserve"> </v>
      </c>
      <c r="D57" s="23" t="str">
        <f>IF('T_endr-kom'!C56=0," ",'T_endr-kom'!C56)</f>
        <v xml:space="preserve"> </v>
      </c>
      <c r="E57" s="23" t="str">
        <f>IF('T_endr-kom'!D56=0," ",'T_endr-kom'!D56)</f>
        <v xml:space="preserve"> </v>
      </c>
      <c r="F57" s="23" t="str">
        <f>IF('T_endr-kom'!E56=0," ",'T_endr-kom'!E56)</f>
        <v xml:space="preserve"> </v>
      </c>
      <c r="G57" s="23" t="str">
        <f>IF('T_endr-kom'!F56=0," ",'T_endr-kom'!F56)</f>
        <v xml:space="preserve"> </v>
      </c>
      <c r="H57" s="23" t="str">
        <f>IF('T_endr-kom'!G56=0," ",'T_endr-kom'!G56)</f>
        <v xml:space="preserve"> </v>
      </c>
      <c r="I57" s="23" t="str">
        <f>IF('T_endr-kom'!H56=0," ",'T_endr-kom'!H56)</f>
        <v xml:space="preserve"> </v>
      </c>
      <c r="J57" s="23" t="str">
        <f>IF('T_endr-kom'!I56=0," ",'T_endr-kom'!I56)</f>
        <v xml:space="preserve"> </v>
      </c>
      <c r="K57" s="23" t="str">
        <f>IF('T_endr-kom'!J56=0," ",'T_endr-kom'!J56)</f>
        <v xml:space="preserve"> </v>
      </c>
      <c r="L57" s="23" t="str">
        <f>IF('T_endr-kom'!K56=0," ",'T_endr-kom'!K56)</f>
        <v xml:space="preserve"> </v>
      </c>
      <c r="M57" s="23" t="str">
        <f>IF('T_endr-kom'!L56=0," ",'T_endr-kom'!L56)</f>
        <v xml:space="preserve"> </v>
      </c>
      <c r="N57" s="23" t="str">
        <f>IF('T_endr-kom'!M56=0," ",'T_endr-kom'!M56)</f>
        <v xml:space="preserve"> </v>
      </c>
      <c r="O57" s="23" t="str">
        <f>IF('T_endr-kom'!N56=0," ",'T_endr-kom'!N56)</f>
        <v xml:space="preserve"> </v>
      </c>
      <c r="P57" s="23" t="str">
        <f>IF('T_endr-kom'!O56=0," ",'T_endr-kom'!O56)</f>
        <v xml:space="preserve"> </v>
      </c>
      <c r="Q57" s="23" t="str">
        <f>IF('T_endr-kom'!P56=0," ",'T_endr-kom'!P56)</f>
        <v xml:space="preserve"> </v>
      </c>
      <c r="R57" s="23" t="str">
        <f>IF('T_endr-kom'!Q56=0," ",'T_endr-kom'!Q56)</f>
        <v xml:space="preserve"> </v>
      </c>
      <c r="S57" s="23" t="str">
        <f>IF('T_endr-kom'!R56=0," ",'T_endr-kom'!R56)</f>
        <v xml:space="preserve"> </v>
      </c>
    </row>
    <row r="58" spans="2:19" x14ac:dyDescent="0.2">
      <c r="B58" s="21" t="str">
        <f>IF('T_endr-kom'!A57=0," ",'T_endr-kom'!A57)</f>
        <v xml:space="preserve"> </v>
      </c>
      <c r="C58" s="21" t="str">
        <f>IF('T_endr-kom'!B57=0," ",'T_endr-kom'!B57)</f>
        <v xml:space="preserve"> </v>
      </c>
      <c r="D58" s="23" t="str">
        <f>IF('T_endr-kom'!C57=0," ",'T_endr-kom'!C57)</f>
        <v xml:space="preserve"> </v>
      </c>
      <c r="E58" s="23" t="str">
        <f>IF('T_endr-kom'!D57=0," ",'T_endr-kom'!D57)</f>
        <v xml:space="preserve"> </v>
      </c>
      <c r="F58" s="23" t="str">
        <f>IF('T_endr-kom'!E57=0," ",'T_endr-kom'!E57)</f>
        <v xml:space="preserve"> </v>
      </c>
      <c r="G58" s="23" t="str">
        <f>IF('T_endr-kom'!F57=0," ",'T_endr-kom'!F57)</f>
        <v xml:space="preserve"> </v>
      </c>
      <c r="H58" s="23" t="str">
        <f>IF('T_endr-kom'!G57=0," ",'T_endr-kom'!G57)</f>
        <v xml:space="preserve"> </v>
      </c>
      <c r="I58" s="23" t="str">
        <f>IF('T_endr-kom'!H57=0," ",'T_endr-kom'!H57)</f>
        <v xml:space="preserve"> </v>
      </c>
      <c r="J58" s="23" t="str">
        <f>IF('T_endr-kom'!I57=0," ",'T_endr-kom'!I57)</f>
        <v xml:space="preserve"> </v>
      </c>
      <c r="K58" s="23" t="str">
        <f>IF('T_endr-kom'!J57=0," ",'T_endr-kom'!J57)</f>
        <v xml:space="preserve"> </v>
      </c>
      <c r="L58" s="23" t="str">
        <f>IF('T_endr-kom'!K57=0," ",'T_endr-kom'!K57)</f>
        <v xml:space="preserve"> </v>
      </c>
      <c r="M58" s="23" t="str">
        <f>IF('T_endr-kom'!L57=0," ",'T_endr-kom'!L57)</f>
        <v xml:space="preserve"> </v>
      </c>
      <c r="N58" s="23" t="str">
        <f>IF('T_endr-kom'!M57=0," ",'T_endr-kom'!M57)</f>
        <v xml:space="preserve"> </v>
      </c>
      <c r="O58" s="23" t="str">
        <f>IF('T_endr-kom'!N57=0," ",'T_endr-kom'!N57)</f>
        <v xml:space="preserve"> </v>
      </c>
      <c r="P58" s="23" t="str">
        <f>IF('T_endr-kom'!O57=0," ",'T_endr-kom'!O57)</f>
        <v xml:space="preserve"> </v>
      </c>
      <c r="Q58" s="23" t="str">
        <f>IF('T_endr-kom'!P57=0," ",'T_endr-kom'!P57)</f>
        <v xml:space="preserve"> </v>
      </c>
      <c r="R58" s="23" t="str">
        <f>IF('T_endr-kom'!Q57=0," ",'T_endr-kom'!Q57)</f>
        <v xml:space="preserve"> </v>
      </c>
      <c r="S58" s="23" t="str">
        <f>IF('T_endr-kom'!R57=0," ",'T_endr-kom'!R57)</f>
        <v xml:space="preserve"> </v>
      </c>
    </row>
    <row r="59" spans="2:19" x14ac:dyDescent="0.2">
      <c r="B59" s="21" t="str">
        <f>IF('T_endr-kom'!A58=0," ",'T_endr-kom'!A58)</f>
        <v xml:space="preserve"> </v>
      </c>
      <c r="C59" s="21" t="str">
        <f>IF('T_endr-kom'!B58=0," ",'T_endr-kom'!B58)</f>
        <v xml:space="preserve"> </v>
      </c>
      <c r="D59" s="23" t="str">
        <f>IF('T_endr-kom'!C58=0," ",'T_endr-kom'!C58)</f>
        <v xml:space="preserve"> </v>
      </c>
      <c r="E59" s="23" t="str">
        <f>IF('T_endr-kom'!D58=0," ",'T_endr-kom'!D58)</f>
        <v xml:space="preserve"> </v>
      </c>
      <c r="F59" s="23" t="str">
        <f>IF('T_endr-kom'!E58=0," ",'T_endr-kom'!E58)</f>
        <v xml:space="preserve"> </v>
      </c>
      <c r="G59" s="23" t="str">
        <f>IF('T_endr-kom'!F58=0," ",'T_endr-kom'!F58)</f>
        <v xml:space="preserve"> </v>
      </c>
      <c r="H59" s="23" t="str">
        <f>IF('T_endr-kom'!G58=0," ",'T_endr-kom'!G58)</f>
        <v xml:space="preserve"> </v>
      </c>
      <c r="I59" s="23" t="str">
        <f>IF('T_endr-kom'!H58=0," ",'T_endr-kom'!H58)</f>
        <v xml:space="preserve"> </v>
      </c>
      <c r="J59" s="23" t="str">
        <f>IF('T_endr-kom'!I58=0," ",'T_endr-kom'!I58)</f>
        <v xml:space="preserve"> </v>
      </c>
      <c r="K59" s="23" t="str">
        <f>IF('T_endr-kom'!J58=0," ",'T_endr-kom'!J58)</f>
        <v xml:space="preserve"> </v>
      </c>
      <c r="L59" s="23" t="str">
        <f>IF('T_endr-kom'!K58=0," ",'T_endr-kom'!K58)</f>
        <v xml:space="preserve"> </v>
      </c>
      <c r="M59" s="23" t="str">
        <f>IF('T_endr-kom'!L58=0," ",'T_endr-kom'!L58)</f>
        <v xml:space="preserve"> </v>
      </c>
      <c r="N59" s="23" t="str">
        <f>IF('T_endr-kom'!M58=0," ",'T_endr-kom'!M58)</f>
        <v xml:space="preserve"> </v>
      </c>
      <c r="O59" s="23" t="str">
        <f>IF('T_endr-kom'!N58=0," ",'T_endr-kom'!N58)</f>
        <v xml:space="preserve"> </v>
      </c>
      <c r="P59" s="23" t="str">
        <f>IF('T_endr-kom'!O58=0," ",'T_endr-kom'!O58)</f>
        <v xml:space="preserve"> </v>
      </c>
      <c r="Q59" s="23" t="str">
        <f>IF('T_endr-kom'!P58=0," ",'T_endr-kom'!P58)</f>
        <v xml:space="preserve"> </v>
      </c>
      <c r="R59" s="23" t="str">
        <f>IF('T_endr-kom'!Q58=0," ",'T_endr-kom'!Q58)</f>
        <v xml:space="preserve"> </v>
      </c>
      <c r="S59" s="23" t="str">
        <f>IF('T_endr-kom'!R58=0," ",'T_endr-kom'!R58)</f>
        <v xml:space="preserve"> </v>
      </c>
    </row>
    <row r="60" spans="2:19" x14ac:dyDescent="0.2">
      <c r="B60" s="21" t="str">
        <f>IF('T_endr-kom'!A59=0," ",'T_endr-kom'!A59)</f>
        <v xml:space="preserve"> </v>
      </c>
      <c r="C60" s="21" t="str">
        <f>IF('T_endr-kom'!B59=0," ",'T_endr-kom'!B59)</f>
        <v xml:space="preserve"> </v>
      </c>
      <c r="D60" s="23" t="str">
        <f>IF('T_endr-kom'!C59=0," ",'T_endr-kom'!C59)</f>
        <v xml:space="preserve"> </v>
      </c>
      <c r="E60" s="23" t="str">
        <f>IF('T_endr-kom'!D59=0," ",'T_endr-kom'!D59)</f>
        <v xml:space="preserve"> </v>
      </c>
      <c r="F60" s="23" t="str">
        <f>IF('T_endr-kom'!E59=0," ",'T_endr-kom'!E59)</f>
        <v xml:space="preserve"> </v>
      </c>
      <c r="G60" s="23" t="str">
        <f>IF('T_endr-kom'!F59=0," ",'T_endr-kom'!F59)</f>
        <v xml:space="preserve"> </v>
      </c>
      <c r="H60" s="23" t="str">
        <f>IF('T_endr-kom'!G59=0," ",'T_endr-kom'!G59)</f>
        <v xml:space="preserve"> </v>
      </c>
      <c r="I60" s="23" t="str">
        <f>IF('T_endr-kom'!H59=0," ",'T_endr-kom'!H59)</f>
        <v xml:space="preserve"> </v>
      </c>
      <c r="J60" s="23" t="str">
        <f>IF('T_endr-kom'!I59=0," ",'T_endr-kom'!I59)</f>
        <v xml:space="preserve"> </v>
      </c>
      <c r="K60" s="23" t="str">
        <f>IF('T_endr-kom'!J59=0," ",'T_endr-kom'!J59)</f>
        <v xml:space="preserve"> </v>
      </c>
      <c r="L60" s="23" t="str">
        <f>IF('T_endr-kom'!K59=0," ",'T_endr-kom'!K59)</f>
        <v xml:space="preserve"> </v>
      </c>
      <c r="M60" s="23" t="str">
        <f>IF('T_endr-kom'!L59=0," ",'T_endr-kom'!L59)</f>
        <v xml:space="preserve"> </v>
      </c>
      <c r="N60" s="23" t="str">
        <f>IF('T_endr-kom'!M59=0," ",'T_endr-kom'!M59)</f>
        <v xml:space="preserve"> </v>
      </c>
      <c r="O60" s="23" t="str">
        <f>IF('T_endr-kom'!N59=0," ",'T_endr-kom'!N59)</f>
        <v xml:space="preserve"> </v>
      </c>
      <c r="P60" s="23" t="str">
        <f>IF('T_endr-kom'!O59=0," ",'T_endr-kom'!O59)</f>
        <v xml:space="preserve"> </v>
      </c>
      <c r="Q60" s="23" t="str">
        <f>IF('T_endr-kom'!P59=0," ",'T_endr-kom'!P59)</f>
        <v xml:space="preserve"> </v>
      </c>
      <c r="R60" s="23" t="str">
        <f>IF('T_endr-kom'!Q59=0," ",'T_endr-kom'!Q59)</f>
        <v xml:space="preserve"> </v>
      </c>
      <c r="S60" s="23" t="str">
        <f>IF('T_endr-kom'!R59=0," ",'T_endr-kom'!R59)</f>
        <v xml:space="preserve"> </v>
      </c>
    </row>
    <row r="61" spans="2:19" x14ac:dyDescent="0.2">
      <c r="B61" s="21" t="str">
        <f>IF('T_endr-kom'!A60=0," ",'T_endr-kom'!A60)</f>
        <v xml:space="preserve"> </v>
      </c>
      <c r="C61" s="21" t="str">
        <f>IF('T_endr-kom'!B60=0," ",'T_endr-kom'!B60)</f>
        <v xml:space="preserve"> </v>
      </c>
      <c r="D61" s="23" t="str">
        <f>IF('T_endr-kom'!C60=0," ",'T_endr-kom'!C60)</f>
        <v xml:space="preserve"> </v>
      </c>
      <c r="E61" s="23" t="str">
        <f>IF('T_endr-kom'!D60=0," ",'T_endr-kom'!D60)</f>
        <v xml:space="preserve"> </v>
      </c>
      <c r="F61" s="23" t="str">
        <f>IF('T_endr-kom'!E60=0," ",'T_endr-kom'!E60)</f>
        <v xml:space="preserve"> </v>
      </c>
      <c r="G61" s="23" t="str">
        <f>IF('T_endr-kom'!F60=0," ",'T_endr-kom'!F60)</f>
        <v xml:space="preserve"> </v>
      </c>
      <c r="H61" s="23" t="str">
        <f>IF('T_endr-kom'!G60=0," ",'T_endr-kom'!G60)</f>
        <v xml:space="preserve"> </v>
      </c>
      <c r="I61" s="23" t="str">
        <f>IF('T_endr-kom'!H60=0," ",'T_endr-kom'!H60)</f>
        <v xml:space="preserve"> </v>
      </c>
      <c r="J61" s="23" t="str">
        <f>IF('T_endr-kom'!I60=0," ",'T_endr-kom'!I60)</f>
        <v xml:space="preserve"> </v>
      </c>
      <c r="K61" s="23" t="str">
        <f>IF('T_endr-kom'!J60=0," ",'T_endr-kom'!J60)</f>
        <v xml:space="preserve"> </v>
      </c>
      <c r="L61" s="23" t="str">
        <f>IF('T_endr-kom'!K60=0," ",'T_endr-kom'!K60)</f>
        <v xml:space="preserve"> </v>
      </c>
      <c r="M61" s="23" t="str">
        <f>IF('T_endr-kom'!L60=0," ",'T_endr-kom'!L60)</f>
        <v xml:space="preserve"> </v>
      </c>
      <c r="N61" s="23" t="str">
        <f>IF('T_endr-kom'!M60=0," ",'T_endr-kom'!M60)</f>
        <v xml:space="preserve"> </v>
      </c>
      <c r="O61" s="23" t="str">
        <f>IF('T_endr-kom'!N60=0," ",'T_endr-kom'!N60)</f>
        <v xml:space="preserve"> </v>
      </c>
      <c r="P61" s="23" t="str">
        <f>IF('T_endr-kom'!O60=0," ",'T_endr-kom'!O60)</f>
        <v xml:space="preserve"> </v>
      </c>
      <c r="Q61" s="23" t="str">
        <f>IF('T_endr-kom'!P60=0," ",'T_endr-kom'!P60)</f>
        <v xml:space="preserve"> </v>
      </c>
      <c r="R61" s="23" t="str">
        <f>IF('T_endr-kom'!Q60=0," ",'T_endr-kom'!Q60)</f>
        <v xml:space="preserve"> </v>
      </c>
      <c r="S61" s="23" t="str">
        <f>IF('T_endr-kom'!R60=0," ",'T_endr-kom'!R60)</f>
        <v xml:space="preserve"> </v>
      </c>
    </row>
    <row r="62" spans="2:19" x14ac:dyDescent="0.2">
      <c r="B62" s="21" t="str">
        <f>IF('T_endr-kom'!A61=0," ",'T_endr-kom'!A61)</f>
        <v xml:space="preserve"> </v>
      </c>
      <c r="C62" s="21" t="str">
        <f>IF('T_endr-kom'!B61=0," ",'T_endr-kom'!B61)</f>
        <v xml:space="preserve"> </v>
      </c>
      <c r="D62" s="23" t="str">
        <f>IF('T_endr-kom'!C61=0," ",'T_endr-kom'!C61)</f>
        <v xml:space="preserve"> </v>
      </c>
      <c r="E62" s="23" t="str">
        <f>IF('T_endr-kom'!D61=0," ",'T_endr-kom'!D61)</f>
        <v xml:space="preserve"> </v>
      </c>
      <c r="F62" s="23" t="str">
        <f>IF('T_endr-kom'!E61=0," ",'T_endr-kom'!E61)</f>
        <v xml:space="preserve"> </v>
      </c>
      <c r="G62" s="23" t="str">
        <f>IF('T_endr-kom'!F61=0," ",'T_endr-kom'!F61)</f>
        <v xml:space="preserve"> </v>
      </c>
      <c r="H62" s="23" t="str">
        <f>IF('T_endr-kom'!G61=0," ",'T_endr-kom'!G61)</f>
        <v xml:space="preserve"> </v>
      </c>
      <c r="I62" s="23" t="str">
        <f>IF('T_endr-kom'!H61=0," ",'T_endr-kom'!H61)</f>
        <v xml:space="preserve"> </v>
      </c>
      <c r="J62" s="23" t="str">
        <f>IF('T_endr-kom'!I61=0," ",'T_endr-kom'!I61)</f>
        <v xml:space="preserve"> </v>
      </c>
      <c r="K62" s="23" t="str">
        <f>IF('T_endr-kom'!J61=0," ",'T_endr-kom'!J61)</f>
        <v xml:space="preserve"> </v>
      </c>
      <c r="L62" s="23" t="str">
        <f>IF('T_endr-kom'!K61=0," ",'T_endr-kom'!K61)</f>
        <v xml:space="preserve"> </v>
      </c>
      <c r="M62" s="23" t="str">
        <f>IF('T_endr-kom'!L61=0," ",'T_endr-kom'!L61)</f>
        <v xml:space="preserve"> </v>
      </c>
      <c r="N62" s="23" t="str">
        <f>IF('T_endr-kom'!M61=0," ",'T_endr-kom'!M61)</f>
        <v xml:space="preserve"> </v>
      </c>
      <c r="O62" s="23" t="str">
        <f>IF('T_endr-kom'!N61=0," ",'T_endr-kom'!N61)</f>
        <v xml:space="preserve"> </v>
      </c>
      <c r="P62" s="23" t="str">
        <f>IF('T_endr-kom'!O61=0," ",'T_endr-kom'!O61)</f>
        <v xml:space="preserve"> </v>
      </c>
      <c r="Q62" s="23" t="str">
        <f>IF('T_endr-kom'!P61=0," ",'T_endr-kom'!P61)</f>
        <v xml:space="preserve"> </v>
      </c>
      <c r="R62" s="23" t="str">
        <f>IF('T_endr-kom'!Q61=0," ",'T_endr-kom'!Q61)</f>
        <v xml:space="preserve"> </v>
      </c>
      <c r="S62" s="23" t="str">
        <f>IF('T_endr-kom'!R61=0," ",'T_endr-kom'!R61)</f>
        <v xml:space="preserve"> </v>
      </c>
    </row>
    <row r="63" spans="2:19" x14ac:dyDescent="0.2">
      <c r="B63" s="21" t="str">
        <f>IF('T_endr-kom'!A62=0," ",'T_endr-kom'!A62)</f>
        <v xml:space="preserve"> </v>
      </c>
      <c r="C63" s="21" t="str">
        <f>IF('T_endr-kom'!B62=0," ",'T_endr-kom'!B62)</f>
        <v xml:space="preserve"> </v>
      </c>
      <c r="D63" s="23" t="str">
        <f>IF('T_endr-kom'!C62=0," ",'T_endr-kom'!C62)</f>
        <v xml:space="preserve"> </v>
      </c>
      <c r="E63" s="23" t="str">
        <f>IF('T_endr-kom'!D62=0," ",'T_endr-kom'!D62)</f>
        <v xml:space="preserve"> </v>
      </c>
      <c r="F63" s="23" t="str">
        <f>IF('T_endr-kom'!E62=0," ",'T_endr-kom'!E62)</f>
        <v xml:space="preserve"> </v>
      </c>
      <c r="G63" s="23" t="str">
        <f>IF('T_endr-kom'!F62=0," ",'T_endr-kom'!F62)</f>
        <v xml:space="preserve"> </v>
      </c>
      <c r="H63" s="23" t="str">
        <f>IF('T_endr-kom'!G62=0," ",'T_endr-kom'!G62)</f>
        <v xml:space="preserve"> </v>
      </c>
      <c r="I63" s="23" t="str">
        <f>IF('T_endr-kom'!H62=0," ",'T_endr-kom'!H62)</f>
        <v xml:space="preserve"> </v>
      </c>
      <c r="J63" s="23" t="str">
        <f>IF('T_endr-kom'!I62=0," ",'T_endr-kom'!I62)</f>
        <v xml:space="preserve"> </v>
      </c>
      <c r="K63" s="23" t="str">
        <f>IF('T_endr-kom'!J62=0," ",'T_endr-kom'!J62)</f>
        <v xml:space="preserve"> </v>
      </c>
      <c r="L63" s="23" t="str">
        <f>IF('T_endr-kom'!K62=0," ",'T_endr-kom'!K62)</f>
        <v xml:space="preserve"> </v>
      </c>
      <c r="M63" s="23" t="str">
        <f>IF('T_endr-kom'!L62=0," ",'T_endr-kom'!L62)</f>
        <v xml:space="preserve"> </v>
      </c>
      <c r="N63" s="23" t="str">
        <f>IF('T_endr-kom'!M62=0," ",'T_endr-kom'!M62)</f>
        <v xml:space="preserve"> </v>
      </c>
      <c r="O63" s="23" t="str">
        <f>IF('T_endr-kom'!N62=0," ",'T_endr-kom'!N62)</f>
        <v xml:space="preserve"> </v>
      </c>
      <c r="P63" s="23" t="str">
        <f>IF('T_endr-kom'!O62=0," ",'T_endr-kom'!O62)</f>
        <v xml:space="preserve"> </v>
      </c>
      <c r="Q63" s="23" t="str">
        <f>IF('T_endr-kom'!P62=0," ",'T_endr-kom'!P62)</f>
        <v xml:space="preserve"> </v>
      </c>
      <c r="R63" s="23" t="str">
        <f>IF('T_endr-kom'!Q62=0," ",'T_endr-kom'!Q62)</f>
        <v xml:space="preserve"> </v>
      </c>
      <c r="S63" s="23" t="str">
        <f>IF('T_endr-kom'!R62=0," ",'T_endr-kom'!R62)</f>
        <v xml:space="preserve"> </v>
      </c>
    </row>
    <row r="64" spans="2:19" x14ac:dyDescent="0.2">
      <c r="B64" s="21" t="str">
        <f>IF('T_endr-kom'!A63=0," ",'T_endr-kom'!A63)</f>
        <v xml:space="preserve"> </v>
      </c>
      <c r="C64" s="21" t="str">
        <f>IF('T_endr-kom'!B63=0," ",'T_endr-kom'!B63)</f>
        <v xml:space="preserve"> </v>
      </c>
      <c r="D64" s="23" t="str">
        <f>IF('T_endr-kom'!C63=0," ",'T_endr-kom'!C63)</f>
        <v xml:space="preserve"> </v>
      </c>
      <c r="E64" s="23" t="str">
        <f>IF('T_endr-kom'!D63=0," ",'T_endr-kom'!D63)</f>
        <v xml:space="preserve"> </v>
      </c>
      <c r="F64" s="23" t="str">
        <f>IF('T_endr-kom'!E63=0," ",'T_endr-kom'!E63)</f>
        <v xml:space="preserve"> </v>
      </c>
      <c r="G64" s="23" t="str">
        <f>IF('T_endr-kom'!F63=0," ",'T_endr-kom'!F63)</f>
        <v xml:space="preserve"> </v>
      </c>
      <c r="H64" s="23" t="str">
        <f>IF('T_endr-kom'!G63=0," ",'T_endr-kom'!G63)</f>
        <v xml:space="preserve"> </v>
      </c>
      <c r="I64" s="23" t="str">
        <f>IF('T_endr-kom'!H63=0," ",'T_endr-kom'!H63)</f>
        <v xml:space="preserve"> </v>
      </c>
      <c r="J64" s="23" t="str">
        <f>IF('T_endr-kom'!I63=0," ",'T_endr-kom'!I63)</f>
        <v xml:space="preserve"> </v>
      </c>
      <c r="K64" s="23" t="str">
        <f>IF('T_endr-kom'!J63=0," ",'T_endr-kom'!J63)</f>
        <v xml:space="preserve"> </v>
      </c>
      <c r="L64" s="23" t="str">
        <f>IF('T_endr-kom'!K63=0," ",'T_endr-kom'!K63)</f>
        <v xml:space="preserve"> </v>
      </c>
      <c r="M64" s="23" t="str">
        <f>IF('T_endr-kom'!L63=0," ",'T_endr-kom'!L63)</f>
        <v xml:space="preserve"> </v>
      </c>
      <c r="N64" s="23" t="str">
        <f>IF('T_endr-kom'!M63=0," ",'T_endr-kom'!M63)</f>
        <v xml:space="preserve"> </v>
      </c>
      <c r="O64" s="23" t="str">
        <f>IF('T_endr-kom'!N63=0," ",'T_endr-kom'!N63)</f>
        <v xml:space="preserve"> </v>
      </c>
      <c r="P64" s="23" t="str">
        <f>IF('T_endr-kom'!O63=0," ",'T_endr-kom'!O63)</f>
        <v xml:space="preserve"> </v>
      </c>
      <c r="Q64" s="23" t="str">
        <f>IF('T_endr-kom'!P63=0," ",'T_endr-kom'!P63)</f>
        <v xml:space="preserve"> </v>
      </c>
      <c r="R64" s="23" t="str">
        <f>IF('T_endr-kom'!Q63=0," ",'T_endr-kom'!Q63)</f>
        <v xml:space="preserve"> </v>
      </c>
      <c r="S64" s="23" t="str">
        <f>IF('T_endr-kom'!R63=0," ",'T_endr-kom'!R63)</f>
        <v xml:space="preserve"> </v>
      </c>
    </row>
    <row r="65" spans="2:19" x14ac:dyDescent="0.2">
      <c r="B65" s="21" t="str">
        <f>IF('T_endr-kom'!A64=0," ",'T_endr-kom'!A64)</f>
        <v xml:space="preserve"> </v>
      </c>
      <c r="C65" s="21" t="str">
        <f>IF('T_endr-kom'!B64=0," ",'T_endr-kom'!B64)</f>
        <v xml:space="preserve"> </v>
      </c>
      <c r="D65" s="23" t="str">
        <f>IF('T_endr-kom'!C64=0," ",'T_endr-kom'!C64)</f>
        <v xml:space="preserve"> </v>
      </c>
      <c r="E65" s="23" t="str">
        <f>IF('T_endr-kom'!D64=0," ",'T_endr-kom'!D64)</f>
        <v xml:space="preserve"> </v>
      </c>
      <c r="F65" s="23" t="str">
        <f>IF('T_endr-kom'!E64=0," ",'T_endr-kom'!E64)</f>
        <v xml:space="preserve"> </v>
      </c>
      <c r="G65" s="23" t="str">
        <f>IF('T_endr-kom'!F64=0," ",'T_endr-kom'!F64)</f>
        <v xml:space="preserve"> </v>
      </c>
      <c r="H65" s="23" t="str">
        <f>IF('T_endr-kom'!G64=0," ",'T_endr-kom'!G64)</f>
        <v xml:space="preserve"> </v>
      </c>
      <c r="I65" s="23" t="str">
        <f>IF('T_endr-kom'!H64=0," ",'T_endr-kom'!H64)</f>
        <v xml:space="preserve"> </v>
      </c>
      <c r="J65" s="23" t="str">
        <f>IF('T_endr-kom'!I64=0," ",'T_endr-kom'!I64)</f>
        <v xml:space="preserve"> </v>
      </c>
      <c r="K65" s="23" t="str">
        <f>IF('T_endr-kom'!J64=0," ",'T_endr-kom'!J64)</f>
        <v xml:space="preserve"> </v>
      </c>
      <c r="L65" s="23" t="str">
        <f>IF('T_endr-kom'!K64=0," ",'T_endr-kom'!K64)</f>
        <v xml:space="preserve"> </v>
      </c>
      <c r="M65" s="23" t="str">
        <f>IF('T_endr-kom'!L64=0," ",'T_endr-kom'!L64)</f>
        <v xml:space="preserve"> </v>
      </c>
      <c r="N65" s="23" t="str">
        <f>IF('T_endr-kom'!M64=0," ",'T_endr-kom'!M64)</f>
        <v xml:space="preserve"> </v>
      </c>
      <c r="O65" s="23" t="str">
        <f>IF('T_endr-kom'!N64=0," ",'T_endr-kom'!N64)</f>
        <v xml:space="preserve"> </v>
      </c>
      <c r="P65" s="23" t="str">
        <f>IF('T_endr-kom'!O64=0," ",'T_endr-kom'!O64)</f>
        <v xml:space="preserve"> </v>
      </c>
      <c r="Q65" s="23" t="str">
        <f>IF('T_endr-kom'!P64=0," ",'T_endr-kom'!P64)</f>
        <v xml:space="preserve"> </v>
      </c>
      <c r="R65" s="23" t="str">
        <f>IF('T_endr-kom'!Q64=0," ",'T_endr-kom'!Q64)</f>
        <v xml:space="preserve"> </v>
      </c>
      <c r="S65" s="23" t="str">
        <f>IF('T_endr-kom'!R64=0," ",'T_endr-kom'!R64)</f>
        <v xml:space="preserve"> </v>
      </c>
    </row>
    <row r="66" spans="2:19" x14ac:dyDescent="0.2">
      <c r="B66" s="21" t="str">
        <f>IF('T_endr-kom'!A65=0," ",'T_endr-kom'!A65)</f>
        <v xml:space="preserve"> </v>
      </c>
      <c r="C66" s="21" t="str">
        <f>IF('T_endr-kom'!B65=0," ",'T_endr-kom'!B65)</f>
        <v xml:space="preserve"> </v>
      </c>
      <c r="D66" s="23" t="str">
        <f>IF('T_endr-kom'!C65=0," ",'T_endr-kom'!C65)</f>
        <v xml:space="preserve"> </v>
      </c>
      <c r="E66" s="23" t="str">
        <f>IF('T_endr-kom'!D65=0," ",'T_endr-kom'!D65)</f>
        <v xml:space="preserve"> </v>
      </c>
      <c r="F66" s="23" t="str">
        <f>IF('T_endr-kom'!E65=0," ",'T_endr-kom'!E65)</f>
        <v xml:space="preserve"> </v>
      </c>
      <c r="G66" s="23" t="str">
        <f>IF('T_endr-kom'!F65=0," ",'T_endr-kom'!F65)</f>
        <v xml:space="preserve"> </v>
      </c>
      <c r="H66" s="23" t="str">
        <f>IF('T_endr-kom'!G65=0," ",'T_endr-kom'!G65)</f>
        <v xml:space="preserve"> </v>
      </c>
      <c r="I66" s="23" t="str">
        <f>IF('T_endr-kom'!H65=0," ",'T_endr-kom'!H65)</f>
        <v xml:space="preserve"> </v>
      </c>
      <c r="J66" s="23" t="str">
        <f>IF('T_endr-kom'!I65=0," ",'T_endr-kom'!I65)</f>
        <v xml:space="preserve"> </v>
      </c>
      <c r="K66" s="23" t="str">
        <f>IF('T_endr-kom'!J65=0," ",'T_endr-kom'!J65)</f>
        <v xml:space="preserve"> </v>
      </c>
      <c r="L66" s="23" t="str">
        <f>IF('T_endr-kom'!K65=0," ",'T_endr-kom'!K65)</f>
        <v xml:space="preserve"> </v>
      </c>
      <c r="M66" s="23" t="str">
        <f>IF('T_endr-kom'!L65=0," ",'T_endr-kom'!L65)</f>
        <v xml:space="preserve"> </v>
      </c>
      <c r="N66" s="23" t="str">
        <f>IF('T_endr-kom'!M65=0," ",'T_endr-kom'!M65)</f>
        <v xml:space="preserve"> </v>
      </c>
      <c r="O66" s="23" t="str">
        <f>IF('T_endr-kom'!N65=0," ",'T_endr-kom'!N65)</f>
        <v xml:space="preserve"> </v>
      </c>
      <c r="P66" s="23" t="str">
        <f>IF('T_endr-kom'!O65=0," ",'T_endr-kom'!O65)</f>
        <v xml:space="preserve"> </v>
      </c>
      <c r="Q66" s="23" t="str">
        <f>IF('T_endr-kom'!P65=0," ",'T_endr-kom'!P65)</f>
        <v xml:space="preserve"> </v>
      </c>
      <c r="R66" s="23" t="str">
        <f>IF('T_endr-kom'!Q65=0," ",'T_endr-kom'!Q65)</f>
        <v xml:space="preserve"> </v>
      </c>
      <c r="S66" s="23" t="str">
        <f>IF('T_endr-kom'!R65=0," ",'T_endr-kom'!R65)</f>
        <v xml:space="preserve"> </v>
      </c>
    </row>
    <row r="67" spans="2:19" x14ac:dyDescent="0.2">
      <c r="B67" s="21" t="str">
        <f>IF('T_endr-kom'!A66=0," ",'T_endr-kom'!A66)</f>
        <v xml:space="preserve"> </v>
      </c>
      <c r="C67" s="21" t="str">
        <f>IF('T_endr-kom'!B66=0," ",'T_endr-kom'!B66)</f>
        <v xml:space="preserve"> </v>
      </c>
      <c r="D67" s="23" t="str">
        <f>IF('T_endr-kom'!C66=0," ",'T_endr-kom'!C66)</f>
        <v xml:space="preserve"> </v>
      </c>
      <c r="E67" s="23" t="str">
        <f>IF('T_endr-kom'!D66=0," ",'T_endr-kom'!D66)</f>
        <v xml:space="preserve"> </v>
      </c>
      <c r="F67" s="23" t="str">
        <f>IF('T_endr-kom'!E66=0," ",'T_endr-kom'!E66)</f>
        <v xml:space="preserve"> </v>
      </c>
      <c r="G67" s="23" t="str">
        <f>IF('T_endr-kom'!F66=0," ",'T_endr-kom'!F66)</f>
        <v xml:space="preserve"> </v>
      </c>
      <c r="H67" s="23" t="str">
        <f>IF('T_endr-kom'!G66=0," ",'T_endr-kom'!G66)</f>
        <v xml:space="preserve"> </v>
      </c>
      <c r="I67" s="23" t="str">
        <f>IF('T_endr-kom'!H66=0," ",'T_endr-kom'!H66)</f>
        <v xml:space="preserve"> </v>
      </c>
      <c r="J67" s="23" t="str">
        <f>IF('T_endr-kom'!I66=0," ",'T_endr-kom'!I66)</f>
        <v xml:space="preserve"> </v>
      </c>
      <c r="K67" s="23" t="str">
        <f>IF('T_endr-kom'!J66=0," ",'T_endr-kom'!J66)</f>
        <v xml:space="preserve"> </v>
      </c>
      <c r="L67" s="23" t="str">
        <f>IF('T_endr-kom'!K66=0," ",'T_endr-kom'!K66)</f>
        <v xml:space="preserve"> </v>
      </c>
      <c r="M67" s="23" t="str">
        <f>IF('T_endr-kom'!L66=0," ",'T_endr-kom'!L66)</f>
        <v xml:space="preserve"> </v>
      </c>
      <c r="N67" s="23" t="str">
        <f>IF('T_endr-kom'!M66=0," ",'T_endr-kom'!M66)</f>
        <v xml:space="preserve"> </v>
      </c>
      <c r="O67" s="23" t="str">
        <f>IF('T_endr-kom'!N66=0," ",'T_endr-kom'!N66)</f>
        <v xml:space="preserve"> </v>
      </c>
      <c r="P67" s="23" t="str">
        <f>IF('T_endr-kom'!O66=0," ",'T_endr-kom'!O66)</f>
        <v xml:space="preserve"> </v>
      </c>
      <c r="Q67" s="23" t="str">
        <f>IF('T_endr-kom'!P66=0," ",'T_endr-kom'!P66)</f>
        <v xml:space="preserve"> </v>
      </c>
      <c r="R67" s="23" t="str">
        <f>IF('T_endr-kom'!Q66=0," ",'T_endr-kom'!Q66)</f>
        <v xml:space="preserve"> </v>
      </c>
      <c r="S67" s="23" t="str">
        <f>IF('T_endr-kom'!R66=0," ",'T_endr-kom'!R66)</f>
        <v xml:space="preserve"> </v>
      </c>
    </row>
    <row r="68" spans="2:19" x14ac:dyDescent="0.2">
      <c r="B68" s="21" t="str">
        <f>IF('T_endr-kom'!A67=0," ",'T_endr-kom'!A67)</f>
        <v xml:space="preserve"> </v>
      </c>
      <c r="C68" s="21" t="str">
        <f>IF('T_endr-kom'!B67=0," ",'T_endr-kom'!B67)</f>
        <v xml:space="preserve"> </v>
      </c>
      <c r="D68" s="23" t="str">
        <f>IF('T_endr-kom'!C67=0," ",'T_endr-kom'!C67)</f>
        <v xml:space="preserve"> </v>
      </c>
      <c r="E68" s="23" t="str">
        <f>IF('T_endr-kom'!D67=0," ",'T_endr-kom'!D67)</f>
        <v xml:space="preserve"> </v>
      </c>
      <c r="F68" s="23" t="str">
        <f>IF('T_endr-kom'!E67=0," ",'T_endr-kom'!E67)</f>
        <v xml:space="preserve"> </v>
      </c>
      <c r="G68" s="23" t="str">
        <f>IF('T_endr-kom'!F67=0," ",'T_endr-kom'!F67)</f>
        <v xml:space="preserve"> </v>
      </c>
      <c r="H68" s="23" t="str">
        <f>IF('T_endr-kom'!G67=0," ",'T_endr-kom'!G67)</f>
        <v xml:space="preserve"> </v>
      </c>
      <c r="I68" s="23" t="str">
        <f>IF('T_endr-kom'!H67=0," ",'T_endr-kom'!H67)</f>
        <v xml:space="preserve"> </v>
      </c>
      <c r="J68" s="23" t="str">
        <f>IF('T_endr-kom'!I67=0," ",'T_endr-kom'!I67)</f>
        <v xml:space="preserve"> </v>
      </c>
      <c r="K68" s="23" t="str">
        <f>IF('T_endr-kom'!J67=0," ",'T_endr-kom'!J67)</f>
        <v xml:space="preserve"> </v>
      </c>
      <c r="L68" s="23" t="str">
        <f>IF('T_endr-kom'!K67=0," ",'T_endr-kom'!K67)</f>
        <v xml:space="preserve"> </v>
      </c>
      <c r="M68" s="23" t="str">
        <f>IF('T_endr-kom'!L67=0," ",'T_endr-kom'!L67)</f>
        <v xml:space="preserve"> </v>
      </c>
      <c r="N68" s="23" t="str">
        <f>IF('T_endr-kom'!M67=0," ",'T_endr-kom'!M67)</f>
        <v xml:space="preserve"> </v>
      </c>
      <c r="O68" s="23" t="str">
        <f>IF('T_endr-kom'!N67=0," ",'T_endr-kom'!N67)</f>
        <v xml:space="preserve"> </v>
      </c>
      <c r="P68" s="23" t="str">
        <f>IF('T_endr-kom'!O67=0," ",'T_endr-kom'!O67)</f>
        <v xml:space="preserve"> </v>
      </c>
      <c r="Q68" s="23" t="str">
        <f>IF('T_endr-kom'!P67=0," ",'T_endr-kom'!P67)</f>
        <v xml:space="preserve"> </v>
      </c>
      <c r="R68" s="23" t="str">
        <f>IF('T_endr-kom'!Q67=0," ",'T_endr-kom'!Q67)</f>
        <v xml:space="preserve"> </v>
      </c>
      <c r="S68" s="23" t="str">
        <f>IF('T_endr-kom'!R67=0," ",'T_endr-kom'!R67)</f>
        <v xml:space="preserve"> </v>
      </c>
    </row>
    <row r="69" spans="2:19" x14ac:dyDescent="0.2">
      <c r="B69" s="21" t="str">
        <f>IF('T_endr-kom'!A68=0," ",'T_endr-kom'!A68)</f>
        <v xml:space="preserve"> </v>
      </c>
      <c r="C69" s="21" t="str">
        <f>IF('T_endr-kom'!B68=0," ",'T_endr-kom'!B68)</f>
        <v xml:space="preserve"> </v>
      </c>
      <c r="D69" s="23" t="str">
        <f>IF('T_endr-kom'!C68=0," ",'T_endr-kom'!C68)</f>
        <v xml:space="preserve"> </v>
      </c>
      <c r="E69" s="23" t="str">
        <f>IF('T_endr-kom'!D68=0," ",'T_endr-kom'!D68)</f>
        <v xml:space="preserve"> </v>
      </c>
      <c r="F69" s="23" t="str">
        <f>IF('T_endr-kom'!E68=0," ",'T_endr-kom'!E68)</f>
        <v xml:space="preserve"> </v>
      </c>
      <c r="G69" s="23" t="str">
        <f>IF('T_endr-kom'!F68=0," ",'T_endr-kom'!F68)</f>
        <v xml:space="preserve"> </v>
      </c>
      <c r="H69" s="23" t="str">
        <f>IF('T_endr-kom'!G68=0," ",'T_endr-kom'!G68)</f>
        <v xml:space="preserve"> </v>
      </c>
      <c r="I69" s="23" t="str">
        <f>IF('T_endr-kom'!H68=0," ",'T_endr-kom'!H68)</f>
        <v xml:space="preserve"> </v>
      </c>
      <c r="J69" s="23" t="str">
        <f>IF('T_endr-kom'!I68=0," ",'T_endr-kom'!I68)</f>
        <v xml:space="preserve"> </v>
      </c>
      <c r="K69" s="23" t="str">
        <f>IF('T_endr-kom'!J68=0," ",'T_endr-kom'!J68)</f>
        <v xml:space="preserve"> </v>
      </c>
      <c r="L69" s="23" t="str">
        <f>IF('T_endr-kom'!K68=0," ",'T_endr-kom'!K68)</f>
        <v xml:space="preserve"> </v>
      </c>
      <c r="M69" s="23" t="str">
        <f>IF('T_endr-kom'!L68=0," ",'T_endr-kom'!L68)</f>
        <v xml:space="preserve"> </v>
      </c>
      <c r="N69" s="23" t="str">
        <f>IF('T_endr-kom'!M68=0," ",'T_endr-kom'!M68)</f>
        <v xml:space="preserve"> </v>
      </c>
      <c r="O69" s="23" t="str">
        <f>IF('T_endr-kom'!N68=0," ",'T_endr-kom'!N68)</f>
        <v xml:space="preserve"> </v>
      </c>
      <c r="P69" s="23" t="str">
        <f>IF('T_endr-kom'!O68=0," ",'T_endr-kom'!O68)</f>
        <v xml:space="preserve"> </v>
      </c>
      <c r="Q69" s="23" t="str">
        <f>IF('T_endr-kom'!P68=0," ",'T_endr-kom'!P68)</f>
        <v xml:space="preserve"> </v>
      </c>
      <c r="R69" s="23" t="str">
        <f>IF('T_endr-kom'!Q68=0," ",'T_endr-kom'!Q68)</f>
        <v xml:space="preserve"> </v>
      </c>
      <c r="S69" s="23" t="str">
        <f>IF('T_endr-kom'!R68=0," ",'T_endr-kom'!R68)</f>
        <v xml:space="preserve"> </v>
      </c>
    </row>
    <row r="70" spans="2:19" x14ac:dyDescent="0.2">
      <c r="B70" s="21" t="str">
        <f>IF('T_endr-kom'!A69=0," ",'T_endr-kom'!A69)</f>
        <v xml:space="preserve"> </v>
      </c>
      <c r="C70" s="21" t="str">
        <f>IF('T_endr-kom'!B69=0," ",'T_endr-kom'!B69)</f>
        <v xml:space="preserve"> </v>
      </c>
      <c r="D70" s="23" t="str">
        <f>IF('T_endr-kom'!C69=0," ",'T_endr-kom'!C69)</f>
        <v xml:space="preserve"> </v>
      </c>
      <c r="E70" s="23" t="str">
        <f>IF('T_endr-kom'!D69=0," ",'T_endr-kom'!D69)</f>
        <v xml:space="preserve"> </v>
      </c>
      <c r="F70" s="23" t="str">
        <f>IF('T_endr-kom'!E69=0," ",'T_endr-kom'!E69)</f>
        <v xml:space="preserve"> </v>
      </c>
      <c r="G70" s="23" t="str">
        <f>IF('T_endr-kom'!F69=0," ",'T_endr-kom'!F69)</f>
        <v xml:space="preserve"> </v>
      </c>
      <c r="H70" s="23" t="str">
        <f>IF('T_endr-kom'!G69=0," ",'T_endr-kom'!G69)</f>
        <v xml:space="preserve"> </v>
      </c>
      <c r="I70" s="23" t="str">
        <f>IF('T_endr-kom'!H69=0," ",'T_endr-kom'!H69)</f>
        <v xml:space="preserve"> </v>
      </c>
      <c r="J70" s="23" t="str">
        <f>IF('T_endr-kom'!I69=0," ",'T_endr-kom'!I69)</f>
        <v xml:space="preserve"> </v>
      </c>
      <c r="K70" s="23" t="str">
        <f>IF('T_endr-kom'!J69=0," ",'T_endr-kom'!J69)</f>
        <v xml:space="preserve"> </v>
      </c>
      <c r="L70" s="23" t="str">
        <f>IF('T_endr-kom'!K69=0," ",'T_endr-kom'!K69)</f>
        <v xml:space="preserve"> </v>
      </c>
      <c r="M70" s="23" t="str">
        <f>IF('T_endr-kom'!L69=0," ",'T_endr-kom'!L69)</f>
        <v xml:space="preserve"> </v>
      </c>
      <c r="N70" s="23" t="str">
        <f>IF('T_endr-kom'!M69=0," ",'T_endr-kom'!M69)</f>
        <v xml:space="preserve"> </v>
      </c>
      <c r="O70" s="23" t="str">
        <f>IF('T_endr-kom'!N69=0," ",'T_endr-kom'!N69)</f>
        <v xml:space="preserve"> </v>
      </c>
      <c r="P70" s="23" t="str">
        <f>IF('T_endr-kom'!O69=0," ",'T_endr-kom'!O69)</f>
        <v xml:space="preserve"> </v>
      </c>
      <c r="Q70" s="23" t="str">
        <f>IF('T_endr-kom'!P69=0," ",'T_endr-kom'!P69)</f>
        <v xml:space="preserve"> </v>
      </c>
      <c r="R70" s="23" t="str">
        <f>IF('T_endr-kom'!Q69=0," ",'T_endr-kom'!Q69)</f>
        <v xml:space="preserve"> </v>
      </c>
      <c r="S70" s="23" t="str">
        <f>IF('T_endr-kom'!R69=0," ",'T_endr-kom'!R69)</f>
        <v xml:space="preserve"> </v>
      </c>
    </row>
    <row r="71" spans="2:19" x14ac:dyDescent="0.2">
      <c r="B71" s="21" t="str">
        <f>IF('T_endr-kom'!A70=0," ",'T_endr-kom'!A70)</f>
        <v xml:space="preserve"> </v>
      </c>
      <c r="C71" s="21" t="str">
        <f>IF('T_endr-kom'!B70=0," ",'T_endr-kom'!B70)</f>
        <v xml:space="preserve"> </v>
      </c>
      <c r="D71" s="23" t="str">
        <f>IF('T_endr-kom'!C70=0," ",'T_endr-kom'!C70)</f>
        <v xml:space="preserve"> </v>
      </c>
      <c r="E71" s="23" t="str">
        <f>IF('T_endr-kom'!D70=0," ",'T_endr-kom'!D70)</f>
        <v xml:space="preserve"> </v>
      </c>
      <c r="F71" s="23" t="str">
        <f>IF('T_endr-kom'!E70=0," ",'T_endr-kom'!E70)</f>
        <v xml:space="preserve"> </v>
      </c>
      <c r="G71" s="23" t="str">
        <f>IF('T_endr-kom'!F70=0," ",'T_endr-kom'!F70)</f>
        <v xml:space="preserve"> </v>
      </c>
      <c r="H71" s="23" t="str">
        <f>IF('T_endr-kom'!G70=0," ",'T_endr-kom'!G70)</f>
        <v xml:space="preserve"> </v>
      </c>
      <c r="I71" s="23" t="str">
        <f>IF('T_endr-kom'!H70=0," ",'T_endr-kom'!H70)</f>
        <v xml:space="preserve"> </v>
      </c>
      <c r="J71" s="23" t="str">
        <f>IF('T_endr-kom'!I70=0," ",'T_endr-kom'!I70)</f>
        <v xml:space="preserve"> </v>
      </c>
      <c r="K71" s="23" t="str">
        <f>IF('T_endr-kom'!J70=0," ",'T_endr-kom'!J70)</f>
        <v xml:space="preserve"> </v>
      </c>
      <c r="L71" s="23" t="str">
        <f>IF('T_endr-kom'!K70=0," ",'T_endr-kom'!K70)</f>
        <v xml:space="preserve"> </v>
      </c>
      <c r="M71" s="23" t="str">
        <f>IF('T_endr-kom'!L70=0," ",'T_endr-kom'!L70)</f>
        <v xml:space="preserve"> </v>
      </c>
      <c r="N71" s="23" t="str">
        <f>IF('T_endr-kom'!M70=0," ",'T_endr-kom'!M70)</f>
        <v xml:space="preserve"> </v>
      </c>
      <c r="O71" s="23" t="str">
        <f>IF('T_endr-kom'!N70=0," ",'T_endr-kom'!N70)</f>
        <v xml:space="preserve"> </v>
      </c>
      <c r="P71" s="23" t="str">
        <f>IF('T_endr-kom'!O70=0," ",'T_endr-kom'!O70)</f>
        <v xml:space="preserve"> </v>
      </c>
      <c r="Q71" s="23" t="str">
        <f>IF('T_endr-kom'!P70=0," ",'T_endr-kom'!P70)</f>
        <v xml:space="preserve"> </v>
      </c>
      <c r="R71" s="23" t="str">
        <f>IF('T_endr-kom'!Q70=0," ",'T_endr-kom'!Q70)</f>
        <v xml:space="preserve"> </v>
      </c>
      <c r="S71" s="23" t="str">
        <f>IF('T_endr-kom'!R70=0," ",'T_endr-kom'!R70)</f>
        <v xml:space="preserve"> </v>
      </c>
    </row>
    <row r="72" spans="2:19" x14ac:dyDescent="0.2">
      <c r="B72" s="21" t="str">
        <f>IF('T_endr-kom'!A71=0," ",'T_endr-kom'!A71)</f>
        <v xml:space="preserve"> </v>
      </c>
      <c r="C72" s="21" t="str">
        <f>IF('T_endr-kom'!B71=0," ",'T_endr-kom'!B71)</f>
        <v xml:space="preserve"> </v>
      </c>
      <c r="D72" s="23" t="str">
        <f>IF('T_endr-kom'!C71=0," ",'T_endr-kom'!C71)</f>
        <v xml:space="preserve"> </v>
      </c>
      <c r="E72" s="23" t="str">
        <f>IF('T_endr-kom'!D71=0," ",'T_endr-kom'!D71)</f>
        <v xml:space="preserve"> </v>
      </c>
      <c r="F72" s="23" t="str">
        <f>IF('T_endr-kom'!E71=0," ",'T_endr-kom'!E71)</f>
        <v xml:space="preserve"> </v>
      </c>
      <c r="G72" s="23" t="str">
        <f>IF('T_endr-kom'!F71=0," ",'T_endr-kom'!F71)</f>
        <v xml:space="preserve"> </v>
      </c>
      <c r="H72" s="23" t="str">
        <f>IF('T_endr-kom'!G71=0," ",'T_endr-kom'!G71)</f>
        <v xml:space="preserve"> </v>
      </c>
      <c r="I72" s="23" t="str">
        <f>IF('T_endr-kom'!H71=0," ",'T_endr-kom'!H71)</f>
        <v xml:space="preserve"> </v>
      </c>
      <c r="J72" s="23" t="str">
        <f>IF('T_endr-kom'!I71=0," ",'T_endr-kom'!I71)</f>
        <v xml:space="preserve"> </v>
      </c>
      <c r="K72" s="23" t="str">
        <f>IF('T_endr-kom'!J71=0," ",'T_endr-kom'!J71)</f>
        <v xml:space="preserve"> </v>
      </c>
      <c r="L72" s="23" t="str">
        <f>IF('T_endr-kom'!K71=0," ",'T_endr-kom'!K71)</f>
        <v xml:space="preserve"> </v>
      </c>
      <c r="M72" s="23" t="str">
        <f>IF('T_endr-kom'!L71=0," ",'T_endr-kom'!L71)</f>
        <v xml:space="preserve"> </v>
      </c>
      <c r="N72" s="23" t="str">
        <f>IF('T_endr-kom'!M71=0," ",'T_endr-kom'!M71)</f>
        <v xml:space="preserve"> </v>
      </c>
      <c r="O72" s="23" t="str">
        <f>IF('T_endr-kom'!N71=0," ",'T_endr-kom'!N71)</f>
        <v xml:space="preserve"> </v>
      </c>
      <c r="P72" s="23" t="str">
        <f>IF('T_endr-kom'!O71=0," ",'T_endr-kom'!O71)</f>
        <v xml:space="preserve"> </v>
      </c>
      <c r="Q72" s="23" t="str">
        <f>IF('T_endr-kom'!P71=0," ",'T_endr-kom'!P71)</f>
        <v xml:space="preserve"> </v>
      </c>
      <c r="R72" s="23" t="str">
        <f>IF('T_endr-kom'!Q71=0," ",'T_endr-kom'!Q71)</f>
        <v xml:space="preserve"> </v>
      </c>
      <c r="S72" s="23" t="str">
        <f>IF('T_endr-kom'!R71=0," ",'T_endr-kom'!R71)</f>
        <v xml:space="preserve"> </v>
      </c>
    </row>
    <row r="73" spans="2:19" x14ac:dyDescent="0.2">
      <c r="B73" s="21" t="str">
        <f>IF('T_endr-kom'!A72=0," ",'T_endr-kom'!A72)</f>
        <v xml:space="preserve"> </v>
      </c>
      <c r="C73" s="21" t="str">
        <f>IF('T_endr-kom'!B72=0," ",'T_endr-kom'!B72)</f>
        <v xml:space="preserve"> </v>
      </c>
      <c r="D73" s="23" t="str">
        <f>IF('T_endr-kom'!C72=0," ",'T_endr-kom'!C72)</f>
        <v xml:space="preserve"> </v>
      </c>
      <c r="E73" s="23" t="str">
        <f>IF('T_endr-kom'!D72=0," ",'T_endr-kom'!D72)</f>
        <v xml:space="preserve"> </v>
      </c>
      <c r="F73" s="23" t="str">
        <f>IF('T_endr-kom'!E72=0," ",'T_endr-kom'!E72)</f>
        <v xml:space="preserve"> </v>
      </c>
      <c r="G73" s="23" t="str">
        <f>IF('T_endr-kom'!F72=0," ",'T_endr-kom'!F72)</f>
        <v xml:space="preserve"> </v>
      </c>
      <c r="H73" s="23" t="str">
        <f>IF('T_endr-kom'!G72=0," ",'T_endr-kom'!G72)</f>
        <v xml:space="preserve"> </v>
      </c>
      <c r="I73" s="23" t="str">
        <f>IF('T_endr-kom'!H72=0," ",'T_endr-kom'!H72)</f>
        <v xml:space="preserve"> </v>
      </c>
      <c r="J73" s="23" t="str">
        <f>IF('T_endr-kom'!I72=0," ",'T_endr-kom'!I72)</f>
        <v xml:space="preserve"> </v>
      </c>
      <c r="K73" s="23" t="str">
        <f>IF('T_endr-kom'!J72=0," ",'T_endr-kom'!J72)</f>
        <v xml:space="preserve"> </v>
      </c>
      <c r="L73" s="23" t="str">
        <f>IF('T_endr-kom'!K72=0," ",'T_endr-kom'!K72)</f>
        <v xml:space="preserve"> </v>
      </c>
      <c r="M73" s="23" t="str">
        <f>IF('T_endr-kom'!L72=0," ",'T_endr-kom'!L72)</f>
        <v xml:space="preserve"> </v>
      </c>
      <c r="N73" s="23" t="str">
        <f>IF('T_endr-kom'!M72=0," ",'T_endr-kom'!M72)</f>
        <v xml:space="preserve"> </v>
      </c>
      <c r="O73" s="23" t="str">
        <f>IF('T_endr-kom'!N72=0," ",'T_endr-kom'!N72)</f>
        <v xml:space="preserve"> </v>
      </c>
      <c r="P73" s="23" t="str">
        <f>IF('T_endr-kom'!O72=0," ",'T_endr-kom'!O72)</f>
        <v xml:space="preserve"> </v>
      </c>
      <c r="Q73" s="23" t="str">
        <f>IF('T_endr-kom'!P72=0," ",'T_endr-kom'!P72)</f>
        <v xml:space="preserve"> </v>
      </c>
      <c r="R73" s="23" t="str">
        <f>IF('T_endr-kom'!Q72=0," ",'T_endr-kom'!Q72)</f>
        <v xml:space="preserve"> </v>
      </c>
      <c r="S73" s="23" t="str">
        <f>IF('T_endr-kom'!R72=0," ",'T_endr-kom'!R72)</f>
        <v xml:space="preserve"> </v>
      </c>
    </row>
    <row r="74" spans="2:19" x14ac:dyDescent="0.2">
      <c r="B74" s="21" t="str">
        <f>IF('T_endr-kom'!A73=0," ",'T_endr-kom'!A73)</f>
        <v xml:space="preserve"> </v>
      </c>
      <c r="C74" s="21" t="str">
        <f>IF('T_endr-kom'!B73=0," ",'T_endr-kom'!B73)</f>
        <v xml:space="preserve"> </v>
      </c>
      <c r="D74" s="23" t="str">
        <f>IF('T_endr-kom'!C73=0," ",'T_endr-kom'!C73)</f>
        <v xml:space="preserve"> </v>
      </c>
      <c r="E74" s="23" t="str">
        <f>IF('T_endr-kom'!D73=0," ",'T_endr-kom'!D73)</f>
        <v xml:space="preserve"> </v>
      </c>
      <c r="F74" s="23" t="str">
        <f>IF('T_endr-kom'!E73=0," ",'T_endr-kom'!E73)</f>
        <v xml:space="preserve"> </v>
      </c>
      <c r="G74" s="23" t="str">
        <f>IF('T_endr-kom'!F73=0," ",'T_endr-kom'!F73)</f>
        <v xml:space="preserve"> </v>
      </c>
      <c r="H74" s="23" t="str">
        <f>IF('T_endr-kom'!G73=0," ",'T_endr-kom'!G73)</f>
        <v xml:space="preserve"> </v>
      </c>
      <c r="I74" s="23" t="str">
        <f>IF('T_endr-kom'!H73=0," ",'T_endr-kom'!H73)</f>
        <v xml:space="preserve"> </v>
      </c>
      <c r="J74" s="23" t="str">
        <f>IF('T_endr-kom'!I73=0," ",'T_endr-kom'!I73)</f>
        <v xml:space="preserve"> </v>
      </c>
      <c r="K74" s="23" t="str">
        <f>IF('T_endr-kom'!J73=0," ",'T_endr-kom'!J73)</f>
        <v xml:space="preserve"> </v>
      </c>
      <c r="L74" s="23" t="str">
        <f>IF('T_endr-kom'!K73=0," ",'T_endr-kom'!K73)</f>
        <v xml:space="preserve"> </v>
      </c>
      <c r="M74" s="23" t="str">
        <f>IF('T_endr-kom'!L73=0," ",'T_endr-kom'!L73)</f>
        <v xml:space="preserve"> </v>
      </c>
      <c r="N74" s="23" t="str">
        <f>IF('T_endr-kom'!M73=0," ",'T_endr-kom'!M73)</f>
        <v xml:space="preserve"> </v>
      </c>
      <c r="O74" s="23" t="str">
        <f>IF('T_endr-kom'!N73=0," ",'T_endr-kom'!N73)</f>
        <v xml:space="preserve"> </v>
      </c>
      <c r="P74" s="23" t="str">
        <f>IF('T_endr-kom'!O73=0," ",'T_endr-kom'!O73)</f>
        <v xml:space="preserve"> </v>
      </c>
      <c r="Q74" s="23" t="str">
        <f>IF('T_endr-kom'!P73=0," ",'T_endr-kom'!P73)</f>
        <v xml:space="preserve"> </v>
      </c>
      <c r="R74" s="23" t="str">
        <f>IF('T_endr-kom'!Q73=0," ",'T_endr-kom'!Q73)</f>
        <v xml:space="preserve"> </v>
      </c>
      <c r="S74" s="23" t="str">
        <f>IF('T_endr-kom'!R73=0," ",'T_endr-kom'!R73)</f>
        <v xml:space="preserve"> </v>
      </c>
    </row>
    <row r="75" spans="2:19" x14ac:dyDescent="0.2">
      <c r="B75" s="21" t="str">
        <f>IF('T_endr-kom'!A74=0," ",'T_endr-kom'!A74)</f>
        <v xml:space="preserve"> </v>
      </c>
      <c r="C75" s="21" t="str">
        <f>IF('T_endr-kom'!B74=0," ",'T_endr-kom'!B74)</f>
        <v xml:space="preserve"> </v>
      </c>
      <c r="D75" s="23" t="str">
        <f>IF('T_endr-kom'!C74=0," ",'T_endr-kom'!C74)</f>
        <v xml:space="preserve"> </v>
      </c>
      <c r="E75" s="23" t="str">
        <f>IF('T_endr-kom'!D74=0," ",'T_endr-kom'!D74)</f>
        <v xml:space="preserve"> </v>
      </c>
      <c r="F75" s="23" t="str">
        <f>IF('T_endr-kom'!E74=0," ",'T_endr-kom'!E74)</f>
        <v xml:space="preserve"> </v>
      </c>
      <c r="G75" s="23" t="str">
        <f>IF('T_endr-kom'!F74=0," ",'T_endr-kom'!F74)</f>
        <v xml:space="preserve"> </v>
      </c>
      <c r="H75" s="23" t="str">
        <f>IF('T_endr-kom'!G74=0," ",'T_endr-kom'!G74)</f>
        <v xml:space="preserve"> </v>
      </c>
      <c r="I75" s="23" t="str">
        <f>IF('T_endr-kom'!H74=0," ",'T_endr-kom'!H74)</f>
        <v xml:space="preserve"> </v>
      </c>
      <c r="J75" s="23" t="str">
        <f>IF('T_endr-kom'!I74=0," ",'T_endr-kom'!I74)</f>
        <v xml:space="preserve"> </v>
      </c>
      <c r="K75" s="23" t="str">
        <f>IF('T_endr-kom'!J74=0," ",'T_endr-kom'!J74)</f>
        <v xml:space="preserve"> </v>
      </c>
      <c r="L75" s="23" t="str">
        <f>IF('T_endr-kom'!K74=0," ",'T_endr-kom'!K74)</f>
        <v xml:space="preserve"> </v>
      </c>
      <c r="M75" s="23" t="str">
        <f>IF('T_endr-kom'!L74=0," ",'T_endr-kom'!L74)</f>
        <v xml:space="preserve"> </v>
      </c>
      <c r="N75" s="23" t="str">
        <f>IF('T_endr-kom'!M74=0," ",'T_endr-kom'!M74)</f>
        <v xml:space="preserve"> </v>
      </c>
      <c r="O75" s="23" t="str">
        <f>IF('T_endr-kom'!N74=0," ",'T_endr-kom'!N74)</f>
        <v xml:space="preserve"> </v>
      </c>
      <c r="P75" s="23" t="str">
        <f>IF('T_endr-kom'!O74=0," ",'T_endr-kom'!O74)</f>
        <v xml:space="preserve"> </v>
      </c>
      <c r="Q75" s="23" t="str">
        <f>IF('T_endr-kom'!P74=0," ",'T_endr-kom'!P74)</f>
        <v xml:space="preserve"> </v>
      </c>
      <c r="R75" s="23" t="str">
        <f>IF('T_endr-kom'!Q74=0," ",'T_endr-kom'!Q74)</f>
        <v xml:space="preserve"> </v>
      </c>
      <c r="S75" s="23" t="str">
        <f>IF('T_endr-kom'!R74=0," ",'T_endr-kom'!R74)</f>
        <v xml:space="preserve"> </v>
      </c>
    </row>
    <row r="76" spans="2:19" x14ac:dyDescent="0.2">
      <c r="B76" s="21" t="str">
        <f>IF('T_endr-kom'!A75=0," ",'T_endr-kom'!A75)</f>
        <v xml:space="preserve"> </v>
      </c>
      <c r="C76" s="21" t="str">
        <f>IF('T_endr-kom'!B75=0," ",'T_endr-kom'!B75)</f>
        <v xml:space="preserve"> </v>
      </c>
      <c r="D76" s="23" t="str">
        <f>IF('T_endr-kom'!C75=0," ",'T_endr-kom'!C75)</f>
        <v xml:space="preserve"> </v>
      </c>
      <c r="E76" s="23" t="str">
        <f>IF('T_endr-kom'!D75=0," ",'T_endr-kom'!D75)</f>
        <v xml:space="preserve"> </v>
      </c>
      <c r="F76" s="23" t="str">
        <f>IF('T_endr-kom'!E75=0," ",'T_endr-kom'!E75)</f>
        <v xml:space="preserve"> </v>
      </c>
      <c r="G76" s="23" t="str">
        <f>IF('T_endr-kom'!F75=0," ",'T_endr-kom'!F75)</f>
        <v xml:space="preserve"> </v>
      </c>
      <c r="H76" s="23" t="str">
        <f>IF('T_endr-kom'!G75=0," ",'T_endr-kom'!G75)</f>
        <v xml:space="preserve"> </v>
      </c>
      <c r="I76" s="23" t="str">
        <f>IF('T_endr-kom'!H75=0," ",'T_endr-kom'!H75)</f>
        <v xml:space="preserve"> </v>
      </c>
      <c r="J76" s="23" t="str">
        <f>IF('T_endr-kom'!I75=0," ",'T_endr-kom'!I75)</f>
        <v xml:space="preserve"> </v>
      </c>
      <c r="K76" s="23" t="str">
        <f>IF('T_endr-kom'!J75=0," ",'T_endr-kom'!J75)</f>
        <v xml:space="preserve"> </v>
      </c>
      <c r="L76" s="23" t="str">
        <f>IF('T_endr-kom'!K75=0," ",'T_endr-kom'!K75)</f>
        <v xml:space="preserve"> </v>
      </c>
      <c r="M76" s="23" t="str">
        <f>IF('T_endr-kom'!L75=0," ",'T_endr-kom'!L75)</f>
        <v xml:space="preserve"> </v>
      </c>
      <c r="N76" s="23" t="str">
        <f>IF('T_endr-kom'!M75=0," ",'T_endr-kom'!M75)</f>
        <v xml:space="preserve"> </v>
      </c>
      <c r="O76" s="23" t="str">
        <f>IF('T_endr-kom'!N75=0," ",'T_endr-kom'!N75)</f>
        <v xml:space="preserve"> </v>
      </c>
      <c r="P76" s="23" t="str">
        <f>IF('T_endr-kom'!O75=0," ",'T_endr-kom'!O75)</f>
        <v xml:space="preserve"> </v>
      </c>
      <c r="Q76" s="23" t="str">
        <f>IF('T_endr-kom'!P75=0," ",'T_endr-kom'!P75)</f>
        <v xml:space="preserve"> </v>
      </c>
      <c r="R76" s="23" t="str">
        <f>IF('T_endr-kom'!Q75=0," ",'T_endr-kom'!Q75)</f>
        <v xml:space="preserve"> </v>
      </c>
      <c r="S76" s="23" t="str">
        <f>IF('T_endr-kom'!R75=0," ",'T_endr-kom'!R75)</f>
        <v xml:space="preserve"> </v>
      </c>
    </row>
    <row r="77" spans="2:19" x14ac:dyDescent="0.2">
      <c r="B77" s="21" t="str">
        <f>IF('T_endr-kom'!A76=0," ",'T_endr-kom'!A76)</f>
        <v xml:space="preserve"> </v>
      </c>
      <c r="C77" s="21" t="str">
        <f>IF('T_endr-kom'!B76=0," ",'T_endr-kom'!B76)</f>
        <v xml:space="preserve"> </v>
      </c>
      <c r="D77" s="23" t="str">
        <f>IF('T_endr-kom'!C76=0," ",'T_endr-kom'!C76)</f>
        <v xml:space="preserve"> </v>
      </c>
      <c r="E77" s="23" t="str">
        <f>IF('T_endr-kom'!D76=0," ",'T_endr-kom'!D76)</f>
        <v xml:space="preserve"> </v>
      </c>
      <c r="F77" s="23" t="str">
        <f>IF('T_endr-kom'!E76=0," ",'T_endr-kom'!E76)</f>
        <v xml:space="preserve"> </v>
      </c>
      <c r="G77" s="23" t="str">
        <f>IF('T_endr-kom'!F76=0," ",'T_endr-kom'!F76)</f>
        <v xml:space="preserve"> </v>
      </c>
      <c r="H77" s="23" t="str">
        <f>IF('T_endr-kom'!G76=0," ",'T_endr-kom'!G76)</f>
        <v xml:space="preserve"> </v>
      </c>
      <c r="I77" s="23" t="str">
        <f>IF('T_endr-kom'!H76=0," ",'T_endr-kom'!H76)</f>
        <v xml:space="preserve"> </v>
      </c>
      <c r="J77" s="23" t="str">
        <f>IF('T_endr-kom'!I76=0," ",'T_endr-kom'!I76)</f>
        <v xml:space="preserve"> </v>
      </c>
      <c r="K77" s="23" t="str">
        <f>IF('T_endr-kom'!J76=0," ",'T_endr-kom'!J76)</f>
        <v xml:space="preserve"> </v>
      </c>
      <c r="L77" s="23" t="str">
        <f>IF('T_endr-kom'!K76=0," ",'T_endr-kom'!K76)</f>
        <v xml:space="preserve"> </v>
      </c>
      <c r="M77" s="23" t="str">
        <f>IF('T_endr-kom'!L76=0," ",'T_endr-kom'!L76)</f>
        <v xml:space="preserve"> </v>
      </c>
      <c r="N77" s="23" t="str">
        <f>IF('T_endr-kom'!M76=0," ",'T_endr-kom'!M76)</f>
        <v xml:space="preserve"> </v>
      </c>
      <c r="O77" s="23" t="str">
        <f>IF('T_endr-kom'!N76=0," ",'T_endr-kom'!N76)</f>
        <v xml:space="preserve"> </v>
      </c>
      <c r="P77" s="23" t="str">
        <f>IF('T_endr-kom'!O76=0," ",'T_endr-kom'!O76)</f>
        <v xml:space="preserve"> </v>
      </c>
      <c r="Q77" s="23" t="str">
        <f>IF('T_endr-kom'!P76=0," ",'T_endr-kom'!P76)</f>
        <v xml:space="preserve"> </v>
      </c>
      <c r="R77" s="23" t="str">
        <f>IF('T_endr-kom'!Q76=0," ",'T_endr-kom'!Q76)</f>
        <v xml:space="preserve"> </v>
      </c>
      <c r="S77" s="23" t="str">
        <f>IF('T_endr-kom'!R76=0," ",'T_endr-kom'!R76)</f>
        <v xml:space="preserve"> </v>
      </c>
    </row>
    <row r="78" spans="2:19" x14ac:dyDescent="0.2">
      <c r="B78" s="21" t="str">
        <f>IF('T_endr-kom'!A77=0," ",'T_endr-kom'!A77)</f>
        <v xml:space="preserve"> </v>
      </c>
      <c r="C78" s="21" t="str">
        <f>IF('T_endr-kom'!B77=0," ",'T_endr-kom'!B77)</f>
        <v xml:space="preserve"> </v>
      </c>
      <c r="D78" s="23" t="str">
        <f>IF('T_endr-kom'!C77=0," ",'T_endr-kom'!C77)</f>
        <v xml:space="preserve"> </v>
      </c>
      <c r="E78" s="23" t="str">
        <f>IF('T_endr-kom'!D77=0," ",'T_endr-kom'!D77)</f>
        <v xml:space="preserve"> </v>
      </c>
      <c r="F78" s="23" t="str">
        <f>IF('T_endr-kom'!E77=0," ",'T_endr-kom'!E77)</f>
        <v xml:space="preserve"> </v>
      </c>
      <c r="G78" s="23" t="str">
        <f>IF('T_endr-kom'!F77=0," ",'T_endr-kom'!F77)</f>
        <v xml:space="preserve"> </v>
      </c>
      <c r="H78" s="23" t="str">
        <f>IF('T_endr-kom'!G77=0," ",'T_endr-kom'!G77)</f>
        <v xml:space="preserve"> </v>
      </c>
      <c r="I78" s="23" t="str">
        <f>IF('T_endr-kom'!H77=0," ",'T_endr-kom'!H77)</f>
        <v xml:space="preserve"> </v>
      </c>
      <c r="J78" s="23" t="str">
        <f>IF('T_endr-kom'!I77=0," ",'T_endr-kom'!I77)</f>
        <v xml:space="preserve"> </v>
      </c>
      <c r="K78" s="23" t="str">
        <f>IF('T_endr-kom'!J77=0," ",'T_endr-kom'!J77)</f>
        <v xml:space="preserve"> </v>
      </c>
      <c r="L78" s="23" t="str">
        <f>IF('T_endr-kom'!K77=0," ",'T_endr-kom'!K77)</f>
        <v xml:space="preserve"> </v>
      </c>
      <c r="M78" s="23" t="str">
        <f>IF('T_endr-kom'!L77=0," ",'T_endr-kom'!L77)</f>
        <v xml:space="preserve"> </v>
      </c>
      <c r="N78" s="23" t="str">
        <f>IF('T_endr-kom'!M77=0," ",'T_endr-kom'!M77)</f>
        <v xml:space="preserve"> </v>
      </c>
      <c r="O78" s="23" t="str">
        <f>IF('T_endr-kom'!N77=0," ",'T_endr-kom'!N77)</f>
        <v xml:space="preserve"> </v>
      </c>
      <c r="P78" s="23" t="str">
        <f>IF('T_endr-kom'!O77=0," ",'T_endr-kom'!O77)</f>
        <v xml:space="preserve"> </v>
      </c>
      <c r="Q78" s="23" t="str">
        <f>IF('T_endr-kom'!P77=0," ",'T_endr-kom'!P77)</f>
        <v xml:space="preserve"> </v>
      </c>
      <c r="R78" s="23" t="str">
        <f>IF('T_endr-kom'!Q77=0," ",'T_endr-kom'!Q77)</f>
        <v xml:space="preserve"> </v>
      </c>
      <c r="S78" s="23" t="str">
        <f>IF('T_endr-kom'!R77=0," ",'T_endr-kom'!R77)</f>
        <v xml:space="preserve"> </v>
      </c>
    </row>
    <row r="79" spans="2:19" x14ac:dyDescent="0.2">
      <c r="B79" s="21" t="str">
        <f>IF('T_endr-kom'!A78=0," ",'T_endr-kom'!A78)</f>
        <v xml:space="preserve"> </v>
      </c>
      <c r="C79" s="21" t="str">
        <f>IF('T_endr-kom'!B78=0," ",'T_endr-kom'!B78)</f>
        <v xml:space="preserve"> </v>
      </c>
      <c r="D79" s="23" t="str">
        <f>IF('T_endr-kom'!C78=0," ",'T_endr-kom'!C78)</f>
        <v xml:space="preserve"> </v>
      </c>
      <c r="E79" s="23" t="str">
        <f>IF('T_endr-kom'!D78=0," ",'T_endr-kom'!D78)</f>
        <v xml:space="preserve"> </v>
      </c>
      <c r="F79" s="23" t="str">
        <f>IF('T_endr-kom'!E78=0," ",'T_endr-kom'!E78)</f>
        <v xml:space="preserve"> </v>
      </c>
      <c r="G79" s="23" t="str">
        <f>IF('T_endr-kom'!F78=0," ",'T_endr-kom'!F78)</f>
        <v xml:space="preserve"> </v>
      </c>
      <c r="H79" s="23" t="str">
        <f>IF('T_endr-kom'!G78=0," ",'T_endr-kom'!G78)</f>
        <v xml:space="preserve"> </v>
      </c>
      <c r="I79" s="23" t="str">
        <f>IF('T_endr-kom'!H78=0," ",'T_endr-kom'!H78)</f>
        <v xml:space="preserve"> </v>
      </c>
      <c r="J79" s="23" t="str">
        <f>IF('T_endr-kom'!I78=0," ",'T_endr-kom'!I78)</f>
        <v xml:space="preserve"> </v>
      </c>
      <c r="K79" s="23" t="str">
        <f>IF('T_endr-kom'!J78=0," ",'T_endr-kom'!J78)</f>
        <v xml:space="preserve"> </v>
      </c>
      <c r="L79" s="23" t="str">
        <f>IF('T_endr-kom'!K78=0," ",'T_endr-kom'!K78)</f>
        <v xml:space="preserve"> </v>
      </c>
      <c r="M79" s="23" t="str">
        <f>IF('T_endr-kom'!L78=0," ",'T_endr-kom'!L78)</f>
        <v xml:space="preserve"> </v>
      </c>
      <c r="N79" s="23" t="str">
        <f>IF('T_endr-kom'!M78=0," ",'T_endr-kom'!M78)</f>
        <v xml:space="preserve"> </v>
      </c>
      <c r="O79" s="23" t="str">
        <f>IF('T_endr-kom'!N78=0," ",'T_endr-kom'!N78)</f>
        <v xml:space="preserve"> </v>
      </c>
      <c r="P79" s="23" t="str">
        <f>IF('T_endr-kom'!O78=0," ",'T_endr-kom'!O78)</f>
        <v xml:space="preserve"> </v>
      </c>
      <c r="Q79" s="23" t="str">
        <f>IF('T_endr-kom'!P78=0," ",'T_endr-kom'!P78)</f>
        <v xml:space="preserve"> </v>
      </c>
      <c r="R79" s="23" t="str">
        <f>IF('T_endr-kom'!Q78=0," ",'T_endr-kom'!Q78)</f>
        <v xml:space="preserve"> </v>
      </c>
      <c r="S79" s="23" t="str">
        <f>IF('T_endr-kom'!R78=0," ",'T_endr-kom'!R78)</f>
        <v xml:space="preserve"> </v>
      </c>
    </row>
    <row r="80" spans="2:19" x14ac:dyDescent="0.2">
      <c r="B80" s="21" t="str">
        <f>IF('T_endr-kom'!A79=0," ",'T_endr-kom'!A79)</f>
        <v xml:space="preserve"> </v>
      </c>
      <c r="C80" s="21" t="str">
        <f>IF('T_endr-kom'!B79=0," ",'T_endr-kom'!B79)</f>
        <v xml:space="preserve"> </v>
      </c>
      <c r="D80" s="23" t="str">
        <f>IF('T_endr-kom'!C79=0," ",'T_endr-kom'!C79)</f>
        <v xml:space="preserve"> </v>
      </c>
      <c r="E80" s="23" t="str">
        <f>IF('T_endr-kom'!D79=0," ",'T_endr-kom'!D79)</f>
        <v xml:space="preserve"> </v>
      </c>
      <c r="F80" s="23" t="str">
        <f>IF('T_endr-kom'!E79=0," ",'T_endr-kom'!E79)</f>
        <v xml:space="preserve"> </v>
      </c>
      <c r="G80" s="23" t="str">
        <f>IF('T_endr-kom'!F79=0," ",'T_endr-kom'!F79)</f>
        <v xml:space="preserve"> </v>
      </c>
      <c r="H80" s="23" t="str">
        <f>IF('T_endr-kom'!G79=0," ",'T_endr-kom'!G79)</f>
        <v xml:space="preserve"> </v>
      </c>
      <c r="I80" s="23" t="str">
        <f>IF('T_endr-kom'!H79=0," ",'T_endr-kom'!H79)</f>
        <v xml:space="preserve"> </v>
      </c>
      <c r="J80" s="23" t="str">
        <f>IF('T_endr-kom'!I79=0," ",'T_endr-kom'!I79)</f>
        <v xml:space="preserve"> </v>
      </c>
      <c r="K80" s="23" t="str">
        <f>IF('T_endr-kom'!J79=0," ",'T_endr-kom'!J79)</f>
        <v xml:space="preserve"> </v>
      </c>
      <c r="L80" s="23" t="str">
        <f>IF('T_endr-kom'!K79=0," ",'T_endr-kom'!K79)</f>
        <v xml:space="preserve"> </v>
      </c>
      <c r="M80" s="23" t="str">
        <f>IF('T_endr-kom'!L79=0," ",'T_endr-kom'!L79)</f>
        <v xml:space="preserve"> </v>
      </c>
      <c r="N80" s="23" t="str">
        <f>IF('T_endr-kom'!M79=0," ",'T_endr-kom'!M79)</f>
        <v xml:space="preserve"> </v>
      </c>
      <c r="O80" s="23" t="str">
        <f>IF('T_endr-kom'!N79=0," ",'T_endr-kom'!N79)</f>
        <v xml:space="preserve"> </v>
      </c>
      <c r="P80" s="23" t="str">
        <f>IF('T_endr-kom'!O79=0," ",'T_endr-kom'!O79)</f>
        <v xml:space="preserve"> </v>
      </c>
      <c r="Q80" s="23" t="str">
        <f>IF('T_endr-kom'!P79=0," ",'T_endr-kom'!P79)</f>
        <v xml:space="preserve"> </v>
      </c>
      <c r="R80" s="23" t="str">
        <f>IF('T_endr-kom'!Q79=0," ",'T_endr-kom'!Q79)</f>
        <v xml:space="preserve"> </v>
      </c>
      <c r="S80" s="23" t="str">
        <f>IF('T_endr-kom'!R79=0," ",'T_endr-kom'!R79)</f>
        <v xml:space="preserve"> </v>
      </c>
    </row>
    <row r="81" spans="2:19" x14ac:dyDescent="0.2">
      <c r="B81" s="21" t="str">
        <f>IF('T_endr-kom'!A80=0," ",'T_endr-kom'!A80)</f>
        <v xml:space="preserve"> </v>
      </c>
      <c r="C81" s="21" t="str">
        <f>IF('T_endr-kom'!B80=0," ",'T_endr-kom'!B80)</f>
        <v xml:space="preserve"> </v>
      </c>
      <c r="D81" s="23" t="str">
        <f>IF('T_endr-kom'!C80=0," ",'T_endr-kom'!C80)</f>
        <v xml:space="preserve"> </v>
      </c>
      <c r="E81" s="23" t="str">
        <f>IF('T_endr-kom'!D80=0," ",'T_endr-kom'!D80)</f>
        <v xml:space="preserve"> </v>
      </c>
      <c r="F81" s="23" t="str">
        <f>IF('T_endr-kom'!E80=0," ",'T_endr-kom'!E80)</f>
        <v xml:space="preserve"> </v>
      </c>
      <c r="G81" s="23" t="str">
        <f>IF('T_endr-kom'!F80=0," ",'T_endr-kom'!F80)</f>
        <v xml:space="preserve"> </v>
      </c>
      <c r="H81" s="23" t="str">
        <f>IF('T_endr-kom'!G80=0," ",'T_endr-kom'!G80)</f>
        <v xml:space="preserve"> </v>
      </c>
      <c r="I81" s="23" t="str">
        <f>IF('T_endr-kom'!H80=0," ",'T_endr-kom'!H80)</f>
        <v xml:space="preserve"> </v>
      </c>
      <c r="J81" s="23" t="str">
        <f>IF('T_endr-kom'!I80=0," ",'T_endr-kom'!I80)</f>
        <v xml:space="preserve"> </v>
      </c>
      <c r="K81" s="23" t="str">
        <f>IF('T_endr-kom'!J80=0," ",'T_endr-kom'!J80)</f>
        <v xml:space="preserve"> </v>
      </c>
      <c r="L81" s="23" t="str">
        <f>IF('T_endr-kom'!K80=0," ",'T_endr-kom'!K80)</f>
        <v xml:space="preserve"> </v>
      </c>
      <c r="M81" s="23" t="str">
        <f>IF('T_endr-kom'!L80=0," ",'T_endr-kom'!L80)</f>
        <v xml:space="preserve"> </v>
      </c>
      <c r="N81" s="23" t="str">
        <f>IF('T_endr-kom'!M80=0," ",'T_endr-kom'!M80)</f>
        <v xml:space="preserve"> </v>
      </c>
      <c r="O81" s="23" t="str">
        <f>IF('T_endr-kom'!N80=0," ",'T_endr-kom'!N80)</f>
        <v xml:space="preserve"> </v>
      </c>
      <c r="P81" s="23" t="str">
        <f>IF('T_endr-kom'!O80=0," ",'T_endr-kom'!O80)</f>
        <v xml:space="preserve"> </v>
      </c>
      <c r="Q81" s="23" t="str">
        <f>IF('T_endr-kom'!P80=0," ",'T_endr-kom'!P80)</f>
        <v xml:space="preserve"> </v>
      </c>
      <c r="R81" s="23" t="str">
        <f>IF('T_endr-kom'!Q80=0," ",'T_endr-kom'!Q80)</f>
        <v xml:space="preserve"> </v>
      </c>
      <c r="S81" s="23" t="str">
        <f>IF('T_endr-kom'!R80=0," ",'T_endr-kom'!R80)</f>
        <v xml:space="preserve"> </v>
      </c>
    </row>
    <row r="82" spans="2:19" x14ac:dyDescent="0.2">
      <c r="B82" s="21" t="str">
        <f>IF('T_endr-kom'!A81=0," ",'T_endr-kom'!A81)</f>
        <v xml:space="preserve"> </v>
      </c>
      <c r="C82" s="21" t="str">
        <f>IF('T_endr-kom'!B81=0," ",'T_endr-kom'!B81)</f>
        <v xml:space="preserve"> </v>
      </c>
      <c r="D82" s="23" t="str">
        <f>IF('T_endr-kom'!C81=0," ",'T_endr-kom'!C81)</f>
        <v xml:space="preserve"> </v>
      </c>
      <c r="E82" s="23" t="str">
        <f>IF('T_endr-kom'!D81=0," ",'T_endr-kom'!D81)</f>
        <v xml:space="preserve"> </v>
      </c>
      <c r="F82" s="23" t="str">
        <f>IF('T_endr-kom'!E81=0," ",'T_endr-kom'!E81)</f>
        <v xml:space="preserve"> </v>
      </c>
      <c r="G82" s="23" t="str">
        <f>IF('T_endr-kom'!F81=0," ",'T_endr-kom'!F81)</f>
        <v xml:space="preserve"> </v>
      </c>
      <c r="H82" s="23" t="str">
        <f>IF('T_endr-kom'!G81=0," ",'T_endr-kom'!G81)</f>
        <v xml:space="preserve"> </v>
      </c>
      <c r="I82" s="23" t="str">
        <f>IF('T_endr-kom'!H81=0," ",'T_endr-kom'!H81)</f>
        <v xml:space="preserve"> </v>
      </c>
      <c r="J82" s="23" t="str">
        <f>IF('T_endr-kom'!I81=0," ",'T_endr-kom'!I81)</f>
        <v xml:space="preserve"> </v>
      </c>
      <c r="K82" s="23" t="str">
        <f>IF('T_endr-kom'!J81=0," ",'T_endr-kom'!J81)</f>
        <v xml:space="preserve"> </v>
      </c>
      <c r="L82" s="23" t="str">
        <f>IF('T_endr-kom'!K81=0," ",'T_endr-kom'!K81)</f>
        <v xml:space="preserve"> </v>
      </c>
      <c r="M82" s="23" t="str">
        <f>IF('T_endr-kom'!L81=0," ",'T_endr-kom'!L81)</f>
        <v xml:space="preserve"> </v>
      </c>
      <c r="N82" s="23" t="str">
        <f>IF('T_endr-kom'!M81=0," ",'T_endr-kom'!M81)</f>
        <v xml:space="preserve"> </v>
      </c>
      <c r="O82" s="23" t="str">
        <f>IF('T_endr-kom'!N81=0," ",'T_endr-kom'!N81)</f>
        <v xml:space="preserve"> </v>
      </c>
      <c r="P82" s="23" t="str">
        <f>IF('T_endr-kom'!O81=0," ",'T_endr-kom'!O81)</f>
        <v xml:space="preserve"> </v>
      </c>
      <c r="Q82" s="23" t="str">
        <f>IF('T_endr-kom'!P81=0," ",'T_endr-kom'!P81)</f>
        <v xml:space="preserve"> </v>
      </c>
      <c r="R82" s="23" t="str">
        <f>IF('T_endr-kom'!Q81=0," ",'T_endr-kom'!Q81)</f>
        <v xml:space="preserve"> </v>
      </c>
      <c r="S82" s="23" t="str">
        <f>IF('T_endr-kom'!R81=0," ",'T_endr-kom'!R81)</f>
        <v xml:space="preserve"> </v>
      </c>
    </row>
    <row r="83" spans="2:19" x14ac:dyDescent="0.2">
      <c r="B83" s="21" t="str">
        <f>IF('T_endr-kom'!A82=0," ",'T_endr-kom'!A82)</f>
        <v xml:space="preserve"> </v>
      </c>
      <c r="C83" s="21" t="str">
        <f>IF('T_endr-kom'!B82=0," ",'T_endr-kom'!B82)</f>
        <v xml:space="preserve"> </v>
      </c>
      <c r="D83" s="23" t="str">
        <f>IF('T_endr-kom'!C82=0," ",'T_endr-kom'!C82)</f>
        <v xml:space="preserve"> </v>
      </c>
      <c r="E83" s="23" t="str">
        <f>IF('T_endr-kom'!D82=0," ",'T_endr-kom'!D82)</f>
        <v xml:space="preserve"> </v>
      </c>
      <c r="F83" s="23" t="str">
        <f>IF('T_endr-kom'!E82=0," ",'T_endr-kom'!E82)</f>
        <v xml:space="preserve"> </v>
      </c>
      <c r="G83" s="23" t="str">
        <f>IF('T_endr-kom'!F82=0," ",'T_endr-kom'!F82)</f>
        <v xml:space="preserve"> </v>
      </c>
      <c r="H83" s="23" t="str">
        <f>IF('T_endr-kom'!G82=0," ",'T_endr-kom'!G82)</f>
        <v xml:space="preserve"> </v>
      </c>
      <c r="I83" s="23" t="str">
        <f>IF('T_endr-kom'!H82=0," ",'T_endr-kom'!H82)</f>
        <v xml:space="preserve"> </v>
      </c>
      <c r="J83" s="23" t="str">
        <f>IF('T_endr-kom'!I82=0," ",'T_endr-kom'!I82)</f>
        <v xml:space="preserve"> </v>
      </c>
      <c r="K83" s="23" t="str">
        <f>IF('T_endr-kom'!J82=0," ",'T_endr-kom'!J82)</f>
        <v xml:space="preserve"> </v>
      </c>
      <c r="L83" s="23" t="str">
        <f>IF('T_endr-kom'!K82=0," ",'T_endr-kom'!K82)</f>
        <v xml:space="preserve"> </v>
      </c>
      <c r="M83" s="23" t="str">
        <f>IF('T_endr-kom'!L82=0," ",'T_endr-kom'!L82)</f>
        <v xml:space="preserve"> </v>
      </c>
      <c r="N83" s="23" t="str">
        <f>IF('T_endr-kom'!M82=0," ",'T_endr-kom'!M82)</f>
        <v xml:space="preserve"> </v>
      </c>
      <c r="O83" s="23" t="str">
        <f>IF('T_endr-kom'!N82=0," ",'T_endr-kom'!N82)</f>
        <v xml:space="preserve"> </v>
      </c>
      <c r="P83" s="23" t="str">
        <f>IF('T_endr-kom'!O82=0," ",'T_endr-kom'!O82)</f>
        <v xml:space="preserve"> </v>
      </c>
      <c r="Q83" s="23" t="str">
        <f>IF('T_endr-kom'!P82=0," ",'T_endr-kom'!P82)</f>
        <v xml:space="preserve"> </v>
      </c>
      <c r="R83" s="23" t="str">
        <f>IF('T_endr-kom'!Q82=0," ",'T_endr-kom'!Q82)</f>
        <v xml:space="preserve"> </v>
      </c>
      <c r="S83" s="23" t="str">
        <f>IF('T_endr-kom'!R82=0," ",'T_endr-kom'!R82)</f>
        <v xml:space="preserve"> </v>
      </c>
    </row>
    <row r="84" spans="2:19" x14ac:dyDescent="0.2">
      <c r="B84" s="21" t="str">
        <f>IF('T_endr-kom'!A83=0," ",'T_endr-kom'!A83)</f>
        <v xml:space="preserve"> </v>
      </c>
      <c r="C84" s="21" t="str">
        <f>IF('T_endr-kom'!B83=0," ",'T_endr-kom'!B83)</f>
        <v xml:space="preserve"> </v>
      </c>
      <c r="D84" s="23" t="str">
        <f>IF('T_endr-kom'!C83=0," ",'T_endr-kom'!C83)</f>
        <v xml:space="preserve"> </v>
      </c>
      <c r="E84" s="23" t="str">
        <f>IF('T_endr-kom'!D83=0," ",'T_endr-kom'!D83)</f>
        <v xml:space="preserve"> </v>
      </c>
      <c r="F84" s="23" t="str">
        <f>IF('T_endr-kom'!E83=0," ",'T_endr-kom'!E83)</f>
        <v xml:space="preserve"> </v>
      </c>
      <c r="G84" s="23" t="str">
        <f>IF('T_endr-kom'!F83=0," ",'T_endr-kom'!F83)</f>
        <v xml:space="preserve"> </v>
      </c>
      <c r="H84" s="23" t="str">
        <f>IF('T_endr-kom'!G83=0," ",'T_endr-kom'!G83)</f>
        <v xml:space="preserve"> </v>
      </c>
      <c r="I84" s="23" t="str">
        <f>IF('T_endr-kom'!H83=0," ",'T_endr-kom'!H83)</f>
        <v xml:space="preserve"> </v>
      </c>
      <c r="J84" s="23" t="str">
        <f>IF('T_endr-kom'!I83=0," ",'T_endr-kom'!I83)</f>
        <v xml:space="preserve"> </v>
      </c>
      <c r="K84" s="23" t="str">
        <f>IF('T_endr-kom'!J83=0," ",'T_endr-kom'!J83)</f>
        <v xml:space="preserve"> </v>
      </c>
      <c r="L84" s="23" t="str">
        <f>IF('T_endr-kom'!K83=0," ",'T_endr-kom'!K83)</f>
        <v xml:space="preserve"> </v>
      </c>
      <c r="M84" s="23" t="str">
        <f>IF('T_endr-kom'!L83=0," ",'T_endr-kom'!L83)</f>
        <v xml:space="preserve"> </v>
      </c>
      <c r="N84" s="23" t="str">
        <f>IF('T_endr-kom'!M83=0," ",'T_endr-kom'!M83)</f>
        <v xml:space="preserve"> </v>
      </c>
      <c r="O84" s="23" t="str">
        <f>IF('T_endr-kom'!N83=0," ",'T_endr-kom'!N83)</f>
        <v xml:space="preserve"> </v>
      </c>
      <c r="P84" s="23" t="str">
        <f>IF('T_endr-kom'!O83=0," ",'T_endr-kom'!O83)</f>
        <v xml:space="preserve"> </v>
      </c>
      <c r="Q84" s="23" t="str">
        <f>IF('T_endr-kom'!P83=0," ",'T_endr-kom'!P83)</f>
        <v xml:space="preserve"> </v>
      </c>
      <c r="R84" s="23" t="str">
        <f>IF('T_endr-kom'!Q83=0," ",'T_endr-kom'!Q83)</f>
        <v xml:space="preserve"> </v>
      </c>
      <c r="S84" s="23" t="str">
        <f>IF('T_endr-kom'!R83=0," ",'T_endr-kom'!R83)</f>
        <v xml:space="preserve"> </v>
      </c>
    </row>
    <row r="85" spans="2:19" x14ac:dyDescent="0.2">
      <c r="B85" s="21" t="str">
        <f>IF('T_endr-kom'!A84=0," ",'T_endr-kom'!A84)</f>
        <v xml:space="preserve"> </v>
      </c>
      <c r="C85" s="21" t="str">
        <f>IF('T_endr-kom'!B84=0," ",'T_endr-kom'!B84)</f>
        <v xml:space="preserve"> </v>
      </c>
      <c r="D85" s="23" t="str">
        <f>IF('T_endr-kom'!C84=0," ",'T_endr-kom'!C84)</f>
        <v xml:space="preserve"> </v>
      </c>
      <c r="E85" s="23" t="str">
        <f>IF('T_endr-kom'!D84=0," ",'T_endr-kom'!D84)</f>
        <v xml:space="preserve"> </v>
      </c>
      <c r="F85" s="23" t="str">
        <f>IF('T_endr-kom'!E84=0," ",'T_endr-kom'!E84)</f>
        <v xml:space="preserve"> </v>
      </c>
      <c r="G85" s="23" t="str">
        <f>IF('T_endr-kom'!F84=0," ",'T_endr-kom'!F84)</f>
        <v xml:space="preserve"> </v>
      </c>
      <c r="H85" s="23" t="str">
        <f>IF('T_endr-kom'!G84=0," ",'T_endr-kom'!G84)</f>
        <v xml:space="preserve"> </v>
      </c>
      <c r="I85" s="23" t="str">
        <f>IF('T_endr-kom'!H84=0," ",'T_endr-kom'!H84)</f>
        <v xml:space="preserve"> </v>
      </c>
      <c r="J85" s="23" t="str">
        <f>IF('T_endr-kom'!I84=0," ",'T_endr-kom'!I84)</f>
        <v xml:space="preserve"> </v>
      </c>
      <c r="K85" s="23" t="str">
        <f>IF('T_endr-kom'!J84=0," ",'T_endr-kom'!J84)</f>
        <v xml:space="preserve"> </v>
      </c>
      <c r="L85" s="23" t="str">
        <f>IF('T_endr-kom'!K84=0," ",'T_endr-kom'!K84)</f>
        <v xml:space="preserve"> </v>
      </c>
      <c r="M85" s="23" t="str">
        <f>IF('T_endr-kom'!L84=0," ",'T_endr-kom'!L84)</f>
        <v xml:space="preserve"> </v>
      </c>
      <c r="N85" s="23" t="str">
        <f>IF('T_endr-kom'!M84=0," ",'T_endr-kom'!M84)</f>
        <v xml:space="preserve"> </v>
      </c>
      <c r="O85" s="23" t="str">
        <f>IF('T_endr-kom'!N84=0," ",'T_endr-kom'!N84)</f>
        <v xml:space="preserve"> </v>
      </c>
      <c r="P85" s="23" t="str">
        <f>IF('T_endr-kom'!O84=0," ",'T_endr-kom'!O84)</f>
        <v xml:space="preserve"> </v>
      </c>
      <c r="Q85" s="23" t="str">
        <f>IF('T_endr-kom'!P84=0," ",'T_endr-kom'!P84)</f>
        <v xml:space="preserve"> </v>
      </c>
      <c r="R85" s="23" t="str">
        <f>IF('T_endr-kom'!Q84=0," ",'T_endr-kom'!Q84)</f>
        <v xml:space="preserve"> </v>
      </c>
      <c r="S85" s="23" t="str">
        <f>IF('T_endr-kom'!R84=0," ",'T_endr-kom'!R84)</f>
        <v xml:space="preserve"> </v>
      </c>
    </row>
    <row r="86" spans="2:19" x14ac:dyDescent="0.2">
      <c r="B86" s="21" t="str">
        <f>IF('T_endr-kom'!A85=0," ",'T_endr-kom'!A85)</f>
        <v xml:space="preserve"> </v>
      </c>
      <c r="C86" s="21" t="str">
        <f>IF('T_endr-kom'!B85=0," ",'T_endr-kom'!B85)</f>
        <v xml:space="preserve"> </v>
      </c>
      <c r="D86" s="23" t="str">
        <f>IF('T_endr-kom'!C85=0," ",'T_endr-kom'!C85)</f>
        <v xml:space="preserve"> </v>
      </c>
      <c r="E86" s="23" t="str">
        <f>IF('T_endr-kom'!D85=0," ",'T_endr-kom'!D85)</f>
        <v xml:space="preserve"> </v>
      </c>
      <c r="F86" s="23" t="str">
        <f>IF('T_endr-kom'!E85=0," ",'T_endr-kom'!E85)</f>
        <v xml:space="preserve"> </v>
      </c>
      <c r="G86" s="23" t="str">
        <f>IF('T_endr-kom'!F85=0," ",'T_endr-kom'!F85)</f>
        <v xml:space="preserve"> </v>
      </c>
      <c r="H86" s="23" t="str">
        <f>IF('T_endr-kom'!G85=0," ",'T_endr-kom'!G85)</f>
        <v xml:space="preserve"> </v>
      </c>
      <c r="I86" s="23" t="str">
        <f>IF('T_endr-kom'!H85=0," ",'T_endr-kom'!H85)</f>
        <v xml:space="preserve"> </v>
      </c>
      <c r="J86" s="23" t="str">
        <f>IF('T_endr-kom'!I85=0," ",'T_endr-kom'!I85)</f>
        <v xml:space="preserve"> </v>
      </c>
      <c r="K86" s="23" t="str">
        <f>IF('T_endr-kom'!J85=0," ",'T_endr-kom'!J85)</f>
        <v xml:space="preserve"> </v>
      </c>
      <c r="L86" s="23" t="str">
        <f>IF('T_endr-kom'!K85=0," ",'T_endr-kom'!K85)</f>
        <v xml:space="preserve"> </v>
      </c>
      <c r="M86" s="23" t="str">
        <f>IF('T_endr-kom'!L85=0," ",'T_endr-kom'!L85)</f>
        <v xml:space="preserve"> </v>
      </c>
      <c r="N86" s="23" t="str">
        <f>IF('T_endr-kom'!M85=0," ",'T_endr-kom'!M85)</f>
        <v xml:space="preserve"> </v>
      </c>
      <c r="O86" s="23" t="str">
        <f>IF('T_endr-kom'!N85=0," ",'T_endr-kom'!N85)</f>
        <v xml:space="preserve"> </v>
      </c>
      <c r="P86" s="23" t="str">
        <f>IF('T_endr-kom'!O85=0," ",'T_endr-kom'!O85)</f>
        <v xml:space="preserve"> </v>
      </c>
      <c r="Q86" s="23" t="str">
        <f>IF('T_endr-kom'!P85=0," ",'T_endr-kom'!P85)</f>
        <v xml:space="preserve"> </v>
      </c>
      <c r="R86" s="23" t="str">
        <f>IF('T_endr-kom'!Q85=0," ",'T_endr-kom'!Q85)</f>
        <v xml:space="preserve"> </v>
      </c>
      <c r="S86" s="23" t="str">
        <f>IF('T_endr-kom'!R85=0," ",'T_endr-kom'!R85)</f>
        <v xml:space="preserve"> </v>
      </c>
    </row>
    <row r="87" spans="2:19" x14ac:dyDescent="0.2">
      <c r="B87" s="21" t="str">
        <f>IF('T_endr-kom'!A86=0," ",'T_endr-kom'!A86)</f>
        <v xml:space="preserve"> </v>
      </c>
      <c r="C87" s="21" t="str">
        <f>IF('T_endr-kom'!B86=0," ",'T_endr-kom'!B86)</f>
        <v xml:space="preserve"> </v>
      </c>
      <c r="D87" s="23" t="str">
        <f>IF('T_endr-kom'!C86=0," ",'T_endr-kom'!C86)</f>
        <v xml:space="preserve"> </v>
      </c>
      <c r="E87" s="23" t="str">
        <f>IF('T_endr-kom'!D86=0," ",'T_endr-kom'!D86)</f>
        <v xml:space="preserve"> </v>
      </c>
      <c r="F87" s="23" t="str">
        <f>IF('T_endr-kom'!E86=0," ",'T_endr-kom'!E86)</f>
        <v xml:space="preserve"> </v>
      </c>
      <c r="G87" s="23" t="str">
        <f>IF('T_endr-kom'!F86=0," ",'T_endr-kom'!F86)</f>
        <v xml:space="preserve"> </v>
      </c>
      <c r="H87" s="23" t="str">
        <f>IF('T_endr-kom'!G86=0," ",'T_endr-kom'!G86)</f>
        <v xml:space="preserve"> </v>
      </c>
      <c r="I87" s="23" t="str">
        <f>IF('T_endr-kom'!H86=0," ",'T_endr-kom'!H86)</f>
        <v xml:space="preserve"> </v>
      </c>
      <c r="J87" s="23" t="str">
        <f>IF('T_endr-kom'!I86=0," ",'T_endr-kom'!I86)</f>
        <v xml:space="preserve"> </v>
      </c>
      <c r="K87" s="23" t="str">
        <f>IF('T_endr-kom'!J86=0," ",'T_endr-kom'!J86)</f>
        <v xml:space="preserve"> </v>
      </c>
      <c r="L87" s="23" t="str">
        <f>IF('T_endr-kom'!K86=0," ",'T_endr-kom'!K86)</f>
        <v xml:space="preserve"> </v>
      </c>
      <c r="M87" s="23" t="str">
        <f>IF('T_endr-kom'!L86=0," ",'T_endr-kom'!L86)</f>
        <v xml:space="preserve"> </v>
      </c>
      <c r="N87" s="23" t="str">
        <f>IF('T_endr-kom'!M86=0," ",'T_endr-kom'!M86)</f>
        <v xml:space="preserve"> </v>
      </c>
      <c r="O87" s="23" t="str">
        <f>IF('T_endr-kom'!N86=0," ",'T_endr-kom'!N86)</f>
        <v xml:space="preserve"> </v>
      </c>
      <c r="P87" s="23" t="str">
        <f>IF('T_endr-kom'!O86=0," ",'T_endr-kom'!O86)</f>
        <v xml:space="preserve"> </v>
      </c>
      <c r="Q87" s="23" t="str">
        <f>IF('T_endr-kom'!P86=0," ",'T_endr-kom'!P86)</f>
        <v xml:space="preserve"> </v>
      </c>
      <c r="R87" s="23" t="str">
        <f>IF('T_endr-kom'!Q86=0," ",'T_endr-kom'!Q86)</f>
        <v xml:space="preserve"> </v>
      </c>
      <c r="S87" s="23" t="str">
        <f>IF('T_endr-kom'!R86=0," ",'T_endr-kom'!R86)</f>
        <v xml:space="preserve"> </v>
      </c>
    </row>
    <row r="88" spans="2:19" x14ac:dyDescent="0.2">
      <c r="B88" s="21" t="str">
        <f>IF('T_endr-kom'!A87=0," ",'T_endr-kom'!A87)</f>
        <v xml:space="preserve"> </v>
      </c>
      <c r="C88" s="21" t="str">
        <f>IF('T_endr-kom'!B87=0," ",'T_endr-kom'!B87)</f>
        <v xml:space="preserve"> </v>
      </c>
      <c r="D88" s="23" t="str">
        <f>IF('T_endr-kom'!C87=0," ",'T_endr-kom'!C87)</f>
        <v xml:space="preserve"> </v>
      </c>
      <c r="E88" s="23" t="str">
        <f>IF('T_endr-kom'!D87=0," ",'T_endr-kom'!D87)</f>
        <v xml:space="preserve"> </v>
      </c>
      <c r="F88" s="23" t="str">
        <f>IF('T_endr-kom'!E87=0," ",'T_endr-kom'!E87)</f>
        <v xml:space="preserve"> </v>
      </c>
      <c r="G88" s="23" t="str">
        <f>IF('T_endr-kom'!F87=0," ",'T_endr-kom'!F87)</f>
        <v xml:space="preserve"> </v>
      </c>
      <c r="H88" s="23" t="str">
        <f>IF('T_endr-kom'!G87=0," ",'T_endr-kom'!G87)</f>
        <v xml:space="preserve"> </v>
      </c>
      <c r="I88" s="23" t="str">
        <f>IF('T_endr-kom'!H87=0," ",'T_endr-kom'!H87)</f>
        <v xml:space="preserve"> </v>
      </c>
      <c r="J88" s="23" t="str">
        <f>IF('T_endr-kom'!I87=0," ",'T_endr-kom'!I87)</f>
        <v xml:space="preserve"> </v>
      </c>
      <c r="K88" s="23" t="str">
        <f>IF('T_endr-kom'!J87=0," ",'T_endr-kom'!J87)</f>
        <v xml:space="preserve"> </v>
      </c>
      <c r="L88" s="23" t="str">
        <f>IF('T_endr-kom'!K87=0," ",'T_endr-kom'!K87)</f>
        <v xml:space="preserve"> </v>
      </c>
      <c r="M88" s="23" t="str">
        <f>IF('T_endr-kom'!L87=0," ",'T_endr-kom'!L87)</f>
        <v xml:space="preserve"> </v>
      </c>
      <c r="N88" s="23" t="str">
        <f>IF('T_endr-kom'!M87=0," ",'T_endr-kom'!M87)</f>
        <v xml:space="preserve"> </v>
      </c>
      <c r="O88" s="23" t="str">
        <f>IF('T_endr-kom'!N87=0," ",'T_endr-kom'!N87)</f>
        <v xml:space="preserve"> </v>
      </c>
      <c r="P88" s="23" t="str">
        <f>IF('T_endr-kom'!O87=0," ",'T_endr-kom'!O87)</f>
        <v xml:space="preserve"> </v>
      </c>
      <c r="Q88" s="23" t="str">
        <f>IF('T_endr-kom'!P87=0," ",'T_endr-kom'!P87)</f>
        <v xml:space="preserve"> </v>
      </c>
      <c r="R88" s="23" t="str">
        <f>IF('T_endr-kom'!Q87=0," ",'T_endr-kom'!Q87)</f>
        <v xml:space="preserve"> </v>
      </c>
      <c r="S88" s="23" t="str">
        <f>IF('T_endr-kom'!R87=0," ",'T_endr-kom'!R87)</f>
        <v xml:space="preserve"> </v>
      </c>
    </row>
    <row r="89" spans="2:19" x14ac:dyDescent="0.2">
      <c r="B89" s="21" t="str">
        <f>IF('T_endr-kom'!A88=0," ",'T_endr-kom'!A88)</f>
        <v xml:space="preserve"> </v>
      </c>
      <c r="C89" s="21" t="str">
        <f>IF('T_endr-kom'!B88=0," ",'T_endr-kom'!B88)</f>
        <v xml:space="preserve"> </v>
      </c>
      <c r="D89" s="23" t="str">
        <f>IF('T_endr-kom'!C88=0," ",'T_endr-kom'!C88)</f>
        <v xml:space="preserve"> </v>
      </c>
      <c r="E89" s="23" t="str">
        <f>IF('T_endr-kom'!D88=0," ",'T_endr-kom'!D88)</f>
        <v xml:space="preserve"> </v>
      </c>
      <c r="F89" s="23" t="str">
        <f>IF('T_endr-kom'!E88=0," ",'T_endr-kom'!E88)</f>
        <v xml:space="preserve"> </v>
      </c>
      <c r="G89" s="23" t="str">
        <f>IF('T_endr-kom'!F88=0," ",'T_endr-kom'!F88)</f>
        <v xml:space="preserve"> </v>
      </c>
      <c r="H89" s="23" t="str">
        <f>IF('T_endr-kom'!G88=0," ",'T_endr-kom'!G88)</f>
        <v xml:space="preserve"> </v>
      </c>
      <c r="I89" s="23" t="str">
        <f>IF('T_endr-kom'!H88=0," ",'T_endr-kom'!H88)</f>
        <v xml:space="preserve"> </v>
      </c>
      <c r="J89" s="23" t="str">
        <f>IF('T_endr-kom'!I88=0," ",'T_endr-kom'!I88)</f>
        <v xml:space="preserve"> </v>
      </c>
      <c r="K89" s="23" t="str">
        <f>IF('T_endr-kom'!J88=0," ",'T_endr-kom'!J88)</f>
        <v xml:space="preserve"> </v>
      </c>
      <c r="L89" s="23" t="str">
        <f>IF('T_endr-kom'!K88=0," ",'T_endr-kom'!K88)</f>
        <v xml:space="preserve"> </v>
      </c>
      <c r="M89" s="23" t="str">
        <f>IF('T_endr-kom'!L88=0," ",'T_endr-kom'!L88)</f>
        <v xml:space="preserve"> </v>
      </c>
      <c r="N89" s="23" t="str">
        <f>IF('T_endr-kom'!M88=0," ",'T_endr-kom'!M88)</f>
        <v xml:space="preserve"> </v>
      </c>
      <c r="O89" s="23" t="str">
        <f>IF('T_endr-kom'!N88=0," ",'T_endr-kom'!N88)</f>
        <v xml:space="preserve"> </v>
      </c>
      <c r="P89" s="23" t="str">
        <f>IF('T_endr-kom'!O88=0," ",'T_endr-kom'!O88)</f>
        <v xml:space="preserve"> </v>
      </c>
      <c r="Q89" s="23" t="str">
        <f>IF('T_endr-kom'!P88=0," ",'T_endr-kom'!P88)</f>
        <v xml:space="preserve"> </v>
      </c>
      <c r="R89" s="23" t="str">
        <f>IF('T_endr-kom'!Q88=0," ",'T_endr-kom'!Q88)</f>
        <v xml:space="preserve"> </v>
      </c>
      <c r="S89" s="23" t="str">
        <f>IF('T_endr-kom'!R88=0," ",'T_endr-kom'!R88)</f>
        <v xml:space="preserve"> </v>
      </c>
    </row>
    <row r="90" spans="2:19" x14ac:dyDescent="0.2">
      <c r="B90" s="21" t="str">
        <f>IF('T_endr-kom'!A89=0," ",'T_endr-kom'!A89)</f>
        <v xml:space="preserve"> </v>
      </c>
      <c r="C90" s="21" t="str">
        <f>IF('T_endr-kom'!B89=0," ",'T_endr-kom'!B89)</f>
        <v xml:space="preserve"> </v>
      </c>
      <c r="D90" s="23" t="str">
        <f>IF('T_endr-kom'!C89=0," ",'T_endr-kom'!C89)</f>
        <v xml:space="preserve"> </v>
      </c>
      <c r="E90" s="23" t="str">
        <f>IF('T_endr-kom'!D89=0," ",'T_endr-kom'!D89)</f>
        <v xml:space="preserve"> </v>
      </c>
      <c r="F90" s="23" t="str">
        <f>IF('T_endr-kom'!E89=0," ",'T_endr-kom'!E89)</f>
        <v xml:space="preserve"> </v>
      </c>
      <c r="G90" s="23" t="str">
        <f>IF('T_endr-kom'!F89=0," ",'T_endr-kom'!F89)</f>
        <v xml:space="preserve"> </v>
      </c>
      <c r="H90" s="23" t="str">
        <f>IF('T_endr-kom'!G89=0," ",'T_endr-kom'!G89)</f>
        <v xml:space="preserve"> </v>
      </c>
      <c r="I90" s="23" t="str">
        <f>IF('T_endr-kom'!H89=0," ",'T_endr-kom'!H89)</f>
        <v xml:space="preserve"> </v>
      </c>
      <c r="J90" s="23" t="str">
        <f>IF('T_endr-kom'!I89=0," ",'T_endr-kom'!I89)</f>
        <v xml:space="preserve"> </v>
      </c>
      <c r="K90" s="23" t="str">
        <f>IF('T_endr-kom'!J89=0," ",'T_endr-kom'!J89)</f>
        <v xml:space="preserve"> </v>
      </c>
      <c r="L90" s="23" t="str">
        <f>IF('T_endr-kom'!K89=0," ",'T_endr-kom'!K89)</f>
        <v xml:space="preserve"> </v>
      </c>
      <c r="M90" s="23" t="str">
        <f>IF('T_endr-kom'!L89=0," ",'T_endr-kom'!L89)</f>
        <v xml:space="preserve"> </v>
      </c>
      <c r="N90" s="23" t="str">
        <f>IF('T_endr-kom'!M89=0," ",'T_endr-kom'!M89)</f>
        <v xml:space="preserve"> </v>
      </c>
      <c r="O90" s="23" t="str">
        <f>IF('T_endr-kom'!N89=0," ",'T_endr-kom'!N89)</f>
        <v xml:space="preserve"> </v>
      </c>
      <c r="P90" s="23" t="str">
        <f>IF('T_endr-kom'!O89=0," ",'T_endr-kom'!O89)</f>
        <v xml:space="preserve"> </v>
      </c>
      <c r="Q90" s="23" t="str">
        <f>IF('T_endr-kom'!P89=0," ",'T_endr-kom'!P89)</f>
        <v xml:space="preserve"> </v>
      </c>
      <c r="R90" s="23" t="str">
        <f>IF('T_endr-kom'!Q89=0," ",'T_endr-kom'!Q89)</f>
        <v xml:space="preserve"> </v>
      </c>
      <c r="S90" s="23" t="str">
        <f>IF('T_endr-kom'!R89=0," ",'T_endr-kom'!R89)</f>
        <v xml:space="preserve"> </v>
      </c>
    </row>
    <row r="91" spans="2:19" x14ac:dyDescent="0.2">
      <c r="B91" s="21" t="str">
        <f>IF('T_endr-kom'!A90=0," ",'T_endr-kom'!A90)</f>
        <v xml:space="preserve"> </v>
      </c>
      <c r="C91" s="21" t="str">
        <f>IF('T_endr-kom'!B90=0," ",'T_endr-kom'!B90)</f>
        <v xml:space="preserve"> </v>
      </c>
      <c r="D91" s="23" t="str">
        <f>IF('T_endr-kom'!C90=0," ",'T_endr-kom'!C90)</f>
        <v xml:space="preserve"> </v>
      </c>
      <c r="E91" s="23" t="str">
        <f>IF('T_endr-kom'!D90=0," ",'T_endr-kom'!D90)</f>
        <v xml:space="preserve"> </v>
      </c>
      <c r="F91" s="23" t="str">
        <f>IF('T_endr-kom'!E90=0," ",'T_endr-kom'!E90)</f>
        <v xml:space="preserve"> </v>
      </c>
      <c r="G91" s="23" t="str">
        <f>IF('T_endr-kom'!F90=0," ",'T_endr-kom'!F90)</f>
        <v xml:space="preserve"> </v>
      </c>
      <c r="H91" s="23" t="str">
        <f>IF('T_endr-kom'!G90=0," ",'T_endr-kom'!G90)</f>
        <v xml:space="preserve"> </v>
      </c>
      <c r="I91" s="23" t="str">
        <f>IF('T_endr-kom'!H90=0," ",'T_endr-kom'!H90)</f>
        <v xml:space="preserve"> </v>
      </c>
      <c r="J91" s="23" t="str">
        <f>IF('T_endr-kom'!I90=0," ",'T_endr-kom'!I90)</f>
        <v xml:space="preserve"> </v>
      </c>
      <c r="K91" s="23" t="str">
        <f>IF('T_endr-kom'!J90=0," ",'T_endr-kom'!J90)</f>
        <v xml:space="preserve"> </v>
      </c>
      <c r="L91" s="23" t="str">
        <f>IF('T_endr-kom'!K90=0," ",'T_endr-kom'!K90)</f>
        <v xml:space="preserve"> </v>
      </c>
      <c r="M91" s="23" t="str">
        <f>IF('T_endr-kom'!L90=0," ",'T_endr-kom'!L90)</f>
        <v xml:space="preserve"> </v>
      </c>
      <c r="N91" s="23" t="str">
        <f>IF('T_endr-kom'!M90=0," ",'T_endr-kom'!M90)</f>
        <v xml:space="preserve"> </v>
      </c>
      <c r="O91" s="23" t="str">
        <f>IF('T_endr-kom'!N90=0," ",'T_endr-kom'!N90)</f>
        <v xml:space="preserve"> </v>
      </c>
      <c r="P91" s="23" t="str">
        <f>IF('T_endr-kom'!O90=0," ",'T_endr-kom'!O90)</f>
        <v xml:space="preserve"> </v>
      </c>
      <c r="Q91" s="23" t="str">
        <f>IF('T_endr-kom'!P90=0," ",'T_endr-kom'!P90)</f>
        <v xml:space="preserve"> </v>
      </c>
      <c r="R91" s="23" t="str">
        <f>IF('T_endr-kom'!Q90=0," ",'T_endr-kom'!Q90)</f>
        <v xml:space="preserve"> </v>
      </c>
      <c r="S91" s="23" t="str">
        <f>IF('T_endr-kom'!R90=0," ",'T_endr-kom'!R90)</f>
        <v xml:space="preserve"> </v>
      </c>
    </row>
    <row r="92" spans="2:19" x14ac:dyDescent="0.2">
      <c r="B92" s="21" t="str">
        <f>IF('T_endr-kom'!A91=0," ",'T_endr-kom'!A91)</f>
        <v xml:space="preserve"> </v>
      </c>
      <c r="C92" s="21" t="str">
        <f>IF('T_endr-kom'!B91=0," ",'T_endr-kom'!B91)</f>
        <v xml:space="preserve"> </v>
      </c>
      <c r="D92" s="23" t="str">
        <f>IF('T_endr-kom'!C91=0," ",'T_endr-kom'!C91)</f>
        <v xml:space="preserve"> </v>
      </c>
      <c r="E92" s="23" t="str">
        <f>IF('T_endr-kom'!D91=0," ",'T_endr-kom'!D91)</f>
        <v xml:space="preserve"> </v>
      </c>
      <c r="F92" s="23" t="str">
        <f>IF('T_endr-kom'!E91=0," ",'T_endr-kom'!E91)</f>
        <v xml:space="preserve"> </v>
      </c>
      <c r="G92" s="23" t="str">
        <f>IF('T_endr-kom'!F91=0," ",'T_endr-kom'!F91)</f>
        <v xml:space="preserve"> </v>
      </c>
      <c r="H92" s="23" t="str">
        <f>IF('T_endr-kom'!G91=0," ",'T_endr-kom'!G91)</f>
        <v xml:space="preserve"> </v>
      </c>
      <c r="I92" s="23" t="str">
        <f>IF('T_endr-kom'!H91=0," ",'T_endr-kom'!H91)</f>
        <v xml:space="preserve"> </v>
      </c>
      <c r="J92" s="23" t="str">
        <f>IF('T_endr-kom'!I91=0," ",'T_endr-kom'!I91)</f>
        <v xml:space="preserve"> </v>
      </c>
      <c r="K92" s="23" t="str">
        <f>IF('T_endr-kom'!J91=0," ",'T_endr-kom'!J91)</f>
        <v xml:space="preserve"> </v>
      </c>
      <c r="L92" s="23" t="str">
        <f>IF('T_endr-kom'!K91=0," ",'T_endr-kom'!K91)</f>
        <v xml:space="preserve"> </v>
      </c>
      <c r="M92" s="23" t="str">
        <f>IF('T_endr-kom'!L91=0," ",'T_endr-kom'!L91)</f>
        <v xml:space="preserve"> </v>
      </c>
      <c r="N92" s="23" t="str">
        <f>IF('T_endr-kom'!M91=0," ",'T_endr-kom'!M91)</f>
        <v xml:space="preserve"> </v>
      </c>
      <c r="O92" s="23" t="str">
        <f>IF('T_endr-kom'!N91=0," ",'T_endr-kom'!N91)</f>
        <v xml:space="preserve"> </v>
      </c>
      <c r="P92" s="23" t="str">
        <f>IF('T_endr-kom'!O91=0," ",'T_endr-kom'!O91)</f>
        <v xml:space="preserve"> </v>
      </c>
      <c r="Q92" s="23" t="str">
        <f>IF('T_endr-kom'!P91=0," ",'T_endr-kom'!P91)</f>
        <v xml:space="preserve"> </v>
      </c>
      <c r="R92" s="23" t="str">
        <f>IF('T_endr-kom'!Q91=0," ",'T_endr-kom'!Q91)</f>
        <v xml:space="preserve"> </v>
      </c>
      <c r="S92" s="23" t="str">
        <f>IF('T_endr-kom'!R91=0," ",'T_endr-kom'!R91)</f>
        <v xml:space="preserve"> </v>
      </c>
    </row>
    <row r="93" spans="2:19" x14ac:dyDescent="0.2">
      <c r="B93" s="21" t="str">
        <f>IF('T_endr-kom'!A92=0," ",'T_endr-kom'!A92)</f>
        <v xml:space="preserve"> </v>
      </c>
      <c r="C93" s="21" t="str">
        <f>IF('T_endr-kom'!B92=0," ",'T_endr-kom'!B92)</f>
        <v xml:space="preserve"> </v>
      </c>
      <c r="D93" s="23" t="str">
        <f>IF('T_endr-kom'!C92=0," ",'T_endr-kom'!C92)</f>
        <v xml:space="preserve"> </v>
      </c>
      <c r="E93" s="23" t="str">
        <f>IF('T_endr-kom'!D92=0," ",'T_endr-kom'!D92)</f>
        <v xml:space="preserve"> </v>
      </c>
      <c r="F93" s="23" t="str">
        <f>IF('T_endr-kom'!E92=0," ",'T_endr-kom'!E92)</f>
        <v xml:space="preserve"> </v>
      </c>
      <c r="G93" s="23" t="str">
        <f>IF('T_endr-kom'!F92=0," ",'T_endr-kom'!F92)</f>
        <v xml:space="preserve"> </v>
      </c>
      <c r="H93" s="23" t="str">
        <f>IF('T_endr-kom'!G92=0," ",'T_endr-kom'!G92)</f>
        <v xml:space="preserve"> </v>
      </c>
      <c r="I93" s="23" t="str">
        <f>IF('T_endr-kom'!H92=0," ",'T_endr-kom'!H92)</f>
        <v xml:space="preserve"> </v>
      </c>
      <c r="J93" s="23" t="str">
        <f>IF('T_endr-kom'!I92=0," ",'T_endr-kom'!I92)</f>
        <v xml:space="preserve"> </v>
      </c>
      <c r="K93" s="23" t="str">
        <f>IF('T_endr-kom'!J92=0," ",'T_endr-kom'!J92)</f>
        <v xml:space="preserve"> </v>
      </c>
      <c r="L93" s="23" t="str">
        <f>IF('T_endr-kom'!K92=0," ",'T_endr-kom'!K92)</f>
        <v xml:space="preserve"> </v>
      </c>
      <c r="M93" s="23" t="str">
        <f>IF('T_endr-kom'!L92=0," ",'T_endr-kom'!L92)</f>
        <v xml:space="preserve"> </v>
      </c>
      <c r="N93" s="23" t="str">
        <f>IF('T_endr-kom'!M92=0," ",'T_endr-kom'!M92)</f>
        <v xml:space="preserve"> </v>
      </c>
      <c r="O93" s="23" t="str">
        <f>IF('T_endr-kom'!N92=0," ",'T_endr-kom'!N92)</f>
        <v xml:space="preserve"> </v>
      </c>
      <c r="P93" s="23" t="str">
        <f>IF('T_endr-kom'!O92=0," ",'T_endr-kom'!O92)</f>
        <v xml:space="preserve"> </v>
      </c>
      <c r="Q93" s="23" t="str">
        <f>IF('T_endr-kom'!P92=0," ",'T_endr-kom'!P92)</f>
        <v xml:space="preserve"> </v>
      </c>
      <c r="R93" s="23" t="str">
        <f>IF('T_endr-kom'!Q92=0," ",'T_endr-kom'!Q92)</f>
        <v xml:space="preserve"> </v>
      </c>
      <c r="S93" s="23" t="str">
        <f>IF('T_endr-kom'!R92=0," ",'T_endr-kom'!R92)</f>
        <v xml:space="preserve"> </v>
      </c>
    </row>
    <row r="94" spans="2:19" x14ac:dyDescent="0.2">
      <c r="B94" s="21" t="str">
        <f>IF('T_endr-kom'!A93=0," ",'T_endr-kom'!A93)</f>
        <v xml:space="preserve"> </v>
      </c>
      <c r="C94" s="21" t="str">
        <f>IF('T_endr-kom'!B93=0," ",'T_endr-kom'!B93)</f>
        <v xml:space="preserve"> </v>
      </c>
      <c r="D94" s="23" t="str">
        <f>IF('T_endr-kom'!C93=0," ",'T_endr-kom'!C93)</f>
        <v xml:space="preserve"> </v>
      </c>
      <c r="E94" s="23" t="str">
        <f>IF('T_endr-kom'!D93=0," ",'T_endr-kom'!D93)</f>
        <v xml:space="preserve"> </v>
      </c>
      <c r="F94" s="23" t="str">
        <f>IF('T_endr-kom'!E93=0," ",'T_endr-kom'!E93)</f>
        <v xml:space="preserve"> </v>
      </c>
      <c r="G94" s="23" t="str">
        <f>IF('T_endr-kom'!F93=0," ",'T_endr-kom'!F93)</f>
        <v xml:space="preserve"> </v>
      </c>
      <c r="H94" s="23" t="str">
        <f>IF('T_endr-kom'!G93=0," ",'T_endr-kom'!G93)</f>
        <v xml:space="preserve"> </v>
      </c>
      <c r="I94" s="23" t="str">
        <f>IF('T_endr-kom'!H93=0," ",'T_endr-kom'!H93)</f>
        <v xml:space="preserve"> </v>
      </c>
      <c r="J94" s="23" t="str">
        <f>IF('T_endr-kom'!I93=0," ",'T_endr-kom'!I93)</f>
        <v xml:space="preserve"> </v>
      </c>
      <c r="K94" s="23" t="str">
        <f>IF('T_endr-kom'!J93=0," ",'T_endr-kom'!J93)</f>
        <v xml:space="preserve"> </v>
      </c>
      <c r="L94" s="23" t="str">
        <f>IF('T_endr-kom'!K93=0," ",'T_endr-kom'!K93)</f>
        <v xml:space="preserve"> </v>
      </c>
      <c r="M94" s="23" t="str">
        <f>IF('T_endr-kom'!L93=0," ",'T_endr-kom'!L93)</f>
        <v xml:space="preserve"> </v>
      </c>
      <c r="N94" s="23" t="str">
        <f>IF('T_endr-kom'!M93=0," ",'T_endr-kom'!M93)</f>
        <v xml:space="preserve"> </v>
      </c>
      <c r="O94" s="23" t="str">
        <f>IF('T_endr-kom'!N93=0," ",'T_endr-kom'!N93)</f>
        <v xml:space="preserve"> </v>
      </c>
      <c r="P94" s="23" t="str">
        <f>IF('T_endr-kom'!O93=0," ",'T_endr-kom'!O93)</f>
        <v xml:space="preserve"> </v>
      </c>
      <c r="Q94" s="23" t="str">
        <f>IF('T_endr-kom'!P93=0," ",'T_endr-kom'!P93)</f>
        <v xml:space="preserve"> </v>
      </c>
      <c r="R94" s="23" t="str">
        <f>IF('T_endr-kom'!Q93=0," ",'T_endr-kom'!Q93)</f>
        <v xml:space="preserve"> </v>
      </c>
      <c r="S94" s="23" t="str">
        <f>IF('T_endr-kom'!R93=0," ",'T_endr-kom'!R93)</f>
        <v xml:space="preserve"> </v>
      </c>
    </row>
    <row r="95" spans="2:19" x14ac:dyDescent="0.2">
      <c r="B95" s="21" t="str">
        <f>IF('T_endr-kom'!A94=0," ",'T_endr-kom'!A94)</f>
        <v xml:space="preserve"> </v>
      </c>
      <c r="C95" s="21" t="str">
        <f>IF('T_endr-kom'!B94=0," ",'T_endr-kom'!B94)</f>
        <v xml:space="preserve"> </v>
      </c>
      <c r="D95" s="23" t="str">
        <f>IF('T_endr-kom'!C94=0," ",'T_endr-kom'!C94)</f>
        <v xml:space="preserve"> </v>
      </c>
      <c r="E95" s="23" t="str">
        <f>IF('T_endr-kom'!D94=0," ",'T_endr-kom'!D94)</f>
        <v xml:space="preserve"> </v>
      </c>
      <c r="F95" s="23" t="str">
        <f>IF('T_endr-kom'!E94=0," ",'T_endr-kom'!E94)</f>
        <v xml:space="preserve"> </v>
      </c>
      <c r="G95" s="23" t="str">
        <f>IF('T_endr-kom'!F94=0," ",'T_endr-kom'!F94)</f>
        <v xml:space="preserve"> </v>
      </c>
      <c r="H95" s="23" t="str">
        <f>IF('T_endr-kom'!G94=0," ",'T_endr-kom'!G94)</f>
        <v xml:space="preserve"> </v>
      </c>
      <c r="I95" s="23" t="str">
        <f>IF('T_endr-kom'!H94=0," ",'T_endr-kom'!H94)</f>
        <v xml:space="preserve"> </v>
      </c>
      <c r="J95" s="23" t="str">
        <f>IF('T_endr-kom'!I94=0," ",'T_endr-kom'!I94)</f>
        <v xml:space="preserve"> </v>
      </c>
      <c r="K95" s="23" t="str">
        <f>IF('T_endr-kom'!J94=0," ",'T_endr-kom'!J94)</f>
        <v xml:space="preserve"> </v>
      </c>
      <c r="L95" s="23" t="str">
        <f>IF('T_endr-kom'!K94=0," ",'T_endr-kom'!K94)</f>
        <v xml:space="preserve"> </v>
      </c>
      <c r="M95" s="23" t="str">
        <f>IF('T_endr-kom'!L94=0," ",'T_endr-kom'!L94)</f>
        <v xml:space="preserve"> </v>
      </c>
      <c r="N95" s="23" t="str">
        <f>IF('T_endr-kom'!M94=0," ",'T_endr-kom'!M94)</f>
        <v xml:space="preserve"> </v>
      </c>
      <c r="O95" s="23" t="str">
        <f>IF('T_endr-kom'!N94=0," ",'T_endr-kom'!N94)</f>
        <v xml:space="preserve"> </v>
      </c>
      <c r="P95" s="23" t="str">
        <f>IF('T_endr-kom'!O94=0," ",'T_endr-kom'!O94)</f>
        <v xml:space="preserve"> </v>
      </c>
      <c r="Q95" s="23" t="str">
        <f>IF('T_endr-kom'!P94=0," ",'T_endr-kom'!P94)</f>
        <v xml:space="preserve"> </v>
      </c>
      <c r="R95" s="23" t="str">
        <f>IF('T_endr-kom'!Q94=0," ",'T_endr-kom'!Q94)</f>
        <v xml:space="preserve"> </v>
      </c>
      <c r="S95" s="23" t="str">
        <f>IF('T_endr-kom'!R94=0," ",'T_endr-kom'!R94)</f>
        <v xml:space="preserve"> </v>
      </c>
    </row>
    <row r="96" spans="2:19" x14ac:dyDescent="0.2">
      <c r="B96" s="21" t="str">
        <f>IF('T_endr-kom'!A95=0," ",'T_endr-kom'!A95)</f>
        <v xml:space="preserve"> </v>
      </c>
      <c r="C96" s="21" t="str">
        <f>IF('T_endr-kom'!B95=0," ",'T_endr-kom'!B95)</f>
        <v xml:space="preserve"> </v>
      </c>
      <c r="D96" s="23" t="str">
        <f>IF('T_endr-kom'!C95=0," ",'T_endr-kom'!C95)</f>
        <v xml:space="preserve"> </v>
      </c>
      <c r="E96" s="23" t="str">
        <f>IF('T_endr-kom'!D95=0," ",'T_endr-kom'!D95)</f>
        <v xml:space="preserve"> </v>
      </c>
      <c r="F96" s="23" t="str">
        <f>IF('T_endr-kom'!E95=0," ",'T_endr-kom'!E95)</f>
        <v xml:space="preserve"> </v>
      </c>
      <c r="G96" s="23" t="str">
        <f>IF('T_endr-kom'!F95=0," ",'T_endr-kom'!F95)</f>
        <v xml:space="preserve"> </v>
      </c>
      <c r="H96" s="23" t="str">
        <f>IF('T_endr-kom'!G95=0," ",'T_endr-kom'!G95)</f>
        <v xml:space="preserve"> </v>
      </c>
      <c r="I96" s="23" t="str">
        <f>IF('T_endr-kom'!H95=0," ",'T_endr-kom'!H95)</f>
        <v xml:space="preserve"> </v>
      </c>
      <c r="J96" s="23" t="str">
        <f>IF('T_endr-kom'!I95=0," ",'T_endr-kom'!I95)</f>
        <v xml:space="preserve"> </v>
      </c>
      <c r="K96" s="23" t="str">
        <f>IF('T_endr-kom'!J95=0," ",'T_endr-kom'!J95)</f>
        <v xml:space="preserve"> </v>
      </c>
      <c r="L96" s="23" t="str">
        <f>IF('T_endr-kom'!K95=0," ",'T_endr-kom'!K95)</f>
        <v xml:space="preserve"> </v>
      </c>
      <c r="M96" s="23" t="str">
        <f>IF('T_endr-kom'!L95=0," ",'T_endr-kom'!L95)</f>
        <v xml:space="preserve"> </v>
      </c>
      <c r="N96" s="23" t="str">
        <f>IF('T_endr-kom'!M95=0," ",'T_endr-kom'!M95)</f>
        <v xml:space="preserve"> </v>
      </c>
      <c r="O96" s="23" t="str">
        <f>IF('T_endr-kom'!N95=0," ",'T_endr-kom'!N95)</f>
        <v xml:space="preserve"> </v>
      </c>
      <c r="P96" s="23" t="str">
        <f>IF('T_endr-kom'!O95=0," ",'T_endr-kom'!O95)</f>
        <v xml:space="preserve"> </v>
      </c>
      <c r="Q96" s="23" t="str">
        <f>IF('T_endr-kom'!P95=0," ",'T_endr-kom'!P95)</f>
        <v xml:space="preserve"> </v>
      </c>
      <c r="R96" s="23" t="str">
        <f>IF('T_endr-kom'!Q95=0," ",'T_endr-kom'!Q95)</f>
        <v xml:space="preserve"> </v>
      </c>
      <c r="S96" s="23" t="str">
        <f>IF('T_endr-kom'!R95=0," ",'T_endr-kom'!R95)</f>
        <v xml:space="preserve"> </v>
      </c>
    </row>
    <row r="97" spans="2:19" x14ac:dyDescent="0.2">
      <c r="B97" s="21" t="str">
        <f>IF('T_endr-kom'!A96=0," ",'T_endr-kom'!A96)</f>
        <v xml:space="preserve"> </v>
      </c>
      <c r="C97" s="21" t="str">
        <f>IF('T_endr-kom'!B96=0," ",'T_endr-kom'!B96)</f>
        <v xml:space="preserve"> </v>
      </c>
      <c r="D97" s="23" t="str">
        <f>IF('T_endr-kom'!C96=0," ",'T_endr-kom'!C96)</f>
        <v xml:space="preserve"> </v>
      </c>
      <c r="E97" s="23" t="str">
        <f>IF('T_endr-kom'!D96=0," ",'T_endr-kom'!D96)</f>
        <v xml:space="preserve"> </v>
      </c>
      <c r="F97" s="23" t="str">
        <f>IF('T_endr-kom'!E96=0," ",'T_endr-kom'!E96)</f>
        <v xml:space="preserve"> </v>
      </c>
      <c r="G97" s="23" t="str">
        <f>IF('T_endr-kom'!F96=0," ",'T_endr-kom'!F96)</f>
        <v xml:space="preserve"> </v>
      </c>
      <c r="H97" s="23" t="str">
        <f>IF('T_endr-kom'!G96=0," ",'T_endr-kom'!G96)</f>
        <v xml:space="preserve"> </v>
      </c>
      <c r="I97" s="23" t="str">
        <f>IF('T_endr-kom'!H96=0," ",'T_endr-kom'!H96)</f>
        <v xml:space="preserve"> </v>
      </c>
      <c r="J97" s="23" t="str">
        <f>IF('T_endr-kom'!I96=0," ",'T_endr-kom'!I96)</f>
        <v xml:space="preserve"> </v>
      </c>
      <c r="K97" s="23" t="str">
        <f>IF('T_endr-kom'!J96=0," ",'T_endr-kom'!J96)</f>
        <v xml:space="preserve"> </v>
      </c>
      <c r="L97" s="23" t="str">
        <f>IF('T_endr-kom'!K96=0," ",'T_endr-kom'!K96)</f>
        <v xml:space="preserve"> </v>
      </c>
      <c r="M97" s="23" t="str">
        <f>IF('T_endr-kom'!L96=0," ",'T_endr-kom'!L96)</f>
        <v xml:space="preserve"> </v>
      </c>
      <c r="N97" s="23" t="str">
        <f>IF('T_endr-kom'!M96=0," ",'T_endr-kom'!M96)</f>
        <v xml:space="preserve"> </v>
      </c>
      <c r="O97" s="23" t="str">
        <f>IF('T_endr-kom'!N96=0," ",'T_endr-kom'!N96)</f>
        <v xml:space="preserve"> </v>
      </c>
      <c r="P97" s="23" t="str">
        <f>IF('T_endr-kom'!O96=0," ",'T_endr-kom'!O96)</f>
        <v xml:space="preserve"> </v>
      </c>
      <c r="Q97" s="23" t="str">
        <f>IF('T_endr-kom'!P96=0," ",'T_endr-kom'!P96)</f>
        <v xml:space="preserve"> </v>
      </c>
      <c r="R97" s="23" t="str">
        <f>IF('T_endr-kom'!Q96=0," ",'T_endr-kom'!Q96)</f>
        <v xml:space="preserve"> </v>
      </c>
      <c r="S97" s="23" t="str">
        <f>IF('T_endr-kom'!R96=0," ",'T_endr-kom'!R96)</f>
        <v xml:space="preserve"> </v>
      </c>
    </row>
    <row r="98" spans="2:19" x14ac:dyDescent="0.2">
      <c r="B98" s="21" t="str">
        <f>IF('T_endr-kom'!A97=0," ",'T_endr-kom'!A97)</f>
        <v xml:space="preserve"> </v>
      </c>
      <c r="C98" s="21" t="str">
        <f>IF('T_endr-kom'!B97=0," ",'T_endr-kom'!B97)</f>
        <v xml:space="preserve"> </v>
      </c>
      <c r="D98" s="23" t="str">
        <f>IF('T_endr-kom'!C97=0," ",'T_endr-kom'!C97)</f>
        <v xml:space="preserve"> </v>
      </c>
      <c r="E98" s="23" t="str">
        <f>IF('T_endr-kom'!D97=0," ",'T_endr-kom'!D97)</f>
        <v xml:space="preserve"> </v>
      </c>
      <c r="F98" s="23" t="str">
        <f>IF('T_endr-kom'!E97=0," ",'T_endr-kom'!E97)</f>
        <v xml:space="preserve"> </v>
      </c>
      <c r="G98" s="23" t="str">
        <f>IF('T_endr-kom'!F97=0," ",'T_endr-kom'!F97)</f>
        <v xml:space="preserve"> </v>
      </c>
      <c r="H98" s="23" t="str">
        <f>IF('T_endr-kom'!G97=0," ",'T_endr-kom'!G97)</f>
        <v xml:space="preserve"> </v>
      </c>
      <c r="I98" s="23" t="str">
        <f>IF('T_endr-kom'!H97=0," ",'T_endr-kom'!H97)</f>
        <v xml:space="preserve"> </v>
      </c>
      <c r="J98" s="23" t="str">
        <f>IF('T_endr-kom'!I97=0," ",'T_endr-kom'!I97)</f>
        <v xml:space="preserve"> </v>
      </c>
      <c r="K98" s="23" t="str">
        <f>IF('T_endr-kom'!J97=0," ",'T_endr-kom'!J97)</f>
        <v xml:space="preserve"> </v>
      </c>
      <c r="L98" s="23" t="str">
        <f>IF('T_endr-kom'!K97=0," ",'T_endr-kom'!K97)</f>
        <v xml:space="preserve"> </v>
      </c>
      <c r="M98" s="23" t="str">
        <f>IF('T_endr-kom'!L97=0," ",'T_endr-kom'!L97)</f>
        <v xml:space="preserve"> </v>
      </c>
      <c r="N98" s="23" t="str">
        <f>IF('T_endr-kom'!M97=0," ",'T_endr-kom'!M97)</f>
        <v xml:space="preserve"> </v>
      </c>
      <c r="O98" s="23" t="str">
        <f>IF('T_endr-kom'!N97=0," ",'T_endr-kom'!N97)</f>
        <v xml:space="preserve"> </v>
      </c>
      <c r="P98" s="23" t="str">
        <f>IF('T_endr-kom'!O97=0," ",'T_endr-kom'!O97)</f>
        <v xml:space="preserve"> </v>
      </c>
      <c r="Q98" s="23" t="str">
        <f>IF('T_endr-kom'!P97=0," ",'T_endr-kom'!P97)</f>
        <v xml:space="preserve"> </v>
      </c>
      <c r="R98" s="23" t="str">
        <f>IF('T_endr-kom'!Q97=0," ",'T_endr-kom'!Q97)</f>
        <v xml:space="preserve"> </v>
      </c>
      <c r="S98" s="23" t="str">
        <f>IF('T_endr-kom'!R97=0," ",'T_endr-kom'!R97)</f>
        <v xml:space="preserve"> </v>
      </c>
    </row>
    <row r="99" spans="2:19" x14ac:dyDescent="0.2">
      <c r="B99" s="21" t="str">
        <f>IF('T_endr-kom'!A98=0," ",'T_endr-kom'!A98)</f>
        <v xml:space="preserve"> </v>
      </c>
      <c r="C99" s="21" t="str">
        <f>IF('T_endr-kom'!B98=0," ",'T_endr-kom'!B98)</f>
        <v xml:space="preserve"> </v>
      </c>
      <c r="D99" s="23" t="str">
        <f>IF('T_endr-kom'!C98=0," ",'T_endr-kom'!C98)</f>
        <v xml:space="preserve"> </v>
      </c>
      <c r="E99" s="23" t="str">
        <f>IF('T_endr-kom'!D98=0," ",'T_endr-kom'!D98)</f>
        <v xml:space="preserve"> </v>
      </c>
      <c r="F99" s="23" t="str">
        <f>IF('T_endr-kom'!E98=0," ",'T_endr-kom'!E98)</f>
        <v xml:space="preserve"> </v>
      </c>
      <c r="G99" s="23" t="str">
        <f>IF('T_endr-kom'!F98=0," ",'T_endr-kom'!F98)</f>
        <v xml:space="preserve"> </v>
      </c>
      <c r="H99" s="23" t="str">
        <f>IF('T_endr-kom'!G98=0," ",'T_endr-kom'!G98)</f>
        <v xml:space="preserve"> </v>
      </c>
      <c r="I99" s="23" t="str">
        <f>IF('T_endr-kom'!H98=0," ",'T_endr-kom'!H98)</f>
        <v xml:space="preserve"> </v>
      </c>
      <c r="J99" s="23" t="str">
        <f>IF('T_endr-kom'!I98=0," ",'T_endr-kom'!I98)</f>
        <v xml:space="preserve"> </v>
      </c>
      <c r="K99" s="23" t="str">
        <f>IF('T_endr-kom'!J98=0," ",'T_endr-kom'!J98)</f>
        <v xml:space="preserve"> </v>
      </c>
      <c r="L99" s="23" t="str">
        <f>IF('T_endr-kom'!K98=0," ",'T_endr-kom'!K98)</f>
        <v xml:space="preserve"> </v>
      </c>
      <c r="M99" s="23" t="str">
        <f>IF('T_endr-kom'!L98=0," ",'T_endr-kom'!L98)</f>
        <v xml:space="preserve"> </v>
      </c>
      <c r="N99" s="23" t="str">
        <f>IF('T_endr-kom'!M98=0," ",'T_endr-kom'!M98)</f>
        <v xml:space="preserve"> </v>
      </c>
      <c r="O99" s="23" t="str">
        <f>IF('T_endr-kom'!N98=0," ",'T_endr-kom'!N98)</f>
        <v xml:space="preserve"> </v>
      </c>
      <c r="P99" s="23" t="str">
        <f>IF('T_endr-kom'!O98=0," ",'T_endr-kom'!O98)</f>
        <v xml:space="preserve"> </v>
      </c>
      <c r="Q99" s="23" t="str">
        <f>IF('T_endr-kom'!P98=0," ",'T_endr-kom'!P98)</f>
        <v xml:space="preserve"> </v>
      </c>
      <c r="R99" s="23" t="str">
        <f>IF('T_endr-kom'!Q98=0," ",'T_endr-kom'!Q98)</f>
        <v xml:space="preserve"> </v>
      </c>
      <c r="S99" s="23" t="str">
        <f>IF('T_endr-kom'!R98=0," ",'T_endr-kom'!R98)</f>
        <v xml:space="preserve"> </v>
      </c>
    </row>
    <row r="100" spans="2:19" x14ac:dyDescent="0.2">
      <c r="B100" s="21" t="str">
        <f>IF('T_endr-kom'!A99=0," ",'T_endr-kom'!A99)</f>
        <v xml:space="preserve"> </v>
      </c>
      <c r="C100" s="21" t="str">
        <f>IF('T_endr-kom'!B99=0," ",'T_endr-kom'!B99)</f>
        <v xml:space="preserve"> </v>
      </c>
      <c r="D100" s="23" t="str">
        <f>IF('T_endr-kom'!C99=0," ",'T_endr-kom'!C99)</f>
        <v xml:space="preserve"> </v>
      </c>
      <c r="E100" s="23" t="str">
        <f>IF('T_endr-kom'!D99=0," ",'T_endr-kom'!D99)</f>
        <v xml:space="preserve"> </v>
      </c>
      <c r="F100" s="23" t="str">
        <f>IF('T_endr-kom'!E99=0," ",'T_endr-kom'!E99)</f>
        <v xml:space="preserve"> </v>
      </c>
      <c r="G100" s="23" t="str">
        <f>IF('T_endr-kom'!F99=0," ",'T_endr-kom'!F99)</f>
        <v xml:space="preserve"> </v>
      </c>
      <c r="H100" s="23" t="str">
        <f>IF('T_endr-kom'!G99=0," ",'T_endr-kom'!G99)</f>
        <v xml:space="preserve"> </v>
      </c>
      <c r="I100" s="23" t="str">
        <f>IF('T_endr-kom'!H99=0," ",'T_endr-kom'!H99)</f>
        <v xml:space="preserve"> </v>
      </c>
      <c r="J100" s="23" t="str">
        <f>IF('T_endr-kom'!I99=0," ",'T_endr-kom'!I99)</f>
        <v xml:space="preserve"> </v>
      </c>
      <c r="K100" s="23" t="str">
        <f>IF('T_endr-kom'!J99=0," ",'T_endr-kom'!J99)</f>
        <v xml:space="preserve"> </v>
      </c>
      <c r="L100" s="23" t="str">
        <f>IF('T_endr-kom'!K99=0," ",'T_endr-kom'!K99)</f>
        <v xml:space="preserve"> </v>
      </c>
      <c r="M100" s="23" t="str">
        <f>IF('T_endr-kom'!L99=0," ",'T_endr-kom'!L99)</f>
        <v xml:space="preserve"> </v>
      </c>
      <c r="N100" s="23" t="str">
        <f>IF('T_endr-kom'!M99=0," ",'T_endr-kom'!M99)</f>
        <v xml:space="preserve"> </v>
      </c>
      <c r="O100" s="23" t="str">
        <f>IF('T_endr-kom'!N99=0," ",'T_endr-kom'!N99)</f>
        <v xml:space="preserve"> </v>
      </c>
      <c r="P100" s="23" t="str">
        <f>IF('T_endr-kom'!O99=0," ",'T_endr-kom'!O99)</f>
        <v xml:space="preserve"> </v>
      </c>
      <c r="Q100" s="23" t="str">
        <f>IF('T_endr-kom'!P99=0," ",'T_endr-kom'!P99)</f>
        <v xml:space="preserve"> </v>
      </c>
      <c r="R100" s="23" t="str">
        <f>IF('T_endr-kom'!Q99=0," ",'T_endr-kom'!Q99)</f>
        <v xml:space="preserve"> </v>
      </c>
      <c r="S100" s="23" t="str">
        <f>IF('T_endr-kom'!R99=0," ",'T_endr-kom'!R99)</f>
        <v xml:space="preserve"> </v>
      </c>
    </row>
    <row r="101" spans="2:19" x14ac:dyDescent="0.2">
      <c r="B101" s="21" t="str">
        <f>IF('T_endr-kom'!A100=0," ",'T_endr-kom'!A100)</f>
        <v xml:space="preserve"> </v>
      </c>
      <c r="C101" s="21" t="str">
        <f>IF('T_endr-kom'!B100=0," ",'T_endr-kom'!B100)</f>
        <v xml:space="preserve"> </v>
      </c>
      <c r="D101" s="23" t="str">
        <f>IF('T_endr-kom'!C100=0," ",'T_endr-kom'!C100)</f>
        <v xml:space="preserve"> </v>
      </c>
      <c r="E101" s="23" t="str">
        <f>IF('T_endr-kom'!D100=0," ",'T_endr-kom'!D100)</f>
        <v xml:space="preserve"> </v>
      </c>
      <c r="F101" s="23" t="str">
        <f>IF('T_endr-kom'!E100=0," ",'T_endr-kom'!E100)</f>
        <v xml:space="preserve"> </v>
      </c>
      <c r="G101" s="23" t="str">
        <f>IF('T_endr-kom'!F100=0," ",'T_endr-kom'!F100)</f>
        <v xml:space="preserve"> </v>
      </c>
      <c r="H101" s="23" t="str">
        <f>IF('T_endr-kom'!G100=0," ",'T_endr-kom'!G100)</f>
        <v xml:space="preserve"> </v>
      </c>
      <c r="I101" s="23" t="str">
        <f>IF('T_endr-kom'!H100=0," ",'T_endr-kom'!H100)</f>
        <v xml:space="preserve"> </v>
      </c>
      <c r="J101" s="23" t="str">
        <f>IF('T_endr-kom'!I100=0," ",'T_endr-kom'!I100)</f>
        <v xml:space="preserve"> </v>
      </c>
      <c r="K101" s="23" t="str">
        <f>IF('T_endr-kom'!J100=0," ",'T_endr-kom'!J100)</f>
        <v xml:space="preserve"> </v>
      </c>
      <c r="L101" s="23" t="str">
        <f>IF('T_endr-kom'!K100=0," ",'T_endr-kom'!K100)</f>
        <v xml:space="preserve"> </v>
      </c>
      <c r="M101" s="23" t="str">
        <f>IF('T_endr-kom'!L100=0," ",'T_endr-kom'!L100)</f>
        <v xml:space="preserve"> </v>
      </c>
      <c r="N101" s="23" t="str">
        <f>IF('T_endr-kom'!M100=0," ",'T_endr-kom'!M100)</f>
        <v xml:space="preserve"> </v>
      </c>
      <c r="O101" s="23" t="str">
        <f>IF('T_endr-kom'!N100=0," ",'T_endr-kom'!N100)</f>
        <v xml:space="preserve"> </v>
      </c>
      <c r="P101" s="23" t="str">
        <f>IF('T_endr-kom'!O100=0," ",'T_endr-kom'!O100)</f>
        <v xml:space="preserve"> </v>
      </c>
      <c r="Q101" s="23" t="str">
        <f>IF('T_endr-kom'!P100=0," ",'T_endr-kom'!P100)</f>
        <v xml:space="preserve"> </v>
      </c>
      <c r="R101" s="23" t="str">
        <f>IF('T_endr-kom'!Q100=0," ",'T_endr-kom'!Q100)</f>
        <v xml:space="preserve"> </v>
      </c>
      <c r="S101" s="23" t="str">
        <f>IF('T_endr-kom'!R100=0," ",'T_endr-kom'!R100)</f>
        <v xml:space="preserve"> </v>
      </c>
    </row>
    <row r="102" spans="2:19" x14ac:dyDescent="0.2">
      <c r="B102" s="21" t="str">
        <f>IF('T_endr-kom'!A101=0," ",'T_endr-kom'!A101)</f>
        <v xml:space="preserve"> </v>
      </c>
      <c r="C102" s="21" t="str">
        <f>IF('T_endr-kom'!B101=0," ",'T_endr-kom'!B101)</f>
        <v xml:space="preserve"> </v>
      </c>
      <c r="D102" s="23" t="str">
        <f>IF('T_endr-kom'!C101=0," ",'T_endr-kom'!C101)</f>
        <v xml:space="preserve"> </v>
      </c>
      <c r="E102" s="23" t="str">
        <f>IF('T_endr-kom'!D101=0," ",'T_endr-kom'!D101)</f>
        <v xml:space="preserve"> </v>
      </c>
      <c r="F102" s="23" t="str">
        <f>IF('T_endr-kom'!E101=0," ",'T_endr-kom'!E101)</f>
        <v xml:space="preserve"> </v>
      </c>
      <c r="G102" s="23" t="str">
        <f>IF('T_endr-kom'!F101=0," ",'T_endr-kom'!F101)</f>
        <v xml:space="preserve"> </v>
      </c>
      <c r="H102" s="23" t="str">
        <f>IF('T_endr-kom'!G101=0," ",'T_endr-kom'!G101)</f>
        <v xml:space="preserve"> </v>
      </c>
      <c r="I102" s="23" t="str">
        <f>IF('T_endr-kom'!H101=0," ",'T_endr-kom'!H101)</f>
        <v xml:space="preserve"> </v>
      </c>
      <c r="J102" s="23" t="str">
        <f>IF('T_endr-kom'!I101=0," ",'T_endr-kom'!I101)</f>
        <v xml:space="preserve"> </v>
      </c>
      <c r="K102" s="23" t="str">
        <f>IF('T_endr-kom'!J101=0," ",'T_endr-kom'!J101)</f>
        <v xml:space="preserve"> </v>
      </c>
      <c r="L102" s="23" t="str">
        <f>IF('T_endr-kom'!K101=0," ",'T_endr-kom'!K101)</f>
        <v xml:space="preserve"> </v>
      </c>
      <c r="M102" s="23" t="str">
        <f>IF('T_endr-kom'!L101=0," ",'T_endr-kom'!L101)</f>
        <v xml:space="preserve"> </v>
      </c>
      <c r="N102" s="23" t="str">
        <f>IF('T_endr-kom'!M101=0," ",'T_endr-kom'!M101)</f>
        <v xml:space="preserve"> </v>
      </c>
      <c r="O102" s="23" t="str">
        <f>IF('T_endr-kom'!N101=0," ",'T_endr-kom'!N101)</f>
        <v xml:space="preserve"> </v>
      </c>
      <c r="P102" s="23" t="str">
        <f>IF('T_endr-kom'!O101=0," ",'T_endr-kom'!O101)</f>
        <v xml:space="preserve"> </v>
      </c>
      <c r="Q102" s="23" t="str">
        <f>IF('T_endr-kom'!P101=0," ",'T_endr-kom'!P101)</f>
        <v xml:space="preserve"> </v>
      </c>
      <c r="R102" s="23" t="str">
        <f>IF('T_endr-kom'!Q101=0," ",'T_endr-kom'!Q101)</f>
        <v xml:space="preserve"> </v>
      </c>
      <c r="S102" s="23" t="str">
        <f>IF('T_endr-kom'!R101=0," ",'T_endr-kom'!R101)</f>
        <v xml:space="preserve"> </v>
      </c>
    </row>
    <row r="103" spans="2:19" x14ac:dyDescent="0.2">
      <c r="B103" s="21" t="str">
        <f>IF('T_endr-kom'!A102=0," ",'T_endr-kom'!A102)</f>
        <v xml:space="preserve"> </v>
      </c>
      <c r="C103" s="21" t="str">
        <f>IF('T_endr-kom'!B102=0," ",'T_endr-kom'!B102)</f>
        <v xml:space="preserve"> </v>
      </c>
      <c r="D103" s="23" t="str">
        <f>IF('T_endr-kom'!C102=0," ",'T_endr-kom'!C102)</f>
        <v xml:space="preserve"> </v>
      </c>
      <c r="E103" s="23" t="str">
        <f>IF('T_endr-kom'!D102=0," ",'T_endr-kom'!D102)</f>
        <v xml:space="preserve"> </v>
      </c>
      <c r="F103" s="23" t="str">
        <f>IF('T_endr-kom'!E102=0," ",'T_endr-kom'!E102)</f>
        <v xml:space="preserve"> </v>
      </c>
      <c r="G103" s="23" t="str">
        <f>IF('T_endr-kom'!F102=0," ",'T_endr-kom'!F102)</f>
        <v xml:space="preserve"> </v>
      </c>
      <c r="H103" s="23" t="str">
        <f>IF('T_endr-kom'!G102=0," ",'T_endr-kom'!G102)</f>
        <v xml:space="preserve"> </v>
      </c>
      <c r="I103" s="23" t="str">
        <f>IF('T_endr-kom'!H102=0," ",'T_endr-kom'!H102)</f>
        <v xml:space="preserve"> </v>
      </c>
      <c r="J103" s="23" t="str">
        <f>IF('T_endr-kom'!I102=0," ",'T_endr-kom'!I102)</f>
        <v xml:space="preserve"> </v>
      </c>
      <c r="K103" s="23" t="str">
        <f>IF('T_endr-kom'!J102=0," ",'T_endr-kom'!J102)</f>
        <v xml:space="preserve"> </v>
      </c>
      <c r="L103" s="23" t="str">
        <f>IF('T_endr-kom'!K102=0," ",'T_endr-kom'!K102)</f>
        <v xml:space="preserve"> </v>
      </c>
      <c r="M103" s="23" t="str">
        <f>IF('T_endr-kom'!L102=0," ",'T_endr-kom'!L102)</f>
        <v xml:space="preserve"> </v>
      </c>
      <c r="N103" s="23" t="str">
        <f>IF('T_endr-kom'!M102=0," ",'T_endr-kom'!M102)</f>
        <v xml:space="preserve"> </v>
      </c>
      <c r="O103" s="23" t="str">
        <f>IF('T_endr-kom'!N102=0," ",'T_endr-kom'!N102)</f>
        <v xml:space="preserve"> </v>
      </c>
      <c r="P103" s="23" t="str">
        <f>IF('T_endr-kom'!O102=0," ",'T_endr-kom'!O102)</f>
        <v xml:space="preserve"> </v>
      </c>
      <c r="Q103" s="23" t="str">
        <f>IF('T_endr-kom'!P102=0," ",'T_endr-kom'!P102)</f>
        <v xml:space="preserve"> </v>
      </c>
      <c r="R103" s="23" t="str">
        <f>IF('T_endr-kom'!Q102=0," ",'T_endr-kom'!Q102)</f>
        <v xml:space="preserve"> </v>
      </c>
      <c r="S103" s="23" t="str">
        <f>IF('T_endr-kom'!R102=0," ",'T_endr-kom'!R102)</f>
        <v xml:space="preserve"> </v>
      </c>
    </row>
    <row r="104" spans="2:19" x14ac:dyDescent="0.2">
      <c r="B104" s="21" t="str">
        <f>IF('T_endr-kom'!A103=0," ",'T_endr-kom'!A103)</f>
        <v xml:space="preserve"> </v>
      </c>
      <c r="C104" s="21" t="str">
        <f>IF('T_endr-kom'!B103=0," ",'T_endr-kom'!B103)</f>
        <v xml:space="preserve"> </v>
      </c>
      <c r="D104" s="23" t="str">
        <f>IF('T_endr-kom'!C103=0," ",'T_endr-kom'!C103)</f>
        <v xml:space="preserve"> </v>
      </c>
      <c r="E104" s="23" t="str">
        <f>IF('T_endr-kom'!D103=0," ",'T_endr-kom'!D103)</f>
        <v xml:space="preserve"> </v>
      </c>
      <c r="F104" s="23" t="str">
        <f>IF('T_endr-kom'!E103=0," ",'T_endr-kom'!E103)</f>
        <v xml:space="preserve"> </v>
      </c>
      <c r="G104" s="23" t="str">
        <f>IF('T_endr-kom'!F103=0," ",'T_endr-kom'!F103)</f>
        <v xml:space="preserve"> </v>
      </c>
      <c r="H104" s="23" t="str">
        <f>IF('T_endr-kom'!G103=0," ",'T_endr-kom'!G103)</f>
        <v xml:space="preserve"> </v>
      </c>
      <c r="I104" s="23" t="str">
        <f>IF('T_endr-kom'!H103=0," ",'T_endr-kom'!H103)</f>
        <v xml:space="preserve"> </v>
      </c>
      <c r="J104" s="23" t="str">
        <f>IF('T_endr-kom'!I103=0," ",'T_endr-kom'!I103)</f>
        <v xml:space="preserve"> </v>
      </c>
      <c r="K104" s="23" t="str">
        <f>IF('T_endr-kom'!J103=0," ",'T_endr-kom'!J103)</f>
        <v xml:space="preserve"> </v>
      </c>
      <c r="L104" s="23" t="str">
        <f>IF('T_endr-kom'!K103=0," ",'T_endr-kom'!K103)</f>
        <v xml:space="preserve"> </v>
      </c>
      <c r="M104" s="23" t="str">
        <f>IF('T_endr-kom'!L103=0," ",'T_endr-kom'!L103)</f>
        <v xml:space="preserve"> </v>
      </c>
      <c r="N104" s="23" t="str">
        <f>IF('T_endr-kom'!M103=0," ",'T_endr-kom'!M103)</f>
        <v xml:space="preserve"> </v>
      </c>
      <c r="O104" s="23" t="str">
        <f>IF('T_endr-kom'!N103=0," ",'T_endr-kom'!N103)</f>
        <v xml:space="preserve"> </v>
      </c>
      <c r="P104" s="23" t="str">
        <f>IF('T_endr-kom'!O103=0," ",'T_endr-kom'!O103)</f>
        <v xml:space="preserve"> </v>
      </c>
      <c r="Q104" s="23" t="str">
        <f>IF('T_endr-kom'!P103=0," ",'T_endr-kom'!P103)</f>
        <v xml:space="preserve"> </v>
      </c>
      <c r="R104" s="23" t="str">
        <f>IF('T_endr-kom'!Q103=0," ",'T_endr-kom'!Q103)</f>
        <v xml:space="preserve"> </v>
      </c>
      <c r="S104" s="23" t="str">
        <f>IF('T_endr-kom'!R103=0," ",'T_endr-kom'!R103)</f>
        <v xml:space="preserve"> </v>
      </c>
    </row>
    <row r="105" spans="2:19" x14ac:dyDescent="0.2">
      <c r="B105" s="21" t="str">
        <f>IF('T_endr-kom'!A104=0," ",'T_endr-kom'!A104)</f>
        <v xml:space="preserve"> </v>
      </c>
      <c r="C105" s="21" t="str">
        <f>IF('T_endr-kom'!B104=0," ",'T_endr-kom'!B104)</f>
        <v xml:space="preserve"> </v>
      </c>
      <c r="D105" s="23" t="str">
        <f>IF('T_endr-kom'!C104=0," ",'T_endr-kom'!C104)</f>
        <v xml:space="preserve"> </v>
      </c>
      <c r="E105" s="23" t="str">
        <f>IF('T_endr-kom'!D104=0," ",'T_endr-kom'!D104)</f>
        <v xml:space="preserve"> </v>
      </c>
      <c r="F105" s="23" t="str">
        <f>IF('T_endr-kom'!E104=0," ",'T_endr-kom'!E104)</f>
        <v xml:space="preserve"> </v>
      </c>
      <c r="G105" s="23" t="str">
        <f>IF('T_endr-kom'!F104=0," ",'T_endr-kom'!F104)</f>
        <v xml:space="preserve"> </v>
      </c>
      <c r="H105" s="23" t="str">
        <f>IF('T_endr-kom'!G104=0," ",'T_endr-kom'!G104)</f>
        <v xml:space="preserve"> </v>
      </c>
      <c r="I105" s="23" t="str">
        <f>IF('T_endr-kom'!H104=0," ",'T_endr-kom'!H104)</f>
        <v xml:space="preserve"> </v>
      </c>
      <c r="J105" s="23" t="str">
        <f>IF('T_endr-kom'!I104=0," ",'T_endr-kom'!I104)</f>
        <v xml:space="preserve"> </v>
      </c>
      <c r="K105" s="23" t="str">
        <f>IF('T_endr-kom'!J104=0," ",'T_endr-kom'!J104)</f>
        <v xml:space="preserve"> </v>
      </c>
      <c r="L105" s="23" t="str">
        <f>IF('T_endr-kom'!K104=0," ",'T_endr-kom'!K104)</f>
        <v xml:space="preserve"> </v>
      </c>
      <c r="M105" s="23" t="str">
        <f>IF('T_endr-kom'!L104=0," ",'T_endr-kom'!L104)</f>
        <v xml:space="preserve"> </v>
      </c>
      <c r="N105" s="23" t="str">
        <f>IF('T_endr-kom'!M104=0," ",'T_endr-kom'!M104)</f>
        <v xml:space="preserve"> </v>
      </c>
      <c r="O105" s="23" t="str">
        <f>IF('T_endr-kom'!N104=0," ",'T_endr-kom'!N104)</f>
        <v xml:space="preserve"> </v>
      </c>
      <c r="P105" s="23" t="str">
        <f>IF('T_endr-kom'!O104=0," ",'T_endr-kom'!O104)</f>
        <v xml:space="preserve"> </v>
      </c>
      <c r="Q105" s="23" t="str">
        <f>IF('T_endr-kom'!P104=0," ",'T_endr-kom'!P104)</f>
        <v xml:space="preserve"> </v>
      </c>
      <c r="R105" s="23" t="str">
        <f>IF('T_endr-kom'!Q104=0," ",'T_endr-kom'!Q104)</f>
        <v xml:space="preserve"> </v>
      </c>
      <c r="S105" s="23" t="str">
        <f>IF('T_endr-kom'!R104=0," ",'T_endr-kom'!R104)</f>
        <v xml:space="preserve"> </v>
      </c>
    </row>
    <row r="106" spans="2:19" x14ac:dyDescent="0.2">
      <c r="B106" s="21" t="str">
        <f>IF('T_endr-kom'!A105=0," ",'T_endr-kom'!A105)</f>
        <v xml:space="preserve"> </v>
      </c>
      <c r="C106" s="21" t="str">
        <f>IF('T_endr-kom'!B105=0," ",'T_endr-kom'!B105)</f>
        <v xml:space="preserve"> </v>
      </c>
      <c r="D106" s="23" t="str">
        <f>IF('T_endr-kom'!C105=0," ",'T_endr-kom'!C105)</f>
        <v xml:space="preserve"> </v>
      </c>
      <c r="E106" s="23" t="str">
        <f>IF('T_endr-kom'!D105=0," ",'T_endr-kom'!D105)</f>
        <v xml:space="preserve"> </v>
      </c>
      <c r="F106" s="23" t="str">
        <f>IF('T_endr-kom'!E105=0," ",'T_endr-kom'!E105)</f>
        <v xml:space="preserve"> </v>
      </c>
      <c r="G106" s="23" t="str">
        <f>IF('T_endr-kom'!F105=0," ",'T_endr-kom'!F105)</f>
        <v xml:space="preserve"> </v>
      </c>
      <c r="H106" s="23" t="str">
        <f>IF('T_endr-kom'!G105=0," ",'T_endr-kom'!G105)</f>
        <v xml:space="preserve"> </v>
      </c>
      <c r="I106" s="23" t="str">
        <f>IF('T_endr-kom'!H105=0," ",'T_endr-kom'!H105)</f>
        <v xml:space="preserve"> </v>
      </c>
      <c r="J106" s="23" t="str">
        <f>IF('T_endr-kom'!I105=0," ",'T_endr-kom'!I105)</f>
        <v xml:space="preserve"> </v>
      </c>
      <c r="K106" s="23" t="str">
        <f>IF('T_endr-kom'!J105=0," ",'T_endr-kom'!J105)</f>
        <v xml:space="preserve"> </v>
      </c>
      <c r="L106" s="23" t="str">
        <f>IF('T_endr-kom'!K105=0," ",'T_endr-kom'!K105)</f>
        <v xml:space="preserve"> </v>
      </c>
      <c r="M106" s="23" t="str">
        <f>IF('T_endr-kom'!L105=0," ",'T_endr-kom'!L105)</f>
        <v xml:space="preserve"> </v>
      </c>
      <c r="N106" s="23" t="str">
        <f>IF('T_endr-kom'!M105=0," ",'T_endr-kom'!M105)</f>
        <v xml:space="preserve"> </v>
      </c>
      <c r="O106" s="23" t="str">
        <f>IF('T_endr-kom'!N105=0," ",'T_endr-kom'!N105)</f>
        <v xml:space="preserve"> </v>
      </c>
      <c r="P106" s="23" t="str">
        <f>IF('T_endr-kom'!O105=0," ",'T_endr-kom'!O105)</f>
        <v xml:space="preserve"> </v>
      </c>
      <c r="Q106" s="23" t="str">
        <f>IF('T_endr-kom'!P105=0," ",'T_endr-kom'!P105)</f>
        <v xml:space="preserve"> </v>
      </c>
      <c r="R106" s="23" t="str">
        <f>IF('T_endr-kom'!Q105=0," ",'T_endr-kom'!Q105)</f>
        <v xml:space="preserve"> </v>
      </c>
      <c r="S106" s="23" t="str">
        <f>IF('T_endr-kom'!R105=0," ",'T_endr-kom'!R105)</f>
        <v xml:space="preserve"> </v>
      </c>
    </row>
    <row r="107" spans="2:19" x14ac:dyDescent="0.2">
      <c r="B107" s="21" t="str">
        <f>IF('T_endr-kom'!A106=0," ",'T_endr-kom'!A106)</f>
        <v xml:space="preserve"> </v>
      </c>
      <c r="C107" s="21" t="str">
        <f>IF('T_endr-kom'!B106=0," ",'T_endr-kom'!B106)</f>
        <v xml:space="preserve"> </v>
      </c>
      <c r="D107" s="23" t="str">
        <f>IF('T_endr-kom'!C106=0," ",'T_endr-kom'!C106)</f>
        <v xml:space="preserve"> </v>
      </c>
      <c r="E107" s="23" t="str">
        <f>IF('T_endr-kom'!D106=0," ",'T_endr-kom'!D106)</f>
        <v xml:space="preserve"> </v>
      </c>
      <c r="F107" s="23" t="str">
        <f>IF('T_endr-kom'!E106=0," ",'T_endr-kom'!E106)</f>
        <v xml:space="preserve"> </v>
      </c>
      <c r="G107" s="23" t="str">
        <f>IF('T_endr-kom'!F106=0," ",'T_endr-kom'!F106)</f>
        <v xml:space="preserve"> </v>
      </c>
      <c r="H107" s="23" t="str">
        <f>IF('T_endr-kom'!G106=0," ",'T_endr-kom'!G106)</f>
        <v xml:space="preserve"> </v>
      </c>
      <c r="I107" s="23" t="str">
        <f>IF('T_endr-kom'!H106=0," ",'T_endr-kom'!H106)</f>
        <v xml:space="preserve"> </v>
      </c>
      <c r="J107" s="23" t="str">
        <f>IF('T_endr-kom'!I106=0," ",'T_endr-kom'!I106)</f>
        <v xml:space="preserve"> </v>
      </c>
      <c r="K107" s="23" t="str">
        <f>IF('T_endr-kom'!J106=0," ",'T_endr-kom'!J106)</f>
        <v xml:space="preserve"> </v>
      </c>
      <c r="L107" s="23" t="str">
        <f>IF('T_endr-kom'!K106=0," ",'T_endr-kom'!K106)</f>
        <v xml:space="preserve"> </v>
      </c>
      <c r="M107" s="23" t="str">
        <f>IF('T_endr-kom'!L106=0," ",'T_endr-kom'!L106)</f>
        <v xml:space="preserve"> </v>
      </c>
      <c r="N107" s="23" t="str">
        <f>IF('T_endr-kom'!M106=0," ",'T_endr-kom'!M106)</f>
        <v xml:space="preserve"> </v>
      </c>
      <c r="O107" s="23" t="str">
        <f>IF('T_endr-kom'!N106=0," ",'T_endr-kom'!N106)</f>
        <v xml:space="preserve"> </v>
      </c>
      <c r="P107" s="23" t="str">
        <f>IF('T_endr-kom'!O106=0," ",'T_endr-kom'!O106)</f>
        <v xml:space="preserve"> </v>
      </c>
      <c r="Q107" s="23" t="str">
        <f>IF('T_endr-kom'!P106=0," ",'T_endr-kom'!P106)</f>
        <v xml:space="preserve"> </v>
      </c>
      <c r="R107" s="23" t="str">
        <f>IF('T_endr-kom'!Q106=0," ",'T_endr-kom'!Q106)</f>
        <v xml:space="preserve"> </v>
      </c>
      <c r="S107" s="23" t="str">
        <f>IF('T_endr-kom'!R106=0," ",'T_endr-kom'!R106)</f>
        <v xml:space="preserve"> </v>
      </c>
    </row>
    <row r="108" spans="2:19" x14ac:dyDescent="0.2">
      <c r="B108" s="21" t="str">
        <f>IF('T_endr-kom'!A107=0," ",'T_endr-kom'!A107)</f>
        <v xml:space="preserve"> </v>
      </c>
      <c r="C108" s="21" t="str">
        <f>IF('T_endr-kom'!B107=0," ",'T_endr-kom'!B107)</f>
        <v xml:space="preserve"> </v>
      </c>
      <c r="D108" s="23" t="str">
        <f>IF('T_endr-kom'!C107=0," ",'T_endr-kom'!C107)</f>
        <v xml:space="preserve"> </v>
      </c>
      <c r="E108" s="23" t="str">
        <f>IF('T_endr-kom'!D107=0," ",'T_endr-kom'!D107)</f>
        <v xml:space="preserve"> </v>
      </c>
      <c r="F108" s="23" t="str">
        <f>IF('T_endr-kom'!E107=0," ",'T_endr-kom'!E107)</f>
        <v xml:space="preserve"> </v>
      </c>
      <c r="G108" s="23" t="str">
        <f>IF('T_endr-kom'!F107=0," ",'T_endr-kom'!F107)</f>
        <v xml:space="preserve"> </v>
      </c>
      <c r="H108" s="23" t="str">
        <f>IF('T_endr-kom'!G107=0," ",'T_endr-kom'!G107)</f>
        <v xml:space="preserve"> </v>
      </c>
      <c r="I108" s="23" t="str">
        <f>IF('T_endr-kom'!H107=0," ",'T_endr-kom'!H107)</f>
        <v xml:space="preserve"> </v>
      </c>
      <c r="J108" s="23" t="str">
        <f>IF('T_endr-kom'!I107=0," ",'T_endr-kom'!I107)</f>
        <v xml:space="preserve"> </v>
      </c>
      <c r="K108" s="23" t="str">
        <f>IF('T_endr-kom'!J107=0," ",'T_endr-kom'!J107)</f>
        <v xml:space="preserve"> </v>
      </c>
      <c r="L108" s="23" t="str">
        <f>IF('T_endr-kom'!K107=0," ",'T_endr-kom'!K107)</f>
        <v xml:space="preserve"> </v>
      </c>
      <c r="M108" s="23" t="str">
        <f>IF('T_endr-kom'!L107=0," ",'T_endr-kom'!L107)</f>
        <v xml:space="preserve"> </v>
      </c>
      <c r="N108" s="23" t="str">
        <f>IF('T_endr-kom'!M107=0," ",'T_endr-kom'!M107)</f>
        <v xml:space="preserve"> </v>
      </c>
      <c r="O108" s="23" t="str">
        <f>IF('T_endr-kom'!N107=0," ",'T_endr-kom'!N107)</f>
        <v xml:space="preserve"> </v>
      </c>
      <c r="P108" s="23" t="str">
        <f>IF('T_endr-kom'!O107=0," ",'T_endr-kom'!O107)</f>
        <v xml:space="preserve"> </v>
      </c>
      <c r="Q108" s="23" t="str">
        <f>IF('T_endr-kom'!P107=0," ",'T_endr-kom'!P107)</f>
        <v xml:space="preserve"> </v>
      </c>
      <c r="R108" s="23" t="str">
        <f>IF('T_endr-kom'!Q107=0," ",'T_endr-kom'!Q107)</f>
        <v xml:space="preserve"> </v>
      </c>
      <c r="S108" s="23" t="str">
        <f>IF('T_endr-kom'!R107=0," ",'T_endr-kom'!R107)</f>
        <v xml:space="preserve"> </v>
      </c>
    </row>
    <row r="109" spans="2:19" x14ac:dyDescent="0.2">
      <c r="B109" s="21" t="str">
        <f>IF('T_endr-kom'!A108=0," ",'T_endr-kom'!A108)</f>
        <v xml:space="preserve"> </v>
      </c>
      <c r="C109" s="21" t="str">
        <f>IF('T_endr-kom'!B108=0," ",'T_endr-kom'!B108)</f>
        <v xml:space="preserve"> </v>
      </c>
      <c r="D109" s="23" t="str">
        <f>IF('T_endr-kom'!C108=0," ",'T_endr-kom'!C108)</f>
        <v xml:space="preserve"> </v>
      </c>
      <c r="E109" s="23" t="str">
        <f>IF('T_endr-kom'!D108=0," ",'T_endr-kom'!D108)</f>
        <v xml:space="preserve"> </v>
      </c>
      <c r="F109" s="23" t="str">
        <f>IF('T_endr-kom'!E108=0," ",'T_endr-kom'!E108)</f>
        <v xml:space="preserve"> </v>
      </c>
      <c r="G109" s="23" t="str">
        <f>IF('T_endr-kom'!F108=0," ",'T_endr-kom'!F108)</f>
        <v xml:space="preserve"> </v>
      </c>
      <c r="H109" s="23" t="str">
        <f>IF('T_endr-kom'!G108=0," ",'T_endr-kom'!G108)</f>
        <v xml:space="preserve"> </v>
      </c>
      <c r="I109" s="23" t="str">
        <f>IF('T_endr-kom'!H108=0," ",'T_endr-kom'!H108)</f>
        <v xml:space="preserve"> </v>
      </c>
      <c r="J109" s="23" t="str">
        <f>IF('T_endr-kom'!I108=0," ",'T_endr-kom'!I108)</f>
        <v xml:space="preserve"> </v>
      </c>
      <c r="K109" s="23" t="str">
        <f>IF('T_endr-kom'!J108=0," ",'T_endr-kom'!J108)</f>
        <v xml:space="preserve"> </v>
      </c>
      <c r="L109" s="23" t="str">
        <f>IF('T_endr-kom'!K108=0," ",'T_endr-kom'!K108)</f>
        <v xml:space="preserve"> </v>
      </c>
      <c r="M109" s="23" t="str">
        <f>IF('T_endr-kom'!L108=0," ",'T_endr-kom'!L108)</f>
        <v xml:space="preserve"> </v>
      </c>
      <c r="N109" s="23" t="str">
        <f>IF('T_endr-kom'!M108=0," ",'T_endr-kom'!M108)</f>
        <v xml:space="preserve"> </v>
      </c>
      <c r="O109" s="23" t="str">
        <f>IF('T_endr-kom'!N108=0," ",'T_endr-kom'!N108)</f>
        <v xml:space="preserve"> </v>
      </c>
      <c r="P109" s="23" t="str">
        <f>IF('T_endr-kom'!O108=0," ",'T_endr-kom'!O108)</f>
        <v xml:space="preserve"> </v>
      </c>
      <c r="Q109" s="23" t="str">
        <f>IF('T_endr-kom'!P108=0," ",'T_endr-kom'!P108)</f>
        <v xml:space="preserve"> </v>
      </c>
      <c r="R109" s="23" t="str">
        <f>IF('T_endr-kom'!Q108=0," ",'T_endr-kom'!Q108)</f>
        <v xml:space="preserve"> </v>
      </c>
      <c r="S109" s="23" t="str">
        <f>IF('T_endr-kom'!R108=0," ",'T_endr-kom'!R108)</f>
        <v xml:space="preserve"> </v>
      </c>
    </row>
    <row r="110" spans="2:19" x14ac:dyDescent="0.2">
      <c r="B110" s="21" t="str">
        <f>IF('T_endr-kom'!A109=0," ",'T_endr-kom'!A109)</f>
        <v xml:space="preserve"> </v>
      </c>
      <c r="C110" s="21" t="str">
        <f>IF('T_endr-kom'!B109=0," ",'T_endr-kom'!B109)</f>
        <v xml:space="preserve"> </v>
      </c>
      <c r="D110" s="23" t="str">
        <f>IF('T_endr-kom'!C109=0," ",'T_endr-kom'!C109)</f>
        <v xml:space="preserve"> </v>
      </c>
      <c r="E110" s="23" t="str">
        <f>IF('T_endr-kom'!D109=0," ",'T_endr-kom'!D109)</f>
        <v xml:space="preserve"> </v>
      </c>
      <c r="F110" s="23" t="str">
        <f>IF('T_endr-kom'!E109=0," ",'T_endr-kom'!E109)</f>
        <v xml:space="preserve"> </v>
      </c>
      <c r="G110" s="23" t="str">
        <f>IF('T_endr-kom'!F109=0," ",'T_endr-kom'!F109)</f>
        <v xml:space="preserve"> </v>
      </c>
      <c r="H110" s="23" t="str">
        <f>IF('T_endr-kom'!G109=0," ",'T_endr-kom'!G109)</f>
        <v xml:space="preserve"> </v>
      </c>
      <c r="I110" s="23" t="str">
        <f>IF('T_endr-kom'!H109=0," ",'T_endr-kom'!H109)</f>
        <v xml:space="preserve"> </v>
      </c>
      <c r="J110" s="23" t="str">
        <f>IF('T_endr-kom'!I109=0," ",'T_endr-kom'!I109)</f>
        <v xml:space="preserve"> </v>
      </c>
      <c r="K110" s="23" t="str">
        <f>IF('T_endr-kom'!J109=0," ",'T_endr-kom'!J109)</f>
        <v xml:space="preserve"> </v>
      </c>
      <c r="L110" s="23" t="str">
        <f>IF('T_endr-kom'!K109=0," ",'T_endr-kom'!K109)</f>
        <v xml:space="preserve"> </v>
      </c>
      <c r="M110" s="23" t="str">
        <f>IF('T_endr-kom'!L109=0," ",'T_endr-kom'!L109)</f>
        <v xml:space="preserve"> </v>
      </c>
      <c r="N110" s="23" t="str">
        <f>IF('T_endr-kom'!M109=0," ",'T_endr-kom'!M109)</f>
        <v xml:space="preserve"> </v>
      </c>
      <c r="O110" s="23" t="str">
        <f>IF('T_endr-kom'!N109=0," ",'T_endr-kom'!N109)</f>
        <v xml:space="preserve"> </v>
      </c>
      <c r="P110" s="23" t="str">
        <f>IF('T_endr-kom'!O109=0," ",'T_endr-kom'!O109)</f>
        <v xml:space="preserve"> </v>
      </c>
      <c r="Q110" s="23" t="str">
        <f>IF('T_endr-kom'!P109=0," ",'T_endr-kom'!P109)</f>
        <v xml:space="preserve"> </v>
      </c>
      <c r="R110" s="23" t="str">
        <f>IF('T_endr-kom'!Q109=0," ",'T_endr-kom'!Q109)</f>
        <v xml:space="preserve"> </v>
      </c>
      <c r="S110" s="23" t="str">
        <f>IF('T_endr-kom'!R109=0," ",'T_endr-kom'!R109)</f>
        <v xml:space="preserve"> </v>
      </c>
    </row>
    <row r="111" spans="2:19" x14ac:dyDescent="0.2">
      <c r="B111" s="21" t="str">
        <f>IF('T_endr-kom'!A110=0," ",'T_endr-kom'!A110)</f>
        <v xml:space="preserve"> </v>
      </c>
      <c r="C111" s="21" t="str">
        <f>IF('T_endr-kom'!B110=0," ",'T_endr-kom'!B110)</f>
        <v xml:space="preserve"> </v>
      </c>
      <c r="D111" s="23" t="str">
        <f>IF('T_endr-kom'!C110=0," ",'T_endr-kom'!C110)</f>
        <v xml:space="preserve"> </v>
      </c>
      <c r="E111" s="23" t="str">
        <f>IF('T_endr-kom'!D110=0," ",'T_endr-kom'!D110)</f>
        <v xml:space="preserve"> </v>
      </c>
      <c r="F111" s="23" t="str">
        <f>IF('T_endr-kom'!E110=0," ",'T_endr-kom'!E110)</f>
        <v xml:space="preserve"> </v>
      </c>
      <c r="G111" s="23" t="str">
        <f>IF('T_endr-kom'!F110=0," ",'T_endr-kom'!F110)</f>
        <v xml:space="preserve"> </v>
      </c>
      <c r="H111" s="23" t="str">
        <f>IF('T_endr-kom'!G110=0," ",'T_endr-kom'!G110)</f>
        <v xml:space="preserve"> </v>
      </c>
      <c r="I111" s="23" t="str">
        <f>IF('T_endr-kom'!H110=0," ",'T_endr-kom'!H110)</f>
        <v xml:space="preserve"> </v>
      </c>
      <c r="J111" s="23" t="str">
        <f>IF('T_endr-kom'!I110=0," ",'T_endr-kom'!I110)</f>
        <v xml:space="preserve"> </v>
      </c>
      <c r="K111" s="23" t="str">
        <f>IF('T_endr-kom'!J110=0," ",'T_endr-kom'!J110)</f>
        <v xml:space="preserve"> </v>
      </c>
      <c r="L111" s="23" t="str">
        <f>IF('T_endr-kom'!K110=0," ",'T_endr-kom'!K110)</f>
        <v xml:space="preserve"> </v>
      </c>
      <c r="M111" s="23" t="str">
        <f>IF('T_endr-kom'!L110=0," ",'T_endr-kom'!L110)</f>
        <v xml:space="preserve"> </v>
      </c>
      <c r="N111" s="23" t="str">
        <f>IF('T_endr-kom'!M110=0," ",'T_endr-kom'!M110)</f>
        <v xml:space="preserve"> </v>
      </c>
      <c r="O111" s="23" t="str">
        <f>IF('T_endr-kom'!N110=0," ",'T_endr-kom'!N110)</f>
        <v xml:space="preserve"> </v>
      </c>
      <c r="P111" s="23" t="str">
        <f>IF('T_endr-kom'!O110=0," ",'T_endr-kom'!O110)</f>
        <v xml:space="preserve"> </v>
      </c>
      <c r="Q111" s="23" t="str">
        <f>IF('T_endr-kom'!P110=0," ",'T_endr-kom'!P110)</f>
        <v xml:space="preserve"> </v>
      </c>
      <c r="R111" s="23" t="str">
        <f>IF('T_endr-kom'!Q110=0," ",'T_endr-kom'!Q110)</f>
        <v xml:space="preserve"> </v>
      </c>
      <c r="S111" s="23" t="str">
        <f>IF('T_endr-kom'!R110=0," ",'T_endr-kom'!R110)</f>
        <v xml:space="preserve"> </v>
      </c>
    </row>
    <row r="112" spans="2:19" x14ac:dyDescent="0.2">
      <c r="B112" s="21" t="str">
        <f>IF('T_endr-kom'!A111=0," ",'T_endr-kom'!A111)</f>
        <v xml:space="preserve"> </v>
      </c>
      <c r="C112" s="21" t="str">
        <f>IF('T_endr-kom'!B111=0," ",'T_endr-kom'!B111)</f>
        <v xml:space="preserve"> </v>
      </c>
      <c r="D112" s="23" t="str">
        <f>IF('T_endr-kom'!C111=0," ",'T_endr-kom'!C111)</f>
        <v xml:space="preserve"> </v>
      </c>
      <c r="E112" s="23" t="str">
        <f>IF('T_endr-kom'!D111=0," ",'T_endr-kom'!D111)</f>
        <v xml:space="preserve"> </v>
      </c>
      <c r="F112" s="23" t="str">
        <f>IF('T_endr-kom'!E111=0," ",'T_endr-kom'!E111)</f>
        <v xml:space="preserve"> </v>
      </c>
      <c r="G112" s="23" t="str">
        <f>IF('T_endr-kom'!F111=0," ",'T_endr-kom'!F111)</f>
        <v xml:space="preserve"> </v>
      </c>
      <c r="H112" s="23" t="str">
        <f>IF('T_endr-kom'!G111=0," ",'T_endr-kom'!G111)</f>
        <v xml:space="preserve"> </v>
      </c>
      <c r="I112" s="23" t="str">
        <f>IF('T_endr-kom'!H111=0," ",'T_endr-kom'!H111)</f>
        <v xml:space="preserve"> </v>
      </c>
      <c r="J112" s="23" t="str">
        <f>IF('T_endr-kom'!I111=0," ",'T_endr-kom'!I111)</f>
        <v xml:space="preserve"> </v>
      </c>
      <c r="K112" s="23" t="str">
        <f>IF('T_endr-kom'!J111=0," ",'T_endr-kom'!J111)</f>
        <v xml:space="preserve"> </v>
      </c>
      <c r="L112" s="23" t="str">
        <f>IF('T_endr-kom'!K111=0," ",'T_endr-kom'!K111)</f>
        <v xml:space="preserve"> </v>
      </c>
      <c r="M112" s="23" t="str">
        <f>IF('T_endr-kom'!L111=0," ",'T_endr-kom'!L111)</f>
        <v xml:space="preserve"> </v>
      </c>
      <c r="N112" s="23" t="str">
        <f>IF('T_endr-kom'!M111=0," ",'T_endr-kom'!M111)</f>
        <v xml:space="preserve"> </v>
      </c>
      <c r="O112" s="23" t="str">
        <f>IF('T_endr-kom'!N111=0," ",'T_endr-kom'!N111)</f>
        <v xml:space="preserve"> </v>
      </c>
      <c r="P112" s="23" t="str">
        <f>IF('T_endr-kom'!O111=0," ",'T_endr-kom'!O111)</f>
        <v xml:space="preserve"> </v>
      </c>
      <c r="Q112" s="23" t="str">
        <f>IF('T_endr-kom'!P111=0," ",'T_endr-kom'!P111)</f>
        <v xml:space="preserve"> </v>
      </c>
      <c r="R112" s="23" t="str">
        <f>IF('T_endr-kom'!Q111=0," ",'T_endr-kom'!Q111)</f>
        <v xml:space="preserve"> </v>
      </c>
      <c r="S112" s="23" t="str">
        <f>IF('T_endr-kom'!R111=0," ",'T_endr-kom'!R111)</f>
        <v xml:space="preserve"> </v>
      </c>
    </row>
    <row r="113" spans="2:19" x14ac:dyDescent="0.2">
      <c r="B113" s="21" t="str">
        <f>IF('T_endr-kom'!A112=0," ",'T_endr-kom'!A112)</f>
        <v xml:space="preserve"> </v>
      </c>
      <c r="C113" s="21" t="str">
        <f>IF('T_endr-kom'!B112=0," ",'T_endr-kom'!B112)</f>
        <v xml:space="preserve"> </v>
      </c>
      <c r="D113" s="23" t="str">
        <f>IF('T_endr-kom'!C112=0," ",'T_endr-kom'!C112)</f>
        <v xml:space="preserve"> </v>
      </c>
      <c r="E113" s="23" t="str">
        <f>IF('T_endr-kom'!D112=0," ",'T_endr-kom'!D112)</f>
        <v xml:space="preserve"> </v>
      </c>
      <c r="F113" s="23" t="str">
        <f>IF('T_endr-kom'!E112=0," ",'T_endr-kom'!E112)</f>
        <v xml:space="preserve"> </v>
      </c>
      <c r="G113" s="23" t="str">
        <f>IF('T_endr-kom'!F112=0," ",'T_endr-kom'!F112)</f>
        <v xml:space="preserve"> </v>
      </c>
      <c r="H113" s="23" t="str">
        <f>IF('T_endr-kom'!G112=0," ",'T_endr-kom'!G112)</f>
        <v xml:space="preserve"> </v>
      </c>
      <c r="I113" s="23" t="str">
        <f>IF('T_endr-kom'!H112=0," ",'T_endr-kom'!H112)</f>
        <v xml:space="preserve"> </v>
      </c>
      <c r="J113" s="23" t="str">
        <f>IF('T_endr-kom'!I112=0," ",'T_endr-kom'!I112)</f>
        <v xml:space="preserve"> </v>
      </c>
      <c r="K113" s="23" t="str">
        <f>IF('T_endr-kom'!J112=0," ",'T_endr-kom'!J112)</f>
        <v xml:space="preserve"> </v>
      </c>
      <c r="L113" s="23" t="str">
        <f>IF('T_endr-kom'!K112=0," ",'T_endr-kom'!K112)</f>
        <v xml:space="preserve"> </v>
      </c>
      <c r="M113" s="23" t="str">
        <f>IF('T_endr-kom'!L112=0," ",'T_endr-kom'!L112)</f>
        <v xml:space="preserve"> </v>
      </c>
      <c r="N113" s="23" t="str">
        <f>IF('T_endr-kom'!M112=0," ",'T_endr-kom'!M112)</f>
        <v xml:space="preserve"> </v>
      </c>
      <c r="O113" s="23" t="str">
        <f>IF('T_endr-kom'!N112=0," ",'T_endr-kom'!N112)</f>
        <v xml:space="preserve"> </v>
      </c>
      <c r="P113" s="23" t="str">
        <f>IF('T_endr-kom'!O112=0," ",'T_endr-kom'!O112)</f>
        <v xml:space="preserve"> </v>
      </c>
      <c r="Q113" s="23" t="str">
        <f>IF('T_endr-kom'!P112=0," ",'T_endr-kom'!P112)</f>
        <v xml:space="preserve"> </v>
      </c>
      <c r="R113" s="23" t="str">
        <f>IF('T_endr-kom'!Q112=0," ",'T_endr-kom'!Q112)</f>
        <v xml:space="preserve"> </v>
      </c>
      <c r="S113" s="23" t="str">
        <f>IF('T_endr-kom'!R112=0," ",'T_endr-kom'!R112)</f>
        <v xml:space="preserve"> </v>
      </c>
    </row>
    <row r="114" spans="2:19" x14ac:dyDescent="0.2">
      <c r="B114" s="21" t="str">
        <f>IF('T_endr-kom'!A113=0," ",'T_endr-kom'!A113)</f>
        <v xml:space="preserve"> </v>
      </c>
      <c r="C114" s="21" t="str">
        <f>IF('T_endr-kom'!B113=0," ",'T_endr-kom'!B113)</f>
        <v xml:space="preserve"> </v>
      </c>
      <c r="D114" s="23" t="str">
        <f>IF('T_endr-kom'!C113=0," ",'T_endr-kom'!C113)</f>
        <v xml:space="preserve"> </v>
      </c>
      <c r="E114" s="23" t="str">
        <f>IF('T_endr-kom'!D113=0," ",'T_endr-kom'!D113)</f>
        <v xml:space="preserve"> </v>
      </c>
      <c r="F114" s="23" t="str">
        <f>IF('T_endr-kom'!E113=0," ",'T_endr-kom'!E113)</f>
        <v xml:space="preserve"> </v>
      </c>
      <c r="G114" s="23" t="str">
        <f>IF('T_endr-kom'!F113=0," ",'T_endr-kom'!F113)</f>
        <v xml:space="preserve"> </v>
      </c>
      <c r="H114" s="23" t="str">
        <f>IF('T_endr-kom'!G113=0," ",'T_endr-kom'!G113)</f>
        <v xml:space="preserve"> </v>
      </c>
      <c r="I114" s="23" t="str">
        <f>IF('T_endr-kom'!H113=0," ",'T_endr-kom'!H113)</f>
        <v xml:space="preserve"> </v>
      </c>
      <c r="J114" s="23" t="str">
        <f>IF('T_endr-kom'!I113=0," ",'T_endr-kom'!I113)</f>
        <v xml:space="preserve"> </v>
      </c>
      <c r="K114" s="23" t="str">
        <f>IF('T_endr-kom'!J113=0," ",'T_endr-kom'!J113)</f>
        <v xml:space="preserve"> </v>
      </c>
      <c r="L114" s="23" t="str">
        <f>IF('T_endr-kom'!K113=0," ",'T_endr-kom'!K113)</f>
        <v xml:space="preserve"> </v>
      </c>
      <c r="M114" s="23" t="str">
        <f>IF('T_endr-kom'!L113=0," ",'T_endr-kom'!L113)</f>
        <v xml:space="preserve"> </v>
      </c>
      <c r="N114" s="23" t="str">
        <f>IF('T_endr-kom'!M113=0," ",'T_endr-kom'!M113)</f>
        <v xml:space="preserve"> </v>
      </c>
      <c r="O114" s="23" t="str">
        <f>IF('T_endr-kom'!N113=0," ",'T_endr-kom'!N113)</f>
        <v xml:space="preserve"> </v>
      </c>
      <c r="P114" s="23" t="str">
        <f>IF('T_endr-kom'!O113=0," ",'T_endr-kom'!O113)</f>
        <v xml:space="preserve"> </v>
      </c>
      <c r="Q114" s="23" t="str">
        <f>IF('T_endr-kom'!P113=0," ",'T_endr-kom'!P113)</f>
        <v xml:space="preserve"> </v>
      </c>
      <c r="R114" s="23" t="str">
        <f>IF('T_endr-kom'!Q113=0," ",'T_endr-kom'!Q113)</f>
        <v xml:space="preserve"> </v>
      </c>
      <c r="S114" s="23" t="str">
        <f>IF('T_endr-kom'!R113=0," ",'T_endr-kom'!R113)</f>
        <v xml:space="preserve"> </v>
      </c>
    </row>
    <row r="115" spans="2:19" x14ac:dyDescent="0.2">
      <c r="B115" s="21" t="str">
        <f>IF('T_endr-kom'!A114=0," ",'T_endr-kom'!A114)</f>
        <v xml:space="preserve"> </v>
      </c>
      <c r="C115" s="21" t="str">
        <f>IF('T_endr-kom'!B114=0," ",'T_endr-kom'!B114)</f>
        <v xml:space="preserve"> </v>
      </c>
      <c r="D115" s="23" t="str">
        <f>IF('T_endr-kom'!C114=0," ",'T_endr-kom'!C114)</f>
        <v xml:space="preserve"> </v>
      </c>
      <c r="E115" s="23" t="str">
        <f>IF('T_endr-kom'!D114=0," ",'T_endr-kom'!D114)</f>
        <v xml:space="preserve"> </v>
      </c>
      <c r="F115" s="23" t="str">
        <f>IF('T_endr-kom'!E114=0," ",'T_endr-kom'!E114)</f>
        <v xml:space="preserve"> </v>
      </c>
      <c r="G115" s="23" t="str">
        <f>IF('T_endr-kom'!F114=0," ",'T_endr-kom'!F114)</f>
        <v xml:space="preserve"> </v>
      </c>
      <c r="H115" s="23" t="str">
        <f>IF('T_endr-kom'!G114=0," ",'T_endr-kom'!G114)</f>
        <v xml:space="preserve"> </v>
      </c>
      <c r="I115" s="23" t="str">
        <f>IF('T_endr-kom'!H114=0," ",'T_endr-kom'!H114)</f>
        <v xml:space="preserve"> </v>
      </c>
      <c r="J115" s="23" t="str">
        <f>IF('T_endr-kom'!I114=0," ",'T_endr-kom'!I114)</f>
        <v xml:space="preserve"> </v>
      </c>
      <c r="K115" s="23" t="str">
        <f>IF('T_endr-kom'!J114=0," ",'T_endr-kom'!J114)</f>
        <v xml:space="preserve"> </v>
      </c>
      <c r="L115" s="23" t="str">
        <f>IF('T_endr-kom'!K114=0," ",'T_endr-kom'!K114)</f>
        <v xml:space="preserve"> </v>
      </c>
      <c r="M115" s="23" t="str">
        <f>IF('T_endr-kom'!L114=0," ",'T_endr-kom'!L114)</f>
        <v xml:space="preserve"> </v>
      </c>
      <c r="N115" s="23" t="str">
        <f>IF('T_endr-kom'!M114=0," ",'T_endr-kom'!M114)</f>
        <v xml:space="preserve"> </v>
      </c>
      <c r="O115" s="23" t="str">
        <f>IF('T_endr-kom'!N114=0," ",'T_endr-kom'!N114)</f>
        <v xml:space="preserve"> </v>
      </c>
      <c r="P115" s="23" t="str">
        <f>IF('T_endr-kom'!O114=0," ",'T_endr-kom'!O114)</f>
        <v xml:space="preserve"> </v>
      </c>
      <c r="Q115" s="23" t="str">
        <f>IF('T_endr-kom'!P114=0," ",'T_endr-kom'!P114)</f>
        <v xml:space="preserve"> </v>
      </c>
      <c r="R115" s="23" t="str">
        <f>IF('T_endr-kom'!Q114=0," ",'T_endr-kom'!Q114)</f>
        <v xml:space="preserve"> </v>
      </c>
      <c r="S115" s="23" t="str">
        <f>IF('T_endr-kom'!R114=0," ",'T_endr-kom'!R114)</f>
        <v xml:space="preserve"> </v>
      </c>
    </row>
    <row r="116" spans="2:19" x14ac:dyDescent="0.2">
      <c r="B116" s="21" t="str">
        <f>IF('T_endr-kom'!A115=0," ",'T_endr-kom'!A115)</f>
        <v xml:space="preserve"> </v>
      </c>
      <c r="C116" s="21" t="str">
        <f>IF('T_endr-kom'!B115=0," ",'T_endr-kom'!B115)</f>
        <v xml:space="preserve"> </v>
      </c>
      <c r="D116" s="23" t="str">
        <f>IF('T_endr-kom'!C115=0," ",'T_endr-kom'!C115)</f>
        <v xml:space="preserve"> </v>
      </c>
      <c r="E116" s="23" t="str">
        <f>IF('T_endr-kom'!D115=0," ",'T_endr-kom'!D115)</f>
        <v xml:space="preserve"> </v>
      </c>
      <c r="F116" s="23" t="str">
        <f>IF('T_endr-kom'!E115=0," ",'T_endr-kom'!E115)</f>
        <v xml:space="preserve"> </v>
      </c>
      <c r="G116" s="23" t="str">
        <f>IF('T_endr-kom'!F115=0," ",'T_endr-kom'!F115)</f>
        <v xml:space="preserve"> </v>
      </c>
      <c r="H116" s="23" t="str">
        <f>IF('T_endr-kom'!G115=0," ",'T_endr-kom'!G115)</f>
        <v xml:space="preserve"> </v>
      </c>
      <c r="I116" s="23" t="str">
        <f>IF('T_endr-kom'!H115=0," ",'T_endr-kom'!H115)</f>
        <v xml:space="preserve"> </v>
      </c>
      <c r="J116" s="23" t="str">
        <f>IF('T_endr-kom'!I115=0," ",'T_endr-kom'!I115)</f>
        <v xml:space="preserve"> </v>
      </c>
      <c r="K116" s="23" t="str">
        <f>IF('T_endr-kom'!J115=0," ",'T_endr-kom'!J115)</f>
        <v xml:space="preserve"> </v>
      </c>
      <c r="L116" s="23" t="str">
        <f>IF('T_endr-kom'!K115=0," ",'T_endr-kom'!K115)</f>
        <v xml:space="preserve"> </v>
      </c>
      <c r="M116" s="23" t="str">
        <f>IF('T_endr-kom'!L115=0," ",'T_endr-kom'!L115)</f>
        <v xml:space="preserve"> </v>
      </c>
      <c r="N116" s="23" t="str">
        <f>IF('T_endr-kom'!M115=0," ",'T_endr-kom'!M115)</f>
        <v xml:space="preserve"> </v>
      </c>
      <c r="O116" s="23" t="str">
        <f>IF('T_endr-kom'!N115=0," ",'T_endr-kom'!N115)</f>
        <v xml:space="preserve"> </v>
      </c>
      <c r="P116" s="23" t="str">
        <f>IF('T_endr-kom'!O115=0," ",'T_endr-kom'!O115)</f>
        <v xml:space="preserve"> </v>
      </c>
      <c r="Q116" s="23" t="str">
        <f>IF('T_endr-kom'!P115=0," ",'T_endr-kom'!P115)</f>
        <v xml:space="preserve"> </v>
      </c>
      <c r="R116" s="23" t="str">
        <f>IF('T_endr-kom'!Q115=0," ",'T_endr-kom'!Q115)</f>
        <v xml:space="preserve"> </v>
      </c>
      <c r="S116" s="23" t="str">
        <f>IF('T_endr-kom'!R115=0," ",'T_endr-kom'!R115)</f>
        <v xml:space="preserve"> </v>
      </c>
    </row>
    <row r="117" spans="2:19" x14ac:dyDescent="0.2">
      <c r="B117" s="21" t="str">
        <f>IF('T_endr-kom'!A116=0," ",'T_endr-kom'!A116)</f>
        <v xml:space="preserve"> </v>
      </c>
      <c r="C117" s="21" t="str">
        <f>IF('T_endr-kom'!B116=0," ",'T_endr-kom'!B116)</f>
        <v xml:space="preserve"> </v>
      </c>
      <c r="D117" s="23" t="str">
        <f>IF('T_endr-kom'!C116=0," ",'T_endr-kom'!C116)</f>
        <v xml:space="preserve"> </v>
      </c>
      <c r="E117" s="23" t="str">
        <f>IF('T_endr-kom'!D116=0," ",'T_endr-kom'!D116)</f>
        <v xml:space="preserve"> </v>
      </c>
      <c r="F117" s="23" t="str">
        <f>IF('T_endr-kom'!E116=0," ",'T_endr-kom'!E116)</f>
        <v xml:space="preserve"> </v>
      </c>
      <c r="G117" s="23" t="str">
        <f>IF('T_endr-kom'!F116=0," ",'T_endr-kom'!F116)</f>
        <v xml:space="preserve"> </v>
      </c>
      <c r="H117" s="23" t="str">
        <f>IF('T_endr-kom'!G116=0," ",'T_endr-kom'!G116)</f>
        <v xml:space="preserve"> </v>
      </c>
      <c r="I117" s="23" t="str">
        <f>IF('T_endr-kom'!H116=0," ",'T_endr-kom'!H116)</f>
        <v xml:space="preserve"> </v>
      </c>
      <c r="J117" s="23" t="str">
        <f>IF('T_endr-kom'!I116=0," ",'T_endr-kom'!I116)</f>
        <v xml:space="preserve"> </v>
      </c>
      <c r="K117" s="23" t="str">
        <f>IF('T_endr-kom'!J116=0," ",'T_endr-kom'!J116)</f>
        <v xml:space="preserve"> </v>
      </c>
      <c r="L117" s="23" t="str">
        <f>IF('T_endr-kom'!K116=0," ",'T_endr-kom'!K116)</f>
        <v xml:space="preserve"> </v>
      </c>
      <c r="M117" s="23" t="str">
        <f>IF('T_endr-kom'!L116=0," ",'T_endr-kom'!L116)</f>
        <v xml:space="preserve"> </v>
      </c>
      <c r="N117" s="23" t="str">
        <f>IF('T_endr-kom'!M116=0," ",'T_endr-kom'!M116)</f>
        <v xml:space="preserve"> </v>
      </c>
      <c r="O117" s="23" t="str">
        <f>IF('T_endr-kom'!N116=0," ",'T_endr-kom'!N116)</f>
        <v xml:space="preserve"> </v>
      </c>
      <c r="P117" s="23" t="str">
        <f>IF('T_endr-kom'!O116=0," ",'T_endr-kom'!O116)</f>
        <v xml:space="preserve"> </v>
      </c>
      <c r="Q117" s="23" t="str">
        <f>IF('T_endr-kom'!P116=0," ",'T_endr-kom'!P116)</f>
        <v xml:space="preserve"> </v>
      </c>
      <c r="R117" s="23" t="str">
        <f>IF('T_endr-kom'!Q116=0," ",'T_endr-kom'!Q116)</f>
        <v xml:space="preserve"> </v>
      </c>
      <c r="S117" s="23" t="str">
        <f>IF('T_endr-kom'!R116=0," ",'T_endr-kom'!R116)</f>
        <v xml:space="preserve"> </v>
      </c>
    </row>
    <row r="118" spans="2:19" x14ac:dyDescent="0.2">
      <c r="B118" s="21" t="str">
        <f>IF('T_endr-kom'!A117=0," ",'T_endr-kom'!A117)</f>
        <v xml:space="preserve"> </v>
      </c>
      <c r="C118" s="21" t="str">
        <f>IF('T_endr-kom'!B117=0," ",'T_endr-kom'!B117)</f>
        <v xml:space="preserve"> </v>
      </c>
      <c r="D118" s="23" t="str">
        <f>IF('T_endr-kom'!C117=0," ",'T_endr-kom'!C117)</f>
        <v xml:space="preserve"> </v>
      </c>
      <c r="E118" s="23" t="str">
        <f>IF('T_endr-kom'!D117=0," ",'T_endr-kom'!D117)</f>
        <v xml:space="preserve"> </v>
      </c>
      <c r="F118" s="23" t="str">
        <f>IF('T_endr-kom'!E117=0," ",'T_endr-kom'!E117)</f>
        <v xml:space="preserve"> </v>
      </c>
      <c r="G118" s="23" t="str">
        <f>IF('T_endr-kom'!F117=0," ",'T_endr-kom'!F117)</f>
        <v xml:space="preserve"> </v>
      </c>
      <c r="H118" s="23" t="str">
        <f>IF('T_endr-kom'!G117=0," ",'T_endr-kom'!G117)</f>
        <v xml:space="preserve"> </v>
      </c>
      <c r="I118" s="23" t="str">
        <f>IF('T_endr-kom'!H117=0," ",'T_endr-kom'!H117)</f>
        <v xml:space="preserve"> </v>
      </c>
      <c r="J118" s="23" t="str">
        <f>IF('T_endr-kom'!I117=0," ",'T_endr-kom'!I117)</f>
        <v xml:space="preserve"> </v>
      </c>
      <c r="K118" s="23" t="str">
        <f>IF('T_endr-kom'!J117=0," ",'T_endr-kom'!J117)</f>
        <v xml:space="preserve"> </v>
      </c>
      <c r="L118" s="23" t="str">
        <f>IF('T_endr-kom'!K117=0," ",'T_endr-kom'!K117)</f>
        <v xml:space="preserve"> </v>
      </c>
      <c r="M118" s="23" t="str">
        <f>IF('T_endr-kom'!L117=0," ",'T_endr-kom'!L117)</f>
        <v xml:space="preserve"> </v>
      </c>
      <c r="N118" s="23" t="str">
        <f>IF('T_endr-kom'!M117=0," ",'T_endr-kom'!M117)</f>
        <v xml:space="preserve"> </v>
      </c>
      <c r="O118" s="23" t="str">
        <f>IF('T_endr-kom'!N117=0," ",'T_endr-kom'!N117)</f>
        <v xml:space="preserve"> </v>
      </c>
      <c r="P118" s="23" t="str">
        <f>IF('T_endr-kom'!O117=0," ",'T_endr-kom'!O117)</f>
        <v xml:space="preserve"> </v>
      </c>
      <c r="Q118" s="23" t="str">
        <f>IF('T_endr-kom'!P117=0," ",'T_endr-kom'!P117)</f>
        <v xml:space="preserve"> </v>
      </c>
      <c r="R118" s="23" t="str">
        <f>IF('T_endr-kom'!Q117=0," ",'T_endr-kom'!Q117)</f>
        <v xml:space="preserve"> </v>
      </c>
      <c r="S118" s="23" t="str">
        <f>IF('T_endr-kom'!R117=0," ",'T_endr-kom'!R117)</f>
        <v xml:space="preserve"> </v>
      </c>
    </row>
    <row r="119" spans="2:19" x14ac:dyDescent="0.2">
      <c r="B119" s="21" t="str">
        <f>IF('T_endr-kom'!A118=0," ",'T_endr-kom'!A118)</f>
        <v xml:space="preserve"> </v>
      </c>
      <c r="C119" s="21" t="str">
        <f>IF('T_endr-kom'!B118=0," ",'T_endr-kom'!B118)</f>
        <v xml:space="preserve"> </v>
      </c>
      <c r="D119" s="23" t="str">
        <f>IF('T_endr-kom'!C118=0," ",'T_endr-kom'!C118)</f>
        <v xml:space="preserve"> </v>
      </c>
      <c r="E119" s="23" t="str">
        <f>IF('T_endr-kom'!D118=0," ",'T_endr-kom'!D118)</f>
        <v xml:space="preserve"> </v>
      </c>
      <c r="F119" s="23" t="str">
        <f>IF('T_endr-kom'!E118=0," ",'T_endr-kom'!E118)</f>
        <v xml:space="preserve"> </v>
      </c>
      <c r="G119" s="23" t="str">
        <f>IF('T_endr-kom'!F118=0," ",'T_endr-kom'!F118)</f>
        <v xml:space="preserve"> </v>
      </c>
      <c r="H119" s="23" t="str">
        <f>IF('T_endr-kom'!G118=0," ",'T_endr-kom'!G118)</f>
        <v xml:space="preserve"> </v>
      </c>
      <c r="I119" s="23" t="str">
        <f>IF('T_endr-kom'!H118=0," ",'T_endr-kom'!H118)</f>
        <v xml:space="preserve"> </v>
      </c>
      <c r="J119" s="23" t="str">
        <f>IF('T_endr-kom'!I118=0," ",'T_endr-kom'!I118)</f>
        <v xml:space="preserve"> </v>
      </c>
      <c r="K119" s="23" t="str">
        <f>IF('T_endr-kom'!J118=0," ",'T_endr-kom'!J118)</f>
        <v xml:space="preserve"> </v>
      </c>
      <c r="L119" s="23" t="str">
        <f>IF('T_endr-kom'!K118=0," ",'T_endr-kom'!K118)</f>
        <v xml:space="preserve"> </v>
      </c>
      <c r="M119" s="23" t="str">
        <f>IF('T_endr-kom'!L118=0," ",'T_endr-kom'!L118)</f>
        <v xml:space="preserve"> </v>
      </c>
      <c r="N119" s="23" t="str">
        <f>IF('T_endr-kom'!M118=0," ",'T_endr-kom'!M118)</f>
        <v xml:space="preserve"> </v>
      </c>
      <c r="O119" s="23" t="str">
        <f>IF('T_endr-kom'!N118=0," ",'T_endr-kom'!N118)</f>
        <v xml:space="preserve"> </v>
      </c>
      <c r="P119" s="23" t="str">
        <f>IF('T_endr-kom'!O118=0," ",'T_endr-kom'!O118)</f>
        <v xml:space="preserve"> </v>
      </c>
      <c r="Q119" s="23" t="str">
        <f>IF('T_endr-kom'!P118=0," ",'T_endr-kom'!P118)</f>
        <v xml:space="preserve"> </v>
      </c>
      <c r="R119" s="23" t="str">
        <f>IF('T_endr-kom'!Q118=0," ",'T_endr-kom'!Q118)</f>
        <v xml:space="preserve"> </v>
      </c>
      <c r="S119" s="23" t="str">
        <f>IF('T_endr-kom'!R118=0," ",'T_endr-kom'!R118)</f>
        <v xml:space="preserve"> </v>
      </c>
    </row>
    <row r="120" spans="2:19" x14ac:dyDescent="0.2">
      <c r="B120" s="21" t="str">
        <f>IF('T_endr-kom'!A119=0," ",'T_endr-kom'!A119)</f>
        <v xml:space="preserve"> </v>
      </c>
      <c r="C120" s="21" t="str">
        <f>IF('T_endr-kom'!B119=0," ",'T_endr-kom'!B119)</f>
        <v xml:space="preserve"> </v>
      </c>
      <c r="D120" s="23" t="str">
        <f>IF('T_endr-kom'!C119=0," ",'T_endr-kom'!C119)</f>
        <v xml:space="preserve"> </v>
      </c>
      <c r="E120" s="23" t="str">
        <f>IF('T_endr-kom'!D119=0," ",'T_endr-kom'!D119)</f>
        <v xml:space="preserve"> </v>
      </c>
      <c r="F120" s="23" t="str">
        <f>IF('T_endr-kom'!E119=0," ",'T_endr-kom'!E119)</f>
        <v xml:space="preserve"> </v>
      </c>
      <c r="G120" s="23" t="str">
        <f>IF('T_endr-kom'!F119=0," ",'T_endr-kom'!F119)</f>
        <v xml:space="preserve"> </v>
      </c>
      <c r="H120" s="23" t="str">
        <f>IF('T_endr-kom'!G119=0," ",'T_endr-kom'!G119)</f>
        <v xml:space="preserve"> </v>
      </c>
      <c r="I120" s="23" t="str">
        <f>IF('T_endr-kom'!H119=0," ",'T_endr-kom'!H119)</f>
        <v xml:space="preserve"> </v>
      </c>
      <c r="J120" s="23" t="str">
        <f>IF('T_endr-kom'!I119=0," ",'T_endr-kom'!I119)</f>
        <v xml:space="preserve"> </v>
      </c>
      <c r="K120" s="23" t="str">
        <f>IF('T_endr-kom'!J119=0," ",'T_endr-kom'!J119)</f>
        <v xml:space="preserve"> </v>
      </c>
      <c r="L120" s="23" t="str">
        <f>IF('T_endr-kom'!K119=0," ",'T_endr-kom'!K119)</f>
        <v xml:space="preserve"> </v>
      </c>
      <c r="M120" s="23" t="str">
        <f>IF('T_endr-kom'!L119=0," ",'T_endr-kom'!L119)</f>
        <v xml:space="preserve"> </v>
      </c>
      <c r="N120" s="23" t="str">
        <f>IF('T_endr-kom'!M119=0," ",'T_endr-kom'!M119)</f>
        <v xml:space="preserve"> </v>
      </c>
      <c r="O120" s="23" t="str">
        <f>IF('T_endr-kom'!N119=0," ",'T_endr-kom'!N119)</f>
        <v xml:space="preserve"> </v>
      </c>
      <c r="P120" s="23" t="str">
        <f>IF('T_endr-kom'!O119=0," ",'T_endr-kom'!O119)</f>
        <v xml:space="preserve"> </v>
      </c>
      <c r="Q120" s="23" t="str">
        <f>IF('T_endr-kom'!P119=0," ",'T_endr-kom'!P119)</f>
        <v xml:space="preserve"> </v>
      </c>
      <c r="R120" s="23" t="str">
        <f>IF('T_endr-kom'!Q119=0," ",'T_endr-kom'!Q119)</f>
        <v xml:space="preserve"> </v>
      </c>
      <c r="S120" s="23" t="str">
        <f>IF('T_endr-kom'!R119=0," ",'T_endr-kom'!R119)</f>
        <v xml:space="preserve"> </v>
      </c>
    </row>
    <row r="121" spans="2:19" x14ac:dyDescent="0.2">
      <c r="B121" s="21" t="str">
        <f>IF('T_endr-kom'!A120=0," ",'T_endr-kom'!A120)</f>
        <v xml:space="preserve"> </v>
      </c>
      <c r="C121" s="21" t="str">
        <f>IF('T_endr-kom'!B120=0," ",'T_endr-kom'!B120)</f>
        <v xml:space="preserve"> </v>
      </c>
      <c r="D121" s="23" t="str">
        <f>IF('T_endr-kom'!C120=0," ",'T_endr-kom'!C120)</f>
        <v xml:space="preserve"> </v>
      </c>
      <c r="E121" s="23" t="str">
        <f>IF('T_endr-kom'!D120=0," ",'T_endr-kom'!D120)</f>
        <v xml:space="preserve"> </v>
      </c>
      <c r="F121" s="23" t="str">
        <f>IF('T_endr-kom'!E120=0," ",'T_endr-kom'!E120)</f>
        <v xml:space="preserve"> </v>
      </c>
      <c r="G121" s="23" t="str">
        <f>IF('T_endr-kom'!F120=0," ",'T_endr-kom'!F120)</f>
        <v xml:space="preserve"> </v>
      </c>
      <c r="H121" s="23" t="str">
        <f>IF('T_endr-kom'!G120=0," ",'T_endr-kom'!G120)</f>
        <v xml:space="preserve"> </v>
      </c>
      <c r="I121" s="23" t="str">
        <f>IF('T_endr-kom'!H120=0," ",'T_endr-kom'!H120)</f>
        <v xml:space="preserve"> </v>
      </c>
      <c r="J121" s="23" t="str">
        <f>IF('T_endr-kom'!I120=0," ",'T_endr-kom'!I120)</f>
        <v xml:space="preserve"> </v>
      </c>
      <c r="K121" s="23" t="str">
        <f>IF('T_endr-kom'!J120=0," ",'T_endr-kom'!J120)</f>
        <v xml:space="preserve"> </v>
      </c>
      <c r="L121" s="23" t="str">
        <f>IF('T_endr-kom'!K120=0," ",'T_endr-kom'!K120)</f>
        <v xml:space="preserve"> </v>
      </c>
      <c r="M121" s="23" t="str">
        <f>IF('T_endr-kom'!L120=0," ",'T_endr-kom'!L120)</f>
        <v xml:space="preserve"> </v>
      </c>
      <c r="N121" s="23" t="str">
        <f>IF('T_endr-kom'!M120=0," ",'T_endr-kom'!M120)</f>
        <v xml:space="preserve"> </v>
      </c>
      <c r="O121" s="23" t="str">
        <f>IF('T_endr-kom'!N120=0," ",'T_endr-kom'!N120)</f>
        <v xml:space="preserve"> </v>
      </c>
      <c r="P121" s="23" t="str">
        <f>IF('T_endr-kom'!O120=0," ",'T_endr-kom'!O120)</f>
        <v xml:space="preserve"> </v>
      </c>
      <c r="Q121" s="23" t="str">
        <f>IF('T_endr-kom'!P120=0," ",'T_endr-kom'!P120)</f>
        <v xml:space="preserve"> </v>
      </c>
      <c r="R121" s="23" t="str">
        <f>IF('T_endr-kom'!Q120=0," ",'T_endr-kom'!Q120)</f>
        <v xml:space="preserve"> </v>
      </c>
      <c r="S121" s="23" t="str">
        <f>IF('T_endr-kom'!R120=0," ",'T_endr-kom'!R120)</f>
        <v xml:space="preserve"> </v>
      </c>
    </row>
    <row r="122" spans="2:19" x14ac:dyDescent="0.2">
      <c r="B122" s="21" t="str">
        <f>IF('T_endr-kom'!A121=0," ",'T_endr-kom'!A121)</f>
        <v xml:space="preserve"> </v>
      </c>
      <c r="C122" s="21" t="str">
        <f>IF('T_endr-kom'!B121=0," ",'T_endr-kom'!B121)</f>
        <v xml:space="preserve"> </v>
      </c>
      <c r="D122" s="23" t="str">
        <f>IF('T_endr-kom'!C121=0," ",'T_endr-kom'!C121)</f>
        <v xml:space="preserve"> </v>
      </c>
      <c r="E122" s="23" t="str">
        <f>IF('T_endr-kom'!D121=0," ",'T_endr-kom'!D121)</f>
        <v xml:space="preserve"> </v>
      </c>
      <c r="F122" s="23" t="str">
        <f>IF('T_endr-kom'!E121=0," ",'T_endr-kom'!E121)</f>
        <v xml:space="preserve"> </v>
      </c>
      <c r="G122" s="23" t="str">
        <f>IF('T_endr-kom'!F121=0," ",'T_endr-kom'!F121)</f>
        <v xml:space="preserve"> </v>
      </c>
      <c r="H122" s="23" t="str">
        <f>IF('T_endr-kom'!G121=0," ",'T_endr-kom'!G121)</f>
        <v xml:space="preserve"> </v>
      </c>
      <c r="I122" s="23" t="str">
        <f>IF('T_endr-kom'!H121=0," ",'T_endr-kom'!H121)</f>
        <v xml:space="preserve"> </v>
      </c>
      <c r="J122" s="23" t="str">
        <f>IF('T_endr-kom'!I121=0," ",'T_endr-kom'!I121)</f>
        <v xml:space="preserve"> </v>
      </c>
      <c r="K122" s="23" t="str">
        <f>IF('T_endr-kom'!J121=0," ",'T_endr-kom'!J121)</f>
        <v xml:space="preserve"> </v>
      </c>
      <c r="L122" s="23" t="str">
        <f>IF('T_endr-kom'!K121=0," ",'T_endr-kom'!K121)</f>
        <v xml:space="preserve"> </v>
      </c>
      <c r="M122" s="23" t="str">
        <f>IF('T_endr-kom'!L121=0," ",'T_endr-kom'!L121)</f>
        <v xml:space="preserve"> </v>
      </c>
      <c r="N122" s="23" t="str">
        <f>IF('T_endr-kom'!M121=0," ",'T_endr-kom'!M121)</f>
        <v xml:space="preserve"> </v>
      </c>
      <c r="O122" s="23" t="str">
        <f>IF('T_endr-kom'!N121=0," ",'T_endr-kom'!N121)</f>
        <v xml:space="preserve"> </v>
      </c>
      <c r="P122" s="23" t="str">
        <f>IF('T_endr-kom'!O121=0," ",'T_endr-kom'!O121)</f>
        <v xml:space="preserve"> </v>
      </c>
      <c r="Q122" s="23" t="str">
        <f>IF('T_endr-kom'!P121=0," ",'T_endr-kom'!P121)</f>
        <v xml:space="preserve"> </v>
      </c>
      <c r="R122" s="23" t="str">
        <f>IF('T_endr-kom'!Q121=0," ",'T_endr-kom'!Q121)</f>
        <v xml:space="preserve"> </v>
      </c>
      <c r="S122" s="23" t="str">
        <f>IF('T_endr-kom'!R121=0," ",'T_endr-kom'!R121)</f>
        <v xml:space="preserve"> </v>
      </c>
    </row>
    <row r="123" spans="2:19" x14ac:dyDescent="0.2">
      <c r="B123" s="21" t="str">
        <f>IF('T_endr-kom'!A122=0," ",'T_endr-kom'!A122)</f>
        <v xml:space="preserve"> </v>
      </c>
      <c r="C123" s="21" t="str">
        <f>IF('T_endr-kom'!B122=0," ",'T_endr-kom'!B122)</f>
        <v xml:space="preserve"> </v>
      </c>
      <c r="D123" s="23" t="str">
        <f>IF('T_endr-kom'!C122=0," ",'T_endr-kom'!C122)</f>
        <v xml:space="preserve"> </v>
      </c>
      <c r="E123" s="23" t="str">
        <f>IF('T_endr-kom'!D122=0," ",'T_endr-kom'!D122)</f>
        <v xml:space="preserve"> </v>
      </c>
      <c r="F123" s="23" t="str">
        <f>IF('T_endr-kom'!E122=0," ",'T_endr-kom'!E122)</f>
        <v xml:space="preserve"> </v>
      </c>
      <c r="G123" s="23" t="str">
        <f>IF('T_endr-kom'!F122=0," ",'T_endr-kom'!F122)</f>
        <v xml:space="preserve"> </v>
      </c>
      <c r="H123" s="23" t="str">
        <f>IF('T_endr-kom'!G122=0," ",'T_endr-kom'!G122)</f>
        <v xml:space="preserve"> </v>
      </c>
      <c r="I123" s="23" t="str">
        <f>IF('T_endr-kom'!H122=0," ",'T_endr-kom'!H122)</f>
        <v xml:space="preserve"> </v>
      </c>
      <c r="J123" s="23" t="str">
        <f>IF('T_endr-kom'!I122=0," ",'T_endr-kom'!I122)</f>
        <v xml:space="preserve"> </v>
      </c>
      <c r="K123" s="23" t="str">
        <f>IF('T_endr-kom'!J122=0," ",'T_endr-kom'!J122)</f>
        <v xml:space="preserve"> </v>
      </c>
      <c r="L123" s="23" t="str">
        <f>IF('T_endr-kom'!K122=0," ",'T_endr-kom'!K122)</f>
        <v xml:space="preserve"> </v>
      </c>
      <c r="M123" s="23" t="str">
        <f>IF('T_endr-kom'!L122=0," ",'T_endr-kom'!L122)</f>
        <v xml:space="preserve"> </v>
      </c>
      <c r="N123" s="23" t="str">
        <f>IF('T_endr-kom'!M122=0," ",'T_endr-kom'!M122)</f>
        <v xml:space="preserve"> </v>
      </c>
      <c r="O123" s="23" t="str">
        <f>IF('T_endr-kom'!N122=0," ",'T_endr-kom'!N122)</f>
        <v xml:space="preserve"> </v>
      </c>
      <c r="P123" s="23" t="str">
        <f>IF('T_endr-kom'!O122=0," ",'T_endr-kom'!O122)</f>
        <v xml:space="preserve"> </v>
      </c>
      <c r="Q123" s="23" t="str">
        <f>IF('T_endr-kom'!P122=0," ",'T_endr-kom'!P122)</f>
        <v xml:space="preserve"> </v>
      </c>
      <c r="R123" s="23" t="str">
        <f>IF('T_endr-kom'!Q122=0," ",'T_endr-kom'!Q122)</f>
        <v xml:space="preserve"> </v>
      </c>
      <c r="S123" s="23" t="str">
        <f>IF('T_endr-kom'!R122=0," ",'T_endr-kom'!R122)</f>
        <v xml:space="preserve"> </v>
      </c>
    </row>
    <row r="124" spans="2:19" x14ac:dyDescent="0.2">
      <c r="B124" s="21" t="str">
        <f>IF('T_endr-kom'!A123=0," ",'T_endr-kom'!A123)</f>
        <v xml:space="preserve"> </v>
      </c>
      <c r="C124" s="21" t="str">
        <f>IF('T_endr-kom'!B123=0," ",'T_endr-kom'!B123)</f>
        <v xml:space="preserve"> </v>
      </c>
      <c r="D124" s="23" t="str">
        <f>IF('T_endr-kom'!C123=0," ",'T_endr-kom'!C123)</f>
        <v xml:space="preserve"> </v>
      </c>
      <c r="E124" s="23" t="str">
        <f>IF('T_endr-kom'!D123=0," ",'T_endr-kom'!D123)</f>
        <v xml:space="preserve"> </v>
      </c>
      <c r="F124" s="23" t="str">
        <f>IF('T_endr-kom'!E123=0," ",'T_endr-kom'!E123)</f>
        <v xml:space="preserve"> </v>
      </c>
      <c r="G124" s="23" t="str">
        <f>IF('T_endr-kom'!F123=0," ",'T_endr-kom'!F123)</f>
        <v xml:space="preserve"> </v>
      </c>
      <c r="H124" s="23" t="str">
        <f>IF('T_endr-kom'!G123=0," ",'T_endr-kom'!G123)</f>
        <v xml:space="preserve"> </v>
      </c>
      <c r="I124" s="23" t="str">
        <f>IF('T_endr-kom'!H123=0," ",'T_endr-kom'!H123)</f>
        <v xml:space="preserve"> </v>
      </c>
      <c r="J124" s="23" t="str">
        <f>IF('T_endr-kom'!I123=0," ",'T_endr-kom'!I123)</f>
        <v xml:space="preserve"> </v>
      </c>
      <c r="K124" s="23" t="str">
        <f>IF('T_endr-kom'!J123=0," ",'T_endr-kom'!J123)</f>
        <v xml:space="preserve"> </v>
      </c>
      <c r="L124" s="23" t="str">
        <f>IF('T_endr-kom'!K123=0," ",'T_endr-kom'!K123)</f>
        <v xml:space="preserve"> </v>
      </c>
      <c r="M124" s="23" t="str">
        <f>IF('T_endr-kom'!L123=0," ",'T_endr-kom'!L123)</f>
        <v xml:space="preserve"> </v>
      </c>
      <c r="N124" s="23" t="str">
        <f>IF('T_endr-kom'!M123=0," ",'T_endr-kom'!M123)</f>
        <v xml:space="preserve"> </v>
      </c>
      <c r="O124" s="23" t="str">
        <f>IF('T_endr-kom'!N123=0," ",'T_endr-kom'!N123)</f>
        <v xml:space="preserve"> </v>
      </c>
      <c r="P124" s="23" t="str">
        <f>IF('T_endr-kom'!O123=0," ",'T_endr-kom'!O123)</f>
        <v xml:space="preserve"> </v>
      </c>
      <c r="Q124" s="23" t="str">
        <f>IF('T_endr-kom'!P123=0," ",'T_endr-kom'!P123)</f>
        <v xml:space="preserve"> </v>
      </c>
      <c r="R124" s="23" t="str">
        <f>IF('T_endr-kom'!Q123=0," ",'T_endr-kom'!Q123)</f>
        <v xml:space="preserve"> </v>
      </c>
      <c r="S124" s="23" t="str">
        <f>IF('T_endr-kom'!R123=0," ",'T_endr-kom'!R123)</f>
        <v xml:space="preserve"> </v>
      </c>
    </row>
    <row r="125" spans="2:19" x14ac:dyDescent="0.2">
      <c r="B125" s="21" t="str">
        <f>IF('T_endr-kom'!A124=0," ",'T_endr-kom'!A124)</f>
        <v xml:space="preserve"> </v>
      </c>
      <c r="C125" s="21" t="str">
        <f>IF('T_endr-kom'!B124=0," ",'T_endr-kom'!B124)</f>
        <v xml:space="preserve"> </v>
      </c>
      <c r="D125" s="23" t="str">
        <f>IF('T_endr-kom'!C124=0," ",'T_endr-kom'!C124)</f>
        <v xml:space="preserve"> </v>
      </c>
      <c r="E125" s="23" t="str">
        <f>IF('T_endr-kom'!D124=0," ",'T_endr-kom'!D124)</f>
        <v xml:space="preserve"> </v>
      </c>
      <c r="F125" s="23" t="str">
        <f>IF('T_endr-kom'!E124=0," ",'T_endr-kom'!E124)</f>
        <v xml:space="preserve"> </v>
      </c>
      <c r="G125" s="23" t="str">
        <f>IF('T_endr-kom'!F124=0," ",'T_endr-kom'!F124)</f>
        <v xml:space="preserve"> </v>
      </c>
      <c r="H125" s="23" t="str">
        <f>IF('T_endr-kom'!G124=0," ",'T_endr-kom'!G124)</f>
        <v xml:space="preserve"> </v>
      </c>
      <c r="I125" s="23" t="str">
        <f>IF('T_endr-kom'!H124=0," ",'T_endr-kom'!H124)</f>
        <v xml:space="preserve"> </v>
      </c>
      <c r="J125" s="23" t="str">
        <f>IF('T_endr-kom'!I124=0," ",'T_endr-kom'!I124)</f>
        <v xml:space="preserve"> </v>
      </c>
      <c r="K125" s="23" t="str">
        <f>IF('T_endr-kom'!J124=0," ",'T_endr-kom'!J124)</f>
        <v xml:space="preserve"> </v>
      </c>
      <c r="L125" s="23" t="str">
        <f>IF('T_endr-kom'!K124=0," ",'T_endr-kom'!K124)</f>
        <v xml:space="preserve"> </v>
      </c>
      <c r="M125" s="23" t="str">
        <f>IF('T_endr-kom'!L124=0," ",'T_endr-kom'!L124)</f>
        <v xml:space="preserve"> </v>
      </c>
      <c r="N125" s="23" t="str">
        <f>IF('T_endr-kom'!M124=0," ",'T_endr-kom'!M124)</f>
        <v xml:space="preserve"> </v>
      </c>
      <c r="O125" s="23" t="str">
        <f>IF('T_endr-kom'!N124=0," ",'T_endr-kom'!N124)</f>
        <v xml:space="preserve"> </v>
      </c>
      <c r="P125" s="23" t="str">
        <f>IF('T_endr-kom'!O124=0," ",'T_endr-kom'!O124)</f>
        <v xml:space="preserve"> </v>
      </c>
      <c r="Q125" s="23" t="str">
        <f>IF('T_endr-kom'!P124=0," ",'T_endr-kom'!P124)</f>
        <v xml:space="preserve"> </v>
      </c>
      <c r="R125" s="23" t="str">
        <f>IF('T_endr-kom'!Q124=0," ",'T_endr-kom'!Q124)</f>
        <v xml:space="preserve"> </v>
      </c>
      <c r="S125" s="23" t="str">
        <f>IF('T_endr-kom'!R124=0," ",'T_endr-kom'!R124)</f>
        <v xml:space="preserve"> </v>
      </c>
    </row>
    <row r="126" spans="2:19" x14ac:dyDescent="0.2">
      <c r="B126" s="21" t="str">
        <f>IF('T_endr-kom'!A125=0," ",'T_endr-kom'!A125)</f>
        <v xml:space="preserve"> </v>
      </c>
      <c r="C126" s="21" t="str">
        <f>IF('T_endr-kom'!B125=0," ",'T_endr-kom'!B125)</f>
        <v xml:space="preserve"> </v>
      </c>
      <c r="D126" s="23" t="str">
        <f>IF('T_endr-kom'!C125=0," ",'T_endr-kom'!C125)</f>
        <v xml:space="preserve"> </v>
      </c>
      <c r="E126" s="23" t="str">
        <f>IF('T_endr-kom'!D125=0," ",'T_endr-kom'!D125)</f>
        <v xml:space="preserve"> </v>
      </c>
      <c r="F126" s="23" t="str">
        <f>IF('T_endr-kom'!E125=0," ",'T_endr-kom'!E125)</f>
        <v xml:space="preserve"> </v>
      </c>
      <c r="G126" s="23" t="str">
        <f>IF('T_endr-kom'!F125=0," ",'T_endr-kom'!F125)</f>
        <v xml:space="preserve"> </v>
      </c>
      <c r="H126" s="23" t="str">
        <f>IF('T_endr-kom'!G125=0," ",'T_endr-kom'!G125)</f>
        <v xml:space="preserve"> </v>
      </c>
      <c r="I126" s="23" t="str">
        <f>IF('T_endr-kom'!H125=0," ",'T_endr-kom'!H125)</f>
        <v xml:space="preserve"> </v>
      </c>
      <c r="J126" s="23" t="str">
        <f>IF('T_endr-kom'!I125=0," ",'T_endr-kom'!I125)</f>
        <v xml:space="preserve"> </v>
      </c>
      <c r="K126" s="23" t="str">
        <f>IF('T_endr-kom'!J125=0," ",'T_endr-kom'!J125)</f>
        <v xml:space="preserve"> </v>
      </c>
      <c r="L126" s="23" t="str">
        <f>IF('T_endr-kom'!K125=0," ",'T_endr-kom'!K125)</f>
        <v xml:space="preserve"> </v>
      </c>
      <c r="M126" s="23" t="str">
        <f>IF('T_endr-kom'!L125=0," ",'T_endr-kom'!L125)</f>
        <v xml:space="preserve"> </v>
      </c>
      <c r="N126" s="23" t="str">
        <f>IF('T_endr-kom'!M125=0," ",'T_endr-kom'!M125)</f>
        <v xml:space="preserve"> </v>
      </c>
      <c r="O126" s="23" t="str">
        <f>IF('T_endr-kom'!N125=0," ",'T_endr-kom'!N125)</f>
        <v xml:space="preserve"> </v>
      </c>
      <c r="P126" s="23" t="str">
        <f>IF('T_endr-kom'!O125=0," ",'T_endr-kom'!O125)</f>
        <v xml:space="preserve"> </v>
      </c>
      <c r="Q126" s="23" t="str">
        <f>IF('T_endr-kom'!P125=0," ",'T_endr-kom'!P125)</f>
        <v xml:space="preserve"> </v>
      </c>
      <c r="R126" s="23" t="str">
        <f>IF('T_endr-kom'!Q125=0," ",'T_endr-kom'!Q125)</f>
        <v xml:space="preserve"> </v>
      </c>
      <c r="S126" s="23" t="str">
        <f>IF('T_endr-kom'!R125=0," ",'T_endr-kom'!R125)</f>
        <v xml:space="preserve"> </v>
      </c>
    </row>
    <row r="127" spans="2:19" x14ac:dyDescent="0.2">
      <c r="B127" s="21" t="str">
        <f>IF('T_endr-kom'!A126=0," ",'T_endr-kom'!A126)</f>
        <v xml:space="preserve"> </v>
      </c>
      <c r="C127" s="21" t="str">
        <f>IF('T_endr-kom'!B126=0," ",'T_endr-kom'!B126)</f>
        <v xml:space="preserve"> </v>
      </c>
      <c r="D127" s="23" t="str">
        <f>IF('T_endr-kom'!C126=0," ",'T_endr-kom'!C126)</f>
        <v xml:space="preserve"> </v>
      </c>
      <c r="E127" s="23" t="str">
        <f>IF('T_endr-kom'!D126=0," ",'T_endr-kom'!D126)</f>
        <v xml:space="preserve"> </v>
      </c>
      <c r="F127" s="23" t="str">
        <f>IF('T_endr-kom'!E126=0," ",'T_endr-kom'!E126)</f>
        <v xml:space="preserve"> </v>
      </c>
      <c r="G127" s="23" t="str">
        <f>IF('T_endr-kom'!F126=0," ",'T_endr-kom'!F126)</f>
        <v xml:space="preserve"> </v>
      </c>
      <c r="H127" s="23" t="str">
        <f>IF('T_endr-kom'!G126=0," ",'T_endr-kom'!G126)</f>
        <v xml:space="preserve"> </v>
      </c>
      <c r="I127" s="23" t="str">
        <f>IF('T_endr-kom'!H126=0," ",'T_endr-kom'!H126)</f>
        <v xml:space="preserve"> </v>
      </c>
      <c r="J127" s="23" t="str">
        <f>IF('T_endr-kom'!I126=0," ",'T_endr-kom'!I126)</f>
        <v xml:space="preserve"> </v>
      </c>
      <c r="K127" s="23" t="str">
        <f>IF('T_endr-kom'!J126=0," ",'T_endr-kom'!J126)</f>
        <v xml:space="preserve"> </v>
      </c>
      <c r="L127" s="23" t="str">
        <f>IF('T_endr-kom'!K126=0," ",'T_endr-kom'!K126)</f>
        <v xml:space="preserve"> </v>
      </c>
      <c r="M127" s="23" t="str">
        <f>IF('T_endr-kom'!L126=0," ",'T_endr-kom'!L126)</f>
        <v xml:space="preserve"> </v>
      </c>
      <c r="N127" s="23" t="str">
        <f>IF('T_endr-kom'!M126=0," ",'T_endr-kom'!M126)</f>
        <v xml:space="preserve"> </v>
      </c>
      <c r="O127" s="23" t="str">
        <f>IF('T_endr-kom'!N126=0," ",'T_endr-kom'!N126)</f>
        <v xml:space="preserve"> </v>
      </c>
      <c r="P127" s="23" t="str">
        <f>IF('T_endr-kom'!O126=0," ",'T_endr-kom'!O126)</f>
        <v xml:space="preserve"> </v>
      </c>
      <c r="Q127" s="23" t="str">
        <f>IF('T_endr-kom'!P126=0," ",'T_endr-kom'!P126)</f>
        <v xml:space="preserve"> </v>
      </c>
      <c r="R127" s="23" t="str">
        <f>IF('T_endr-kom'!Q126=0," ",'T_endr-kom'!Q126)</f>
        <v xml:space="preserve"> </v>
      </c>
      <c r="S127" s="23" t="str">
        <f>IF('T_endr-kom'!R126=0," ",'T_endr-kom'!R126)</f>
        <v xml:space="preserve"> </v>
      </c>
    </row>
    <row r="128" spans="2:19" x14ac:dyDescent="0.2">
      <c r="B128" s="21" t="str">
        <f>IF('T_endr-kom'!A127=0," ",'T_endr-kom'!A127)</f>
        <v xml:space="preserve"> </v>
      </c>
      <c r="C128" s="21" t="str">
        <f>IF('T_endr-kom'!B127=0," ",'T_endr-kom'!B127)</f>
        <v xml:space="preserve"> </v>
      </c>
      <c r="D128" s="23" t="str">
        <f>IF('T_endr-kom'!C127=0," ",'T_endr-kom'!C127)</f>
        <v xml:space="preserve"> </v>
      </c>
      <c r="E128" s="23" t="str">
        <f>IF('T_endr-kom'!D127=0," ",'T_endr-kom'!D127)</f>
        <v xml:space="preserve"> </v>
      </c>
      <c r="F128" s="23" t="str">
        <f>IF('T_endr-kom'!E127=0," ",'T_endr-kom'!E127)</f>
        <v xml:space="preserve"> </v>
      </c>
      <c r="G128" s="23" t="str">
        <f>IF('T_endr-kom'!F127=0," ",'T_endr-kom'!F127)</f>
        <v xml:space="preserve"> </v>
      </c>
      <c r="H128" s="23" t="str">
        <f>IF('T_endr-kom'!G127=0," ",'T_endr-kom'!G127)</f>
        <v xml:space="preserve"> </v>
      </c>
      <c r="I128" s="23" t="str">
        <f>IF('T_endr-kom'!H127=0," ",'T_endr-kom'!H127)</f>
        <v xml:space="preserve"> </v>
      </c>
      <c r="J128" s="23" t="str">
        <f>IF('T_endr-kom'!I127=0," ",'T_endr-kom'!I127)</f>
        <v xml:space="preserve"> </v>
      </c>
      <c r="K128" s="23" t="str">
        <f>IF('T_endr-kom'!J127=0," ",'T_endr-kom'!J127)</f>
        <v xml:space="preserve"> </v>
      </c>
      <c r="L128" s="23" t="str">
        <f>IF('T_endr-kom'!K127=0," ",'T_endr-kom'!K127)</f>
        <v xml:space="preserve"> </v>
      </c>
      <c r="M128" s="23" t="str">
        <f>IF('T_endr-kom'!L127=0," ",'T_endr-kom'!L127)</f>
        <v xml:space="preserve"> </v>
      </c>
      <c r="N128" s="23" t="str">
        <f>IF('T_endr-kom'!M127=0," ",'T_endr-kom'!M127)</f>
        <v xml:space="preserve"> </v>
      </c>
      <c r="O128" s="23" t="str">
        <f>IF('T_endr-kom'!N127=0," ",'T_endr-kom'!N127)</f>
        <v xml:space="preserve"> </v>
      </c>
      <c r="P128" s="23" t="str">
        <f>IF('T_endr-kom'!O127=0," ",'T_endr-kom'!O127)</f>
        <v xml:space="preserve"> </v>
      </c>
      <c r="Q128" s="23" t="str">
        <f>IF('T_endr-kom'!P127=0," ",'T_endr-kom'!P127)</f>
        <v xml:space="preserve"> </v>
      </c>
      <c r="R128" s="23" t="str">
        <f>IF('T_endr-kom'!Q127=0," ",'T_endr-kom'!Q127)</f>
        <v xml:space="preserve"> </v>
      </c>
      <c r="S128" s="23" t="str">
        <f>IF('T_endr-kom'!R127=0," ",'T_endr-kom'!R127)</f>
        <v xml:space="preserve"> </v>
      </c>
    </row>
    <row r="129" spans="2:19" x14ac:dyDescent="0.2">
      <c r="B129" s="21" t="str">
        <f>IF('T_endr-kom'!A128=0," ",'T_endr-kom'!A128)</f>
        <v xml:space="preserve"> </v>
      </c>
      <c r="C129" s="21" t="str">
        <f>IF('T_endr-kom'!B128=0," ",'T_endr-kom'!B128)</f>
        <v xml:space="preserve"> </v>
      </c>
      <c r="D129" s="23" t="str">
        <f>IF('T_endr-kom'!C128=0," ",'T_endr-kom'!C128)</f>
        <v xml:space="preserve"> </v>
      </c>
      <c r="E129" s="23" t="str">
        <f>IF('T_endr-kom'!D128=0," ",'T_endr-kom'!D128)</f>
        <v xml:space="preserve"> </v>
      </c>
      <c r="F129" s="23" t="str">
        <f>IF('T_endr-kom'!E128=0," ",'T_endr-kom'!E128)</f>
        <v xml:space="preserve"> </v>
      </c>
      <c r="G129" s="23" t="str">
        <f>IF('T_endr-kom'!F128=0," ",'T_endr-kom'!F128)</f>
        <v xml:space="preserve"> </v>
      </c>
      <c r="H129" s="23" t="str">
        <f>IF('T_endr-kom'!G128=0," ",'T_endr-kom'!G128)</f>
        <v xml:space="preserve"> </v>
      </c>
      <c r="I129" s="23" t="str">
        <f>IF('T_endr-kom'!H128=0," ",'T_endr-kom'!H128)</f>
        <v xml:space="preserve"> </v>
      </c>
      <c r="J129" s="23" t="str">
        <f>IF('T_endr-kom'!I128=0," ",'T_endr-kom'!I128)</f>
        <v xml:space="preserve"> </v>
      </c>
      <c r="K129" s="23" t="str">
        <f>IF('T_endr-kom'!J128=0," ",'T_endr-kom'!J128)</f>
        <v xml:space="preserve"> </v>
      </c>
      <c r="L129" s="23" t="str">
        <f>IF('T_endr-kom'!K128=0," ",'T_endr-kom'!K128)</f>
        <v xml:space="preserve"> </v>
      </c>
      <c r="M129" s="23" t="str">
        <f>IF('T_endr-kom'!L128=0," ",'T_endr-kom'!L128)</f>
        <v xml:space="preserve"> </v>
      </c>
      <c r="N129" s="23" t="str">
        <f>IF('T_endr-kom'!M128=0," ",'T_endr-kom'!M128)</f>
        <v xml:space="preserve"> </v>
      </c>
      <c r="O129" s="23" t="str">
        <f>IF('T_endr-kom'!N128=0," ",'T_endr-kom'!N128)</f>
        <v xml:space="preserve"> </v>
      </c>
      <c r="P129" s="23" t="str">
        <f>IF('T_endr-kom'!O128=0," ",'T_endr-kom'!O128)</f>
        <v xml:space="preserve"> </v>
      </c>
      <c r="Q129" s="23" t="str">
        <f>IF('T_endr-kom'!P128=0," ",'T_endr-kom'!P128)</f>
        <v xml:space="preserve"> </v>
      </c>
      <c r="R129" s="23" t="str">
        <f>IF('T_endr-kom'!Q128=0," ",'T_endr-kom'!Q128)</f>
        <v xml:space="preserve"> </v>
      </c>
      <c r="S129" s="23" t="str">
        <f>IF('T_endr-kom'!R128=0," ",'T_endr-kom'!R128)</f>
        <v xml:space="preserve"> </v>
      </c>
    </row>
    <row r="130" spans="2:19" x14ac:dyDescent="0.2">
      <c r="B130" s="21" t="str">
        <f>IF('T_endr-kom'!A129=0," ",'T_endr-kom'!A129)</f>
        <v xml:space="preserve"> </v>
      </c>
      <c r="C130" s="21" t="str">
        <f>IF('T_endr-kom'!B129=0," ",'T_endr-kom'!B129)</f>
        <v xml:space="preserve"> </v>
      </c>
      <c r="D130" s="23" t="str">
        <f>IF('T_endr-kom'!C129=0," ",'T_endr-kom'!C129)</f>
        <v xml:space="preserve"> </v>
      </c>
      <c r="E130" s="23" t="str">
        <f>IF('T_endr-kom'!D129=0," ",'T_endr-kom'!D129)</f>
        <v xml:space="preserve"> </v>
      </c>
      <c r="F130" s="23" t="str">
        <f>IF('T_endr-kom'!E129=0," ",'T_endr-kom'!E129)</f>
        <v xml:space="preserve"> </v>
      </c>
      <c r="G130" s="23" t="str">
        <f>IF('T_endr-kom'!F129=0," ",'T_endr-kom'!F129)</f>
        <v xml:space="preserve"> </v>
      </c>
      <c r="H130" s="23" t="str">
        <f>IF('T_endr-kom'!G129=0," ",'T_endr-kom'!G129)</f>
        <v xml:space="preserve"> </v>
      </c>
      <c r="I130" s="23" t="str">
        <f>IF('T_endr-kom'!H129=0," ",'T_endr-kom'!H129)</f>
        <v xml:space="preserve"> </v>
      </c>
      <c r="J130" s="23" t="str">
        <f>IF('T_endr-kom'!I129=0," ",'T_endr-kom'!I129)</f>
        <v xml:space="preserve"> </v>
      </c>
      <c r="K130" s="23" t="str">
        <f>IF('T_endr-kom'!J129=0," ",'T_endr-kom'!J129)</f>
        <v xml:space="preserve"> </v>
      </c>
      <c r="L130" s="23" t="str">
        <f>IF('T_endr-kom'!K129=0," ",'T_endr-kom'!K129)</f>
        <v xml:space="preserve"> </v>
      </c>
      <c r="M130" s="23" t="str">
        <f>IF('T_endr-kom'!L129=0," ",'T_endr-kom'!L129)</f>
        <v xml:space="preserve"> </v>
      </c>
      <c r="N130" s="23" t="str">
        <f>IF('T_endr-kom'!M129=0," ",'T_endr-kom'!M129)</f>
        <v xml:space="preserve"> </v>
      </c>
      <c r="O130" s="23" t="str">
        <f>IF('T_endr-kom'!N129=0," ",'T_endr-kom'!N129)</f>
        <v xml:space="preserve"> </v>
      </c>
      <c r="P130" s="23" t="str">
        <f>IF('T_endr-kom'!O129=0," ",'T_endr-kom'!O129)</f>
        <v xml:space="preserve"> </v>
      </c>
      <c r="Q130" s="23" t="str">
        <f>IF('T_endr-kom'!P129=0," ",'T_endr-kom'!P129)</f>
        <v xml:space="preserve"> </v>
      </c>
      <c r="R130" s="23" t="str">
        <f>IF('T_endr-kom'!Q129=0," ",'T_endr-kom'!Q129)</f>
        <v xml:space="preserve"> </v>
      </c>
      <c r="S130" s="23" t="str">
        <f>IF('T_endr-kom'!R129=0," ",'T_endr-kom'!R129)</f>
        <v xml:space="preserve"> </v>
      </c>
    </row>
    <row r="131" spans="2:19" x14ac:dyDescent="0.2">
      <c r="B131" s="21" t="str">
        <f>IF('T_endr-kom'!A130=0," ",'T_endr-kom'!A130)</f>
        <v xml:space="preserve"> </v>
      </c>
      <c r="C131" s="21" t="str">
        <f>IF('T_endr-kom'!B130=0," ",'T_endr-kom'!B130)</f>
        <v xml:space="preserve"> </v>
      </c>
      <c r="D131" s="23" t="str">
        <f>IF('T_endr-kom'!C130=0," ",'T_endr-kom'!C130)</f>
        <v xml:space="preserve"> </v>
      </c>
      <c r="E131" s="23" t="str">
        <f>IF('T_endr-kom'!D130=0," ",'T_endr-kom'!D130)</f>
        <v xml:space="preserve"> </v>
      </c>
      <c r="F131" s="23" t="str">
        <f>IF('T_endr-kom'!E130=0," ",'T_endr-kom'!E130)</f>
        <v xml:space="preserve"> </v>
      </c>
      <c r="G131" s="23" t="str">
        <f>IF('T_endr-kom'!F130=0," ",'T_endr-kom'!F130)</f>
        <v xml:space="preserve"> </v>
      </c>
      <c r="H131" s="23" t="str">
        <f>IF('T_endr-kom'!G130=0," ",'T_endr-kom'!G130)</f>
        <v xml:space="preserve"> </v>
      </c>
      <c r="I131" s="23" t="str">
        <f>IF('T_endr-kom'!H130=0," ",'T_endr-kom'!H130)</f>
        <v xml:space="preserve"> </v>
      </c>
      <c r="J131" s="23" t="str">
        <f>IF('T_endr-kom'!I130=0," ",'T_endr-kom'!I130)</f>
        <v xml:space="preserve"> </v>
      </c>
      <c r="K131" s="23" t="str">
        <f>IF('T_endr-kom'!J130=0," ",'T_endr-kom'!J130)</f>
        <v xml:space="preserve"> </v>
      </c>
      <c r="L131" s="23" t="str">
        <f>IF('T_endr-kom'!K130=0," ",'T_endr-kom'!K130)</f>
        <v xml:space="preserve"> </v>
      </c>
      <c r="M131" s="23" t="str">
        <f>IF('T_endr-kom'!L130=0," ",'T_endr-kom'!L130)</f>
        <v xml:space="preserve"> </v>
      </c>
      <c r="N131" s="23" t="str">
        <f>IF('T_endr-kom'!M130=0," ",'T_endr-kom'!M130)</f>
        <v xml:space="preserve"> </v>
      </c>
      <c r="O131" s="23" t="str">
        <f>IF('T_endr-kom'!N130=0," ",'T_endr-kom'!N130)</f>
        <v xml:space="preserve"> </v>
      </c>
      <c r="P131" s="23" t="str">
        <f>IF('T_endr-kom'!O130=0," ",'T_endr-kom'!O130)</f>
        <v xml:space="preserve"> </v>
      </c>
      <c r="Q131" s="23" t="str">
        <f>IF('T_endr-kom'!P130=0," ",'T_endr-kom'!P130)</f>
        <v xml:space="preserve"> </v>
      </c>
      <c r="R131" s="23" t="str">
        <f>IF('T_endr-kom'!Q130=0," ",'T_endr-kom'!Q130)</f>
        <v xml:space="preserve"> </v>
      </c>
      <c r="S131" s="23" t="str">
        <f>IF('T_endr-kom'!R130=0," ",'T_endr-kom'!R130)</f>
        <v xml:space="preserve"> </v>
      </c>
    </row>
    <row r="132" spans="2:19" x14ac:dyDescent="0.2">
      <c r="B132" s="21" t="str">
        <f>IF('T_endr-kom'!A131=0," ",'T_endr-kom'!A131)</f>
        <v xml:space="preserve"> </v>
      </c>
      <c r="C132" s="21" t="str">
        <f>IF('T_endr-kom'!B131=0," ",'T_endr-kom'!B131)</f>
        <v xml:space="preserve"> </v>
      </c>
      <c r="D132" s="23" t="str">
        <f>IF('T_endr-kom'!C131=0," ",'T_endr-kom'!C131)</f>
        <v xml:space="preserve"> </v>
      </c>
      <c r="E132" s="23" t="str">
        <f>IF('T_endr-kom'!D131=0," ",'T_endr-kom'!D131)</f>
        <v xml:space="preserve"> </v>
      </c>
      <c r="F132" s="23" t="str">
        <f>IF('T_endr-kom'!E131=0," ",'T_endr-kom'!E131)</f>
        <v xml:space="preserve"> </v>
      </c>
      <c r="G132" s="23" t="str">
        <f>IF('T_endr-kom'!F131=0," ",'T_endr-kom'!F131)</f>
        <v xml:space="preserve"> </v>
      </c>
      <c r="H132" s="23" t="str">
        <f>IF('T_endr-kom'!G131=0," ",'T_endr-kom'!G131)</f>
        <v xml:space="preserve"> </v>
      </c>
      <c r="I132" s="23" t="str">
        <f>IF('T_endr-kom'!H131=0," ",'T_endr-kom'!H131)</f>
        <v xml:space="preserve"> </v>
      </c>
      <c r="J132" s="23" t="str">
        <f>IF('T_endr-kom'!I131=0," ",'T_endr-kom'!I131)</f>
        <v xml:space="preserve"> </v>
      </c>
      <c r="K132" s="23" t="str">
        <f>IF('T_endr-kom'!J131=0," ",'T_endr-kom'!J131)</f>
        <v xml:space="preserve"> </v>
      </c>
      <c r="L132" s="23" t="str">
        <f>IF('T_endr-kom'!K131=0," ",'T_endr-kom'!K131)</f>
        <v xml:space="preserve"> </v>
      </c>
      <c r="M132" s="23" t="str">
        <f>IF('T_endr-kom'!L131=0," ",'T_endr-kom'!L131)</f>
        <v xml:space="preserve"> </v>
      </c>
      <c r="N132" s="23" t="str">
        <f>IF('T_endr-kom'!M131=0," ",'T_endr-kom'!M131)</f>
        <v xml:space="preserve"> </v>
      </c>
      <c r="O132" s="23" t="str">
        <f>IF('T_endr-kom'!N131=0," ",'T_endr-kom'!N131)</f>
        <v xml:space="preserve"> </v>
      </c>
      <c r="P132" s="23" t="str">
        <f>IF('T_endr-kom'!O131=0," ",'T_endr-kom'!O131)</f>
        <v xml:space="preserve"> </v>
      </c>
      <c r="Q132" s="23" t="str">
        <f>IF('T_endr-kom'!P131=0," ",'T_endr-kom'!P131)</f>
        <v xml:space="preserve"> </v>
      </c>
      <c r="R132" s="23" t="str">
        <f>IF('T_endr-kom'!Q131=0," ",'T_endr-kom'!Q131)</f>
        <v xml:space="preserve"> </v>
      </c>
      <c r="S132" s="23" t="str">
        <f>IF('T_endr-kom'!R131=0," ",'T_endr-kom'!R131)</f>
        <v xml:space="preserve"> </v>
      </c>
    </row>
    <row r="133" spans="2:19" x14ac:dyDescent="0.2">
      <c r="B133" s="21" t="str">
        <f>IF('T_endr-kom'!A132=0," ",'T_endr-kom'!A132)</f>
        <v xml:space="preserve"> </v>
      </c>
      <c r="C133" s="21" t="str">
        <f>IF('T_endr-kom'!B132=0," ",'T_endr-kom'!B132)</f>
        <v xml:space="preserve"> </v>
      </c>
      <c r="D133" s="23" t="str">
        <f>IF('T_endr-kom'!C132=0," ",'T_endr-kom'!C132)</f>
        <v xml:space="preserve"> </v>
      </c>
      <c r="E133" s="23" t="str">
        <f>IF('T_endr-kom'!D132=0," ",'T_endr-kom'!D132)</f>
        <v xml:space="preserve"> </v>
      </c>
      <c r="F133" s="23" t="str">
        <f>IF('T_endr-kom'!E132=0," ",'T_endr-kom'!E132)</f>
        <v xml:space="preserve"> </v>
      </c>
      <c r="G133" s="23" t="str">
        <f>IF('T_endr-kom'!F132=0," ",'T_endr-kom'!F132)</f>
        <v xml:space="preserve"> </v>
      </c>
      <c r="H133" s="23" t="str">
        <f>IF('T_endr-kom'!G132=0," ",'T_endr-kom'!G132)</f>
        <v xml:space="preserve"> </v>
      </c>
      <c r="I133" s="23" t="str">
        <f>IF('T_endr-kom'!H132=0," ",'T_endr-kom'!H132)</f>
        <v xml:space="preserve"> </v>
      </c>
      <c r="J133" s="23" t="str">
        <f>IF('T_endr-kom'!I132=0," ",'T_endr-kom'!I132)</f>
        <v xml:space="preserve"> </v>
      </c>
      <c r="K133" s="23" t="str">
        <f>IF('T_endr-kom'!J132=0," ",'T_endr-kom'!J132)</f>
        <v xml:space="preserve"> </v>
      </c>
      <c r="L133" s="23" t="str">
        <f>IF('T_endr-kom'!K132=0," ",'T_endr-kom'!K132)</f>
        <v xml:space="preserve"> </v>
      </c>
      <c r="M133" s="23" t="str">
        <f>IF('T_endr-kom'!L132=0," ",'T_endr-kom'!L132)</f>
        <v xml:space="preserve"> </v>
      </c>
      <c r="N133" s="23" t="str">
        <f>IF('T_endr-kom'!M132=0," ",'T_endr-kom'!M132)</f>
        <v xml:space="preserve"> </v>
      </c>
      <c r="O133" s="23" t="str">
        <f>IF('T_endr-kom'!N132=0," ",'T_endr-kom'!N132)</f>
        <v xml:space="preserve"> </v>
      </c>
      <c r="P133" s="23" t="str">
        <f>IF('T_endr-kom'!O132=0," ",'T_endr-kom'!O132)</f>
        <v xml:space="preserve"> </v>
      </c>
      <c r="Q133" s="23" t="str">
        <f>IF('T_endr-kom'!P132=0," ",'T_endr-kom'!P132)</f>
        <v xml:space="preserve"> </v>
      </c>
      <c r="R133" s="23" t="str">
        <f>IF('T_endr-kom'!Q132=0," ",'T_endr-kom'!Q132)</f>
        <v xml:space="preserve"> </v>
      </c>
      <c r="S133" s="23" t="str">
        <f>IF('T_endr-kom'!R132=0," ",'T_endr-kom'!R132)</f>
        <v xml:space="preserve"> </v>
      </c>
    </row>
    <row r="134" spans="2:19" x14ac:dyDescent="0.2">
      <c r="B134" s="21" t="str">
        <f>IF('T_endr-kom'!A133=0," ",'T_endr-kom'!A133)</f>
        <v xml:space="preserve"> </v>
      </c>
      <c r="C134" s="21" t="str">
        <f>IF('T_endr-kom'!B133=0," ",'T_endr-kom'!B133)</f>
        <v xml:space="preserve"> </v>
      </c>
      <c r="D134" s="23" t="str">
        <f>IF('T_endr-kom'!C133=0," ",'T_endr-kom'!C133)</f>
        <v xml:space="preserve"> </v>
      </c>
      <c r="E134" s="23" t="str">
        <f>IF('T_endr-kom'!D133=0," ",'T_endr-kom'!D133)</f>
        <v xml:space="preserve"> </v>
      </c>
      <c r="F134" s="23" t="str">
        <f>IF('T_endr-kom'!E133=0," ",'T_endr-kom'!E133)</f>
        <v xml:space="preserve"> </v>
      </c>
      <c r="G134" s="23" t="str">
        <f>IF('T_endr-kom'!F133=0," ",'T_endr-kom'!F133)</f>
        <v xml:space="preserve"> </v>
      </c>
      <c r="H134" s="23" t="str">
        <f>IF('T_endr-kom'!G133=0," ",'T_endr-kom'!G133)</f>
        <v xml:space="preserve"> </v>
      </c>
      <c r="I134" s="23" t="str">
        <f>IF('T_endr-kom'!H133=0," ",'T_endr-kom'!H133)</f>
        <v xml:space="preserve"> </v>
      </c>
      <c r="J134" s="23" t="str">
        <f>IF('T_endr-kom'!I133=0," ",'T_endr-kom'!I133)</f>
        <v xml:space="preserve"> </v>
      </c>
      <c r="K134" s="23" t="str">
        <f>IF('T_endr-kom'!J133=0," ",'T_endr-kom'!J133)</f>
        <v xml:space="preserve"> </v>
      </c>
      <c r="L134" s="23" t="str">
        <f>IF('T_endr-kom'!K133=0," ",'T_endr-kom'!K133)</f>
        <v xml:space="preserve"> </v>
      </c>
      <c r="M134" s="23" t="str">
        <f>IF('T_endr-kom'!L133=0," ",'T_endr-kom'!L133)</f>
        <v xml:space="preserve"> </v>
      </c>
      <c r="N134" s="23" t="str">
        <f>IF('T_endr-kom'!M133=0," ",'T_endr-kom'!M133)</f>
        <v xml:space="preserve"> </v>
      </c>
      <c r="O134" s="23" t="str">
        <f>IF('T_endr-kom'!N133=0," ",'T_endr-kom'!N133)</f>
        <v xml:space="preserve"> </v>
      </c>
      <c r="P134" s="23" t="str">
        <f>IF('T_endr-kom'!O133=0," ",'T_endr-kom'!O133)</f>
        <v xml:space="preserve"> </v>
      </c>
      <c r="Q134" s="23" t="str">
        <f>IF('T_endr-kom'!P133=0," ",'T_endr-kom'!P133)</f>
        <v xml:space="preserve"> </v>
      </c>
      <c r="R134" s="23" t="str">
        <f>IF('T_endr-kom'!Q133=0," ",'T_endr-kom'!Q133)</f>
        <v xml:space="preserve"> </v>
      </c>
      <c r="S134" s="23" t="str">
        <f>IF('T_endr-kom'!R133=0," ",'T_endr-kom'!R133)</f>
        <v xml:space="preserve"> </v>
      </c>
    </row>
    <row r="135" spans="2:19" x14ac:dyDescent="0.2">
      <c r="B135" s="21" t="str">
        <f>IF('T_endr-kom'!A134=0," ",'T_endr-kom'!A134)</f>
        <v xml:space="preserve"> </v>
      </c>
      <c r="C135" s="21" t="str">
        <f>IF('T_endr-kom'!B134=0," ",'T_endr-kom'!B134)</f>
        <v xml:space="preserve"> </v>
      </c>
      <c r="D135" s="23" t="str">
        <f>IF('T_endr-kom'!C134=0," ",'T_endr-kom'!C134)</f>
        <v xml:space="preserve"> </v>
      </c>
      <c r="E135" s="23" t="str">
        <f>IF('T_endr-kom'!D134=0," ",'T_endr-kom'!D134)</f>
        <v xml:space="preserve"> </v>
      </c>
      <c r="F135" s="23" t="str">
        <f>IF('T_endr-kom'!E134=0," ",'T_endr-kom'!E134)</f>
        <v xml:space="preserve"> </v>
      </c>
      <c r="G135" s="23" t="str">
        <f>IF('T_endr-kom'!F134=0," ",'T_endr-kom'!F134)</f>
        <v xml:space="preserve"> </v>
      </c>
      <c r="H135" s="23" t="str">
        <f>IF('T_endr-kom'!G134=0," ",'T_endr-kom'!G134)</f>
        <v xml:space="preserve"> </v>
      </c>
      <c r="I135" s="23" t="str">
        <f>IF('T_endr-kom'!H134=0," ",'T_endr-kom'!H134)</f>
        <v xml:space="preserve"> </v>
      </c>
      <c r="J135" s="23" t="str">
        <f>IF('T_endr-kom'!I134=0," ",'T_endr-kom'!I134)</f>
        <v xml:space="preserve"> </v>
      </c>
      <c r="K135" s="23" t="str">
        <f>IF('T_endr-kom'!J134=0," ",'T_endr-kom'!J134)</f>
        <v xml:space="preserve"> </v>
      </c>
      <c r="L135" s="23" t="str">
        <f>IF('T_endr-kom'!K134=0," ",'T_endr-kom'!K134)</f>
        <v xml:space="preserve"> </v>
      </c>
      <c r="M135" s="23" t="str">
        <f>IF('T_endr-kom'!L134=0," ",'T_endr-kom'!L134)</f>
        <v xml:space="preserve"> </v>
      </c>
      <c r="N135" s="23" t="str">
        <f>IF('T_endr-kom'!M134=0," ",'T_endr-kom'!M134)</f>
        <v xml:space="preserve"> </v>
      </c>
      <c r="O135" s="23" t="str">
        <f>IF('T_endr-kom'!N134=0," ",'T_endr-kom'!N134)</f>
        <v xml:space="preserve"> </v>
      </c>
      <c r="P135" s="23" t="str">
        <f>IF('T_endr-kom'!O134=0," ",'T_endr-kom'!O134)</f>
        <v xml:space="preserve"> </v>
      </c>
      <c r="Q135" s="23" t="str">
        <f>IF('T_endr-kom'!P134=0," ",'T_endr-kom'!P134)</f>
        <v xml:space="preserve"> </v>
      </c>
      <c r="R135" s="23" t="str">
        <f>IF('T_endr-kom'!Q134=0," ",'T_endr-kom'!Q134)</f>
        <v xml:space="preserve"> </v>
      </c>
      <c r="S135" s="23" t="str">
        <f>IF('T_endr-kom'!R134=0," ",'T_endr-kom'!R134)</f>
        <v xml:space="preserve"> </v>
      </c>
    </row>
    <row r="136" spans="2:19" x14ac:dyDescent="0.2">
      <c r="B136" s="21" t="str">
        <f>IF('T_endr-kom'!A135=0," ",'T_endr-kom'!A135)</f>
        <v xml:space="preserve"> </v>
      </c>
      <c r="C136" s="21" t="str">
        <f>IF('T_endr-kom'!B135=0," ",'T_endr-kom'!B135)</f>
        <v xml:space="preserve"> </v>
      </c>
      <c r="D136" s="23" t="str">
        <f>IF('T_endr-kom'!C135=0," ",'T_endr-kom'!C135)</f>
        <v xml:space="preserve"> </v>
      </c>
      <c r="E136" s="23" t="str">
        <f>IF('T_endr-kom'!D135=0," ",'T_endr-kom'!D135)</f>
        <v xml:space="preserve"> </v>
      </c>
      <c r="F136" s="23" t="str">
        <f>IF('T_endr-kom'!E135=0," ",'T_endr-kom'!E135)</f>
        <v xml:space="preserve"> </v>
      </c>
      <c r="G136" s="23" t="str">
        <f>IF('T_endr-kom'!F135=0," ",'T_endr-kom'!F135)</f>
        <v xml:space="preserve"> </v>
      </c>
      <c r="H136" s="23" t="str">
        <f>IF('T_endr-kom'!G135=0," ",'T_endr-kom'!G135)</f>
        <v xml:space="preserve"> </v>
      </c>
      <c r="I136" s="23" t="str">
        <f>IF('T_endr-kom'!H135=0," ",'T_endr-kom'!H135)</f>
        <v xml:space="preserve"> </v>
      </c>
      <c r="J136" s="23" t="str">
        <f>IF('T_endr-kom'!I135=0," ",'T_endr-kom'!I135)</f>
        <v xml:space="preserve"> </v>
      </c>
      <c r="K136" s="23" t="str">
        <f>IF('T_endr-kom'!J135=0," ",'T_endr-kom'!J135)</f>
        <v xml:space="preserve"> </v>
      </c>
      <c r="L136" s="23" t="str">
        <f>IF('T_endr-kom'!K135=0," ",'T_endr-kom'!K135)</f>
        <v xml:space="preserve"> </v>
      </c>
      <c r="M136" s="23" t="str">
        <f>IF('T_endr-kom'!L135=0," ",'T_endr-kom'!L135)</f>
        <v xml:space="preserve"> </v>
      </c>
      <c r="N136" s="23" t="str">
        <f>IF('T_endr-kom'!M135=0," ",'T_endr-kom'!M135)</f>
        <v xml:space="preserve"> </v>
      </c>
      <c r="O136" s="23" t="str">
        <f>IF('T_endr-kom'!N135=0," ",'T_endr-kom'!N135)</f>
        <v xml:space="preserve"> </v>
      </c>
      <c r="P136" s="23" t="str">
        <f>IF('T_endr-kom'!O135=0," ",'T_endr-kom'!O135)</f>
        <v xml:space="preserve"> </v>
      </c>
      <c r="Q136" s="23" t="str">
        <f>IF('T_endr-kom'!P135=0," ",'T_endr-kom'!P135)</f>
        <v xml:space="preserve"> </v>
      </c>
      <c r="R136" s="23" t="str">
        <f>IF('T_endr-kom'!Q135=0," ",'T_endr-kom'!Q135)</f>
        <v xml:space="preserve"> </v>
      </c>
      <c r="S136" s="23" t="str">
        <f>IF('T_endr-kom'!R135=0," ",'T_endr-kom'!R135)</f>
        <v xml:space="preserve"> </v>
      </c>
    </row>
    <row r="137" spans="2:19" x14ac:dyDescent="0.2">
      <c r="B137" s="21" t="str">
        <f>IF('T_endr-kom'!A136=0," ",'T_endr-kom'!A136)</f>
        <v xml:space="preserve"> </v>
      </c>
      <c r="C137" s="21" t="str">
        <f>IF('T_endr-kom'!B136=0," ",'T_endr-kom'!B136)</f>
        <v xml:space="preserve"> </v>
      </c>
      <c r="D137" s="23" t="str">
        <f>IF('T_endr-kom'!C136=0," ",'T_endr-kom'!C136)</f>
        <v xml:space="preserve"> </v>
      </c>
      <c r="E137" s="23" t="str">
        <f>IF('T_endr-kom'!D136=0," ",'T_endr-kom'!D136)</f>
        <v xml:space="preserve"> </v>
      </c>
      <c r="F137" s="23" t="str">
        <f>IF('T_endr-kom'!E136=0," ",'T_endr-kom'!E136)</f>
        <v xml:space="preserve"> </v>
      </c>
      <c r="G137" s="23" t="str">
        <f>IF('T_endr-kom'!F136=0," ",'T_endr-kom'!F136)</f>
        <v xml:space="preserve"> </v>
      </c>
      <c r="H137" s="23" t="str">
        <f>IF('T_endr-kom'!G136=0," ",'T_endr-kom'!G136)</f>
        <v xml:space="preserve"> </v>
      </c>
      <c r="I137" s="23" t="str">
        <f>IF('T_endr-kom'!H136=0," ",'T_endr-kom'!H136)</f>
        <v xml:space="preserve"> </v>
      </c>
      <c r="J137" s="23" t="str">
        <f>IF('T_endr-kom'!I136=0," ",'T_endr-kom'!I136)</f>
        <v xml:space="preserve"> </v>
      </c>
      <c r="K137" s="23" t="str">
        <f>IF('T_endr-kom'!J136=0," ",'T_endr-kom'!J136)</f>
        <v xml:space="preserve"> </v>
      </c>
      <c r="L137" s="23" t="str">
        <f>IF('T_endr-kom'!K136=0," ",'T_endr-kom'!K136)</f>
        <v xml:space="preserve"> </v>
      </c>
      <c r="M137" s="23" t="str">
        <f>IF('T_endr-kom'!L136=0," ",'T_endr-kom'!L136)</f>
        <v xml:space="preserve"> </v>
      </c>
      <c r="N137" s="23" t="str">
        <f>IF('T_endr-kom'!M136=0," ",'T_endr-kom'!M136)</f>
        <v xml:space="preserve"> </v>
      </c>
      <c r="O137" s="23" t="str">
        <f>IF('T_endr-kom'!N136=0," ",'T_endr-kom'!N136)</f>
        <v xml:space="preserve"> </v>
      </c>
      <c r="P137" s="23" t="str">
        <f>IF('T_endr-kom'!O136=0," ",'T_endr-kom'!O136)</f>
        <v xml:space="preserve"> </v>
      </c>
      <c r="Q137" s="23" t="str">
        <f>IF('T_endr-kom'!P136=0," ",'T_endr-kom'!P136)</f>
        <v xml:space="preserve"> </v>
      </c>
      <c r="R137" s="23" t="str">
        <f>IF('T_endr-kom'!Q136=0," ",'T_endr-kom'!Q136)</f>
        <v xml:space="preserve"> </v>
      </c>
      <c r="S137" s="23" t="str">
        <f>IF('T_endr-kom'!R136=0," ",'T_endr-kom'!R136)</f>
        <v xml:space="preserve"> </v>
      </c>
    </row>
    <row r="138" spans="2:19" x14ac:dyDescent="0.2">
      <c r="B138" s="21" t="str">
        <f>IF('T_endr-kom'!A137=0," ",'T_endr-kom'!A137)</f>
        <v xml:space="preserve"> </v>
      </c>
      <c r="C138" s="21" t="str">
        <f>IF('T_endr-kom'!B137=0," ",'T_endr-kom'!B137)</f>
        <v xml:space="preserve"> </v>
      </c>
      <c r="D138" s="23" t="str">
        <f>IF('T_endr-kom'!C137=0," ",'T_endr-kom'!C137)</f>
        <v xml:space="preserve"> </v>
      </c>
      <c r="E138" s="23" t="str">
        <f>IF('T_endr-kom'!D137=0," ",'T_endr-kom'!D137)</f>
        <v xml:space="preserve"> </v>
      </c>
      <c r="F138" s="23" t="str">
        <f>IF('T_endr-kom'!E137=0," ",'T_endr-kom'!E137)</f>
        <v xml:space="preserve"> </v>
      </c>
      <c r="G138" s="23" t="str">
        <f>IF('T_endr-kom'!F137=0," ",'T_endr-kom'!F137)</f>
        <v xml:space="preserve"> </v>
      </c>
      <c r="H138" s="23" t="str">
        <f>IF('T_endr-kom'!G137=0," ",'T_endr-kom'!G137)</f>
        <v xml:space="preserve"> </v>
      </c>
      <c r="I138" s="23" t="str">
        <f>IF('T_endr-kom'!H137=0," ",'T_endr-kom'!H137)</f>
        <v xml:space="preserve"> </v>
      </c>
      <c r="J138" s="23" t="str">
        <f>IF('T_endr-kom'!I137=0," ",'T_endr-kom'!I137)</f>
        <v xml:space="preserve"> </v>
      </c>
      <c r="K138" s="23" t="str">
        <f>IF('T_endr-kom'!J137=0," ",'T_endr-kom'!J137)</f>
        <v xml:space="preserve"> </v>
      </c>
      <c r="L138" s="23" t="str">
        <f>IF('T_endr-kom'!K137=0," ",'T_endr-kom'!K137)</f>
        <v xml:space="preserve"> </v>
      </c>
      <c r="M138" s="23" t="str">
        <f>IF('T_endr-kom'!L137=0," ",'T_endr-kom'!L137)</f>
        <v xml:space="preserve"> </v>
      </c>
      <c r="N138" s="23" t="str">
        <f>IF('T_endr-kom'!M137=0," ",'T_endr-kom'!M137)</f>
        <v xml:space="preserve"> </v>
      </c>
      <c r="O138" s="23" t="str">
        <f>IF('T_endr-kom'!N137=0," ",'T_endr-kom'!N137)</f>
        <v xml:space="preserve"> </v>
      </c>
      <c r="P138" s="23" t="str">
        <f>IF('T_endr-kom'!O137=0," ",'T_endr-kom'!O137)</f>
        <v xml:space="preserve"> </v>
      </c>
      <c r="Q138" s="23" t="str">
        <f>IF('T_endr-kom'!P137=0," ",'T_endr-kom'!P137)</f>
        <v xml:space="preserve"> </v>
      </c>
      <c r="R138" s="23" t="str">
        <f>IF('T_endr-kom'!Q137=0," ",'T_endr-kom'!Q137)</f>
        <v xml:space="preserve"> </v>
      </c>
      <c r="S138" s="23" t="str">
        <f>IF('T_endr-kom'!R137=0," ",'T_endr-kom'!R137)</f>
        <v xml:space="preserve"> </v>
      </c>
    </row>
    <row r="139" spans="2:19" x14ac:dyDescent="0.2">
      <c r="B139" s="21" t="str">
        <f>IF('T_endr-kom'!A138=0," ",'T_endr-kom'!A138)</f>
        <v xml:space="preserve"> </v>
      </c>
      <c r="C139" s="21" t="str">
        <f>IF('T_endr-kom'!B138=0," ",'T_endr-kom'!B138)</f>
        <v xml:space="preserve"> </v>
      </c>
      <c r="D139" s="23" t="str">
        <f>IF('T_endr-kom'!C138=0," ",'T_endr-kom'!C138)</f>
        <v xml:space="preserve"> </v>
      </c>
      <c r="E139" s="23" t="str">
        <f>IF('T_endr-kom'!D138=0," ",'T_endr-kom'!D138)</f>
        <v xml:space="preserve"> </v>
      </c>
      <c r="F139" s="23" t="str">
        <f>IF('T_endr-kom'!E138=0," ",'T_endr-kom'!E138)</f>
        <v xml:space="preserve"> </v>
      </c>
      <c r="G139" s="23" t="str">
        <f>IF('T_endr-kom'!F138=0," ",'T_endr-kom'!F138)</f>
        <v xml:space="preserve"> </v>
      </c>
      <c r="H139" s="23" t="str">
        <f>IF('T_endr-kom'!G138=0," ",'T_endr-kom'!G138)</f>
        <v xml:space="preserve"> </v>
      </c>
      <c r="I139" s="23" t="str">
        <f>IF('T_endr-kom'!H138=0," ",'T_endr-kom'!H138)</f>
        <v xml:space="preserve"> </v>
      </c>
      <c r="J139" s="23" t="str">
        <f>IF('T_endr-kom'!I138=0," ",'T_endr-kom'!I138)</f>
        <v xml:space="preserve"> </v>
      </c>
      <c r="K139" s="23" t="str">
        <f>IF('T_endr-kom'!J138=0," ",'T_endr-kom'!J138)</f>
        <v xml:space="preserve"> </v>
      </c>
      <c r="L139" s="23" t="str">
        <f>IF('T_endr-kom'!K138=0," ",'T_endr-kom'!K138)</f>
        <v xml:space="preserve"> </v>
      </c>
      <c r="M139" s="23" t="str">
        <f>IF('T_endr-kom'!L138=0," ",'T_endr-kom'!L138)</f>
        <v xml:space="preserve"> </v>
      </c>
      <c r="N139" s="23" t="str">
        <f>IF('T_endr-kom'!M138=0," ",'T_endr-kom'!M138)</f>
        <v xml:space="preserve"> </v>
      </c>
      <c r="O139" s="23" t="str">
        <f>IF('T_endr-kom'!N138=0," ",'T_endr-kom'!N138)</f>
        <v xml:space="preserve"> </v>
      </c>
      <c r="P139" s="23" t="str">
        <f>IF('T_endr-kom'!O138=0," ",'T_endr-kom'!O138)</f>
        <v xml:space="preserve"> </v>
      </c>
      <c r="Q139" s="23" t="str">
        <f>IF('T_endr-kom'!P138=0," ",'T_endr-kom'!P138)</f>
        <v xml:space="preserve"> </v>
      </c>
      <c r="R139" s="23" t="str">
        <f>IF('T_endr-kom'!Q138=0," ",'T_endr-kom'!Q138)</f>
        <v xml:space="preserve"> </v>
      </c>
      <c r="S139" s="23" t="str">
        <f>IF('T_endr-kom'!R138=0," ",'T_endr-kom'!R138)</f>
        <v xml:space="preserve"> </v>
      </c>
    </row>
    <row r="140" spans="2:19" x14ac:dyDescent="0.2">
      <c r="B140" s="21" t="str">
        <f>IF('T_endr-kom'!A139=0," ",'T_endr-kom'!A139)</f>
        <v xml:space="preserve"> </v>
      </c>
      <c r="C140" s="21" t="str">
        <f>IF('T_endr-kom'!B139=0," ",'T_endr-kom'!B139)</f>
        <v xml:space="preserve"> </v>
      </c>
      <c r="D140" s="23" t="str">
        <f>IF('T_endr-kom'!C139=0," ",'T_endr-kom'!C139)</f>
        <v xml:space="preserve"> </v>
      </c>
      <c r="E140" s="23" t="str">
        <f>IF('T_endr-kom'!D139=0," ",'T_endr-kom'!D139)</f>
        <v xml:space="preserve"> </v>
      </c>
      <c r="F140" s="23" t="str">
        <f>IF('T_endr-kom'!E139=0," ",'T_endr-kom'!E139)</f>
        <v xml:space="preserve"> </v>
      </c>
      <c r="G140" s="23" t="str">
        <f>IF('T_endr-kom'!F139=0," ",'T_endr-kom'!F139)</f>
        <v xml:space="preserve"> </v>
      </c>
      <c r="H140" s="23" t="str">
        <f>IF('T_endr-kom'!G139=0," ",'T_endr-kom'!G139)</f>
        <v xml:space="preserve"> </v>
      </c>
      <c r="I140" s="23" t="str">
        <f>IF('T_endr-kom'!H139=0," ",'T_endr-kom'!H139)</f>
        <v xml:space="preserve"> </v>
      </c>
      <c r="J140" s="23" t="str">
        <f>IF('T_endr-kom'!I139=0," ",'T_endr-kom'!I139)</f>
        <v xml:space="preserve"> </v>
      </c>
      <c r="K140" s="23" t="str">
        <f>IF('T_endr-kom'!J139=0," ",'T_endr-kom'!J139)</f>
        <v xml:space="preserve"> </v>
      </c>
      <c r="L140" s="23" t="str">
        <f>IF('T_endr-kom'!K139=0," ",'T_endr-kom'!K139)</f>
        <v xml:space="preserve"> </v>
      </c>
      <c r="M140" s="23" t="str">
        <f>IF('T_endr-kom'!L139=0," ",'T_endr-kom'!L139)</f>
        <v xml:space="preserve"> </v>
      </c>
      <c r="N140" s="23" t="str">
        <f>IF('T_endr-kom'!M139=0," ",'T_endr-kom'!M139)</f>
        <v xml:space="preserve"> </v>
      </c>
      <c r="O140" s="23" t="str">
        <f>IF('T_endr-kom'!N139=0," ",'T_endr-kom'!N139)</f>
        <v xml:space="preserve"> </v>
      </c>
      <c r="P140" s="23" t="str">
        <f>IF('T_endr-kom'!O139=0," ",'T_endr-kom'!O139)</f>
        <v xml:space="preserve"> </v>
      </c>
      <c r="Q140" s="23" t="str">
        <f>IF('T_endr-kom'!P139=0," ",'T_endr-kom'!P139)</f>
        <v xml:space="preserve"> </v>
      </c>
      <c r="R140" s="23" t="str">
        <f>IF('T_endr-kom'!Q139=0," ",'T_endr-kom'!Q139)</f>
        <v xml:space="preserve"> </v>
      </c>
      <c r="S140" s="23" t="str">
        <f>IF('T_endr-kom'!R139=0," ",'T_endr-kom'!R139)</f>
        <v xml:space="preserve"> </v>
      </c>
    </row>
    <row r="141" spans="2:19" x14ac:dyDescent="0.2">
      <c r="B141" s="21" t="str">
        <f>IF('T_endr-kom'!A140=0," ",'T_endr-kom'!A140)</f>
        <v xml:space="preserve"> </v>
      </c>
      <c r="C141" s="21" t="str">
        <f>IF('T_endr-kom'!B140=0," ",'T_endr-kom'!B140)</f>
        <v xml:space="preserve"> </v>
      </c>
      <c r="D141" s="23" t="str">
        <f>IF('T_endr-kom'!C140=0," ",'T_endr-kom'!C140)</f>
        <v xml:space="preserve"> </v>
      </c>
      <c r="E141" s="23" t="str">
        <f>IF('T_endr-kom'!D140=0," ",'T_endr-kom'!D140)</f>
        <v xml:space="preserve"> </v>
      </c>
      <c r="F141" s="23" t="str">
        <f>IF('T_endr-kom'!E140=0," ",'T_endr-kom'!E140)</f>
        <v xml:space="preserve"> </v>
      </c>
      <c r="G141" s="23" t="str">
        <f>IF('T_endr-kom'!F140=0," ",'T_endr-kom'!F140)</f>
        <v xml:space="preserve"> </v>
      </c>
      <c r="H141" s="23" t="str">
        <f>IF('T_endr-kom'!G140=0," ",'T_endr-kom'!G140)</f>
        <v xml:space="preserve"> </v>
      </c>
      <c r="I141" s="23" t="str">
        <f>IF('T_endr-kom'!H140=0," ",'T_endr-kom'!H140)</f>
        <v xml:space="preserve"> </v>
      </c>
      <c r="J141" s="23" t="str">
        <f>IF('T_endr-kom'!I140=0," ",'T_endr-kom'!I140)</f>
        <v xml:space="preserve"> </v>
      </c>
      <c r="K141" s="23" t="str">
        <f>IF('T_endr-kom'!J140=0," ",'T_endr-kom'!J140)</f>
        <v xml:space="preserve"> </v>
      </c>
      <c r="L141" s="23" t="str">
        <f>IF('T_endr-kom'!K140=0," ",'T_endr-kom'!K140)</f>
        <v xml:space="preserve"> </v>
      </c>
      <c r="M141" s="23" t="str">
        <f>IF('T_endr-kom'!L140=0," ",'T_endr-kom'!L140)</f>
        <v xml:space="preserve"> </v>
      </c>
      <c r="N141" s="23" t="str">
        <f>IF('T_endr-kom'!M140=0," ",'T_endr-kom'!M140)</f>
        <v xml:space="preserve"> </v>
      </c>
      <c r="O141" s="23" t="str">
        <f>IF('T_endr-kom'!N140=0," ",'T_endr-kom'!N140)</f>
        <v xml:space="preserve"> </v>
      </c>
      <c r="P141" s="23" t="str">
        <f>IF('T_endr-kom'!O140=0," ",'T_endr-kom'!O140)</f>
        <v xml:space="preserve"> </v>
      </c>
      <c r="Q141" s="23" t="str">
        <f>IF('T_endr-kom'!P140=0," ",'T_endr-kom'!P140)</f>
        <v xml:space="preserve"> </v>
      </c>
      <c r="R141" s="23" t="str">
        <f>IF('T_endr-kom'!Q140=0," ",'T_endr-kom'!Q140)</f>
        <v xml:space="preserve"> </v>
      </c>
      <c r="S141" s="23" t="str">
        <f>IF('T_endr-kom'!R140=0," ",'T_endr-kom'!R140)</f>
        <v xml:space="preserve"> </v>
      </c>
    </row>
    <row r="142" spans="2:19" x14ac:dyDescent="0.2">
      <c r="B142" s="21" t="str">
        <f>IF('T_endr-kom'!A141=0," ",'T_endr-kom'!A141)</f>
        <v xml:space="preserve"> </v>
      </c>
      <c r="C142" s="21" t="str">
        <f>IF('T_endr-kom'!B141=0," ",'T_endr-kom'!B141)</f>
        <v xml:space="preserve"> </v>
      </c>
      <c r="D142" s="23" t="str">
        <f>IF('T_endr-kom'!C141=0," ",'T_endr-kom'!C141)</f>
        <v xml:space="preserve"> </v>
      </c>
      <c r="E142" s="23" t="str">
        <f>IF('T_endr-kom'!D141=0," ",'T_endr-kom'!D141)</f>
        <v xml:space="preserve"> </v>
      </c>
      <c r="F142" s="23" t="str">
        <f>IF('T_endr-kom'!E141=0," ",'T_endr-kom'!E141)</f>
        <v xml:space="preserve"> </v>
      </c>
      <c r="G142" s="23" t="str">
        <f>IF('T_endr-kom'!F141=0," ",'T_endr-kom'!F141)</f>
        <v xml:space="preserve"> </v>
      </c>
      <c r="H142" s="23" t="str">
        <f>IF('T_endr-kom'!G141=0," ",'T_endr-kom'!G141)</f>
        <v xml:space="preserve"> </v>
      </c>
      <c r="I142" s="23" t="str">
        <f>IF('T_endr-kom'!H141=0," ",'T_endr-kom'!H141)</f>
        <v xml:space="preserve"> </v>
      </c>
      <c r="J142" s="23" t="str">
        <f>IF('T_endr-kom'!I141=0," ",'T_endr-kom'!I141)</f>
        <v xml:space="preserve"> </v>
      </c>
      <c r="K142" s="23" t="str">
        <f>IF('T_endr-kom'!J141=0," ",'T_endr-kom'!J141)</f>
        <v xml:space="preserve"> </v>
      </c>
      <c r="L142" s="23" t="str">
        <f>IF('T_endr-kom'!K141=0," ",'T_endr-kom'!K141)</f>
        <v xml:space="preserve"> </v>
      </c>
      <c r="M142" s="23" t="str">
        <f>IF('T_endr-kom'!L141=0," ",'T_endr-kom'!L141)</f>
        <v xml:space="preserve"> </v>
      </c>
      <c r="N142" s="23" t="str">
        <f>IF('T_endr-kom'!M141=0," ",'T_endr-kom'!M141)</f>
        <v xml:space="preserve"> </v>
      </c>
      <c r="O142" s="23" t="str">
        <f>IF('T_endr-kom'!N141=0," ",'T_endr-kom'!N141)</f>
        <v xml:space="preserve"> </v>
      </c>
      <c r="P142" s="23" t="str">
        <f>IF('T_endr-kom'!O141=0," ",'T_endr-kom'!O141)</f>
        <v xml:space="preserve"> </v>
      </c>
      <c r="Q142" s="23" t="str">
        <f>IF('T_endr-kom'!P141=0," ",'T_endr-kom'!P141)</f>
        <v xml:space="preserve"> </v>
      </c>
      <c r="R142" s="23" t="str">
        <f>IF('T_endr-kom'!Q141=0," ",'T_endr-kom'!Q141)</f>
        <v xml:space="preserve"> </v>
      </c>
      <c r="S142" s="23" t="str">
        <f>IF('T_endr-kom'!R141=0," ",'T_endr-kom'!R141)</f>
        <v xml:space="preserve"> </v>
      </c>
    </row>
    <row r="143" spans="2:19" x14ac:dyDescent="0.2">
      <c r="B143" s="21" t="str">
        <f>IF('T_endr-kom'!A142=0," ",'T_endr-kom'!A142)</f>
        <v xml:space="preserve"> </v>
      </c>
      <c r="C143" s="21" t="str">
        <f>IF('T_endr-kom'!B142=0," ",'T_endr-kom'!B142)</f>
        <v xml:space="preserve"> </v>
      </c>
      <c r="D143" s="23" t="str">
        <f>IF('T_endr-kom'!C142=0," ",'T_endr-kom'!C142)</f>
        <v xml:space="preserve"> </v>
      </c>
      <c r="E143" s="23" t="str">
        <f>IF('T_endr-kom'!D142=0," ",'T_endr-kom'!D142)</f>
        <v xml:space="preserve"> </v>
      </c>
      <c r="F143" s="23" t="str">
        <f>IF('T_endr-kom'!E142=0," ",'T_endr-kom'!E142)</f>
        <v xml:space="preserve"> </v>
      </c>
      <c r="G143" s="23" t="str">
        <f>IF('T_endr-kom'!F142=0," ",'T_endr-kom'!F142)</f>
        <v xml:space="preserve"> </v>
      </c>
      <c r="H143" s="23" t="str">
        <f>IF('T_endr-kom'!G142=0," ",'T_endr-kom'!G142)</f>
        <v xml:space="preserve"> </v>
      </c>
      <c r="I143" s="23" t="str">
        <f>IF('T_endr-kom'!H142=0," ",'T_endr-kom'!H142)</f>
        <v xml:space="preserve"> </v>
      </c>
      <c r="J143" s="23" t="str">
        <f>IF('T_endr-kom'!I142=0," ",'T_endr-kom'!I142)</f>
        <v xml:space="preserve"> </v>
      </c>
      <c r="K143" s="23" t="str">
        <f>IF('T_endr-kom'!J142=0," ",'T_endr-kom'!J142)</f>
        <v xml:space="preserve"> </v>
      </c>
      <c r="L143" s="23" t="str">
        <f>IF('T_endr-kom'!K142=0," ",'T_endr-kom'!K142)</f>
        <v xml:space="preserve"> </v>
      </c>
      <c r="M143" s="23" t="str">
        <f>IF('T_endr-kom'!L142=0," ",'T_endr-kom'!L142)</f>
        <v xml:space="preserve"> </v>
      </c>
      <c r="N143" s="23" t="str">
        <f>IF('T_endr-kom'!M142=0," ",'T_endr-kom'!M142)</f>
        <v xml:space="preserve"> </v>
      </c>
      <c r="O143" s="23" t="str">
        <f>IF('T_endr-kom'!N142=0," ",'T_endr-kom'!N142)</f>
        <v xml:space="preserve"> </v>
      </c>
      <c r="P143" s="23" t="str">
        <f>IF('T_endr-kom'!O142=0," ",'T_endr-kom'!O142)</f>
        <v xml:space="preserve"> </v>
      </c>
      <c r="Q143" s="23" t="str">
        <f>IF('T_endr-kom'!P142=0," ",'T_endr-kom'!P142)</f>
        <v xml:space="preserve"> </v>
      </c>
      <c r="R143" s="23" t="str">
        <f>IF('T_endr-kom'!Q142=0," ",'T_endr-kom'!Q142)</f>
        <v xml:space="preserve"> </v>
      </c>
      <c r="S143" s="23" t="str">
        <f>IF('T_endr-kom'!R142=0," ",'T_endr-kom'!R142)</f>
        <v xml:space="preserve"> </v>
      </c>
    </row>
    <row r="144" spans="2:19" x14ac:dyDescent="0.2">
      <c r="B144" s="21" t="str">
        <f>IF('T_endr-kom'!A143=0," ",'T_endr-kom'!A143)</f>
        <v xml:space="preserve"> </v>
      </c>
      <c r="C144" s="21" t="str">
        <f>IF('T_endr-kom'!B143=0," ",'T_endr-kom'!B143)</f>
        <v xml:space="preserve"> </v>
      </c>
      <c r="D144" s="23" t="str">
        <f>IF('T_endr-kom'!C143=0," ",'T_endr-kom'!C143)</f>
        <v xml:space="preserve"> </v>
      </c>
      <c r="E144" s="23" t="str">
        <f>IF('T_endr-kom'!D143=0," ",'T_endr-kom'!D143)</f>
        <v xml:space="preserve"> </v>
      </c>
      <c r="F144" s="23" t="str">
        <f>IF('T_endr-kom'!E143=0," ",'T_endr-kom'!E143)</f>
        <v xml:space="preserve"> </v>
      </c>
      <c r="G144" s="23" t="str">
        <f>IF('T_endr-kom'!F143=0," ",'T_endr-kom'!F143)</f>
        <v xml:space="preserve"> </v>
      </c>
      <c r="H144" s="23" t="str">
        <f>IF('T_endr-kom'!G143=0," ",'T_endr-kom'!G143)</f>
        <v xml:space="preserve"> </v>
      </c>
      <c r="I144" s="23" t="str">
        <f>IF('T_endr-kom'!H143=0," ",'T_endr-kom'!H143)</f>
        <v xml:space="preserve"> </v>
      </c>
      <c r="J144" s="23" t="str">
        <f>IF('T_endr-kom'!I143=0," ",'T_endr-kom'!I143)</f>
        <v xml:space="preserve"> </v>
      </c>
      <c r="K144" s="23" t="str">
        <f>IF('T_endr-kom'!J143=0," ",'T_endr-kom'!J143)</f>
        <v xml:space="preserve"> </v>
      </c>
      <c r="L144" s="23" t="str">
        <f>IF('T_endr-kom'!K143=0," ",'T_endr-kom'!K143)</f>
        <v xml:space="preserve"> </v>
      </c>
      <c r="M144" s="23" t="str">
        <f>IF('T_endr-kom'!L143=0," ",'T_endr-kom'!L143)</f>
        <v xml:space="preserve"> </v>
      </c>
      <c r="N144" s="23" t="str">
        <f>IF('T_endr-kom'!M143=0," ",'T_endr-kom'!M143)</f>
        <v xml:space="preserve"> </v>
      </c>
      <c r="O144" s="23" t="str">
        <f>IF('T_endr-kom'!N143=0," ",'T_endr-kom'!N143)</f>
        <v xml:space="preserve"> </v>
      </c>
      <c r="P144" s="23" t="str">
        <f>IF('T_endr-kom'!O143=0," ",'T_endr-kom'!O143)</f>
        <v xml:space="preserve"> </v>
      </c>
      <c r="Q144" s="23" t="str">
        <f>IF('T_endr-kom'!P143=0," ",'T_endr-kom'!P143)</f>
        <v xml:space="preserve"> </v>
      </c>
      <c r="R144" s="23" t="str">
        <f>IF('T_endr-kom'!Q143=0," ",'T_endr-kom'!Q143)</f>
        <v xml:space="preserve"> </v>
      </c>
      <c r="S144" s="23" t="str">
        <f>IF('T_endr-kom'!R143=0," ",'T_endr-kom'!R143)</f>
        <v xml:space="preserve"> </v>
      </c>
    </row>
    <row r="145" spans="2:19" x14ac:dyDescent="0.2">
      <c r="B145" s="21" t="str">
        <f>IF('T_endr-kom'!A144=0," ",'T_endr-kom'!A144)</f>
        <v xml:space="preserve"> </v>
      </c>
      <c r="C145" s="21" t="str">
        <f>IF('T_endr-kom'!B144=0," ",'T_endr-kom'!B144)</f>
        <v xml:space="preserve"> </v>
      </c>
      <c r="D145" s="23" t="str">
        <f>IF('T_endr-kom'!C144=0," ",'T_endr-kom'!C144)</f>
        <v xml:space="preserve"> </v>
      </c>
      <c r="E145" s="23" t="str">
        <f>IF('T_endr-kom'!D144=0," ",'T_endr-kom'!D144)</f>
        <v xml:space="preserve"> </v>
      </c>
      <c r="F145" s="23" t="str">
        <f>IF('T_endr-kom'!E144=0," ",'T_endr-kom'!E144)</f>
        <v xml:space="preserve"> </v>
      </c>
      <c r="G145" s="23" t="str">
        <f>IF('T_endr-kom'!F144=0," ",'T_endr-kom'!F144)</f>
        <v xml:space="preserve"> </v>
      </c>
      <c r="H145" s="23" t="str">
        <f>IF('T_endr-kom'!G144=0," ",'T_endr-kom'!G144)</f>
        <v xml:space="preserve"> </v>
      </c>
      <c r="I145" s="23" t="str">
        <f>IF('T_endr-kom'!H144=0," ",'T_endr-kom'!H144)</f>
        <v xml:space="preserve"> </v>
      </c>
      <c r="J145" s="23" t="str">
        <f>IF('T_endr-kom'!I144=0," ",'T_endr-kom'!I144)</f>
        <v xml:space="preserve"> </v>
      </c>
      <c r="K145" s="23" t="str">
        <f>IF('T_endr-kom'!J144=0," ",'T_endr-kom'!J144)</f>
        <v xml:space="preserve"> </v>
      </c>
      <c r="L145" s="23" t="str">
        <f>IF('T_endr-kom'!K144=0," ",'T_endr-kom'!K144)</f>
        <v xml:space="preserve"> </v>
      </c>
      <c r="M145" s="23" t="str">
        <f>IF('T_endr-kom'!L144=0," ",'T_endr-kom'!L144)</f>
        <v xml:space="preserve"> </v>
      </c>
      <c r="N145" s="23" t="str">
        <f>IF('T_endr-kom'!M144=0," ",'T_endr-kom'!M144)</f>
        <v xml:space="preserve"> </v>
      </c>
      <c r="O145" s="23" t="str">
        <f>IF('T_endr-kom'!N144=0," ",'T_endr-kom'!N144)</f>
        <v xml:space="preserve"> </v>
      </c>
      <c r="P145" s="23" t="str">
        <f>IF('T_endr-kom'!O144=0," ",'T_endr-kom'!O144)</f>
        <v xml:space="preserve"> </v>
      </c>
      <c r="Q145" s="23" t="str">
        <f>IF('T_endr-kom'!P144=0," ",'T_endr-kom'!P144)</f>
        <v xml:space="preserve"> </v>
      </c>
      <c r="R145" s="23" t="str">
        <f>IF('T_endr-kom'!Q144=0," ",'T_endr-kom'!Q144)</f>
        <v xml:space="preserve"> </v>
      </c>
      <c r="S145" s="23" t="str">
        <f>IF('T_endr-kom'!R144=0," ",'T_endr-kom'!R144)</f>
        <v xml:space="preserve"> </v>
      </c>
    </row>
    <row r="146" spans="2:19" x14ac:dyDescent="0.2">
      <c r="B146" s="21" t="str">
        <f>IF('T_endr-kom'!A145=0," ",'T_endr-kom'!A145)</f>
        <v xml:space="preserve"> </v>
      </c>
      <c r="C146" s="21" t="str">
        <f>IF('T_endr-kom'!B145=0," ",'T_endr-kom'!B145)</f>
        <v xml:space="preserve"> </v>
      </c>
      <c r="D146" s="23" t="str">
        <f>IF('T_endr-kom'!C145=0," ",'T_endr-kom'!C145)</f>
        <v xml:space="preserve"> </v>
      </c>
      <c r="E146" s="23" t="str">
        <f>IF('T_endr-kom'!D145=0," ",'T_endr-kom'!D145)</f>
        <v xml:space="preserve"> </v>
      </c>
      <c r="F146" s="23" t="str">
        <f>IF('T_endr-kom'!E145=0," ",'T_endr-kom'!E145)</f>
        <v xml:space="preserve"> </v>
      </c>
      <c r="G146" s="23" t="str">
        <f>IF('T_endr-kom'!F145=0," ",'T_endr-kom'!F145)</f>
        <v xml:space="preserve"> </v>
      </c>
      <c r="H146" s="23" t="str">
        <f>IF('T_endr-kom'!G145=0," ",'T_endr-kom'!G145)</f>
        <v xml:space="preserve"> </v>
      </c>
      <c r="I146" s="23" t="str">
        <f>IF('T_endr-kom'!H145=0," ",'T_endr-kom'!H145)</f>
        <v xml:space="preserve"> </v>
      </c>
      <c r="J146" s="23" t="str">
        <f>IF('T_endr-kom'!I145=0," ",'T_endr-kom'!I145)</f>
        <v xml:space="preserve"> </v>
      </c>
      <c r="K146" s="23" t="str">
        <f>IF('T_endr-kom'!J145=0," ",'T_endr-kom'!J145)</f>
        <v xml:space="preserve"> </v>
      </c>
      <c r="L146" s="23" t="str">
        <f>IF('T_endr-kom'!K145=0," ",'T_endr-kom'!K145)</f>
        <v xml:space="preserve"> </v>
      </c>
      <c r="M146" s="23" t="str">
        <f>IF('T_endr-kom'!L145=0," ",'T_endr-kom'!L145)</f>
        <v xml:space="preserve"> </v>
      </c>
      <c r="N146" s="23" t="str">
        <f>IF('T_endr-kom'!M145=0," ",'T_endr-kom'!M145)</f>
        <v xml:space="preserve"> </v>
      </c>
      <c r="O146" s="23" t="str">
        <f>IF('T_endr-kom'!N145=0," ",'T_endr-kom'!N145)</f>
        <v xml:space="preserve"> </v>
      </c>
      <c r="P146" s="23" t="str">
        <f>IF('T_endr-kom'!O145=0," ",'T_endr-kom'!O145)</f>
        <v xml:space="preserve"> </v>
      </c>
      <c r="Q146" s="23" t="str">
        <f>IF('T_endr-kom'!P145=0," ",'T_endr-kom'!P145)</f>
        <v xml:space="preserve"> </v>
      </c>
      <c r="R146" s="23" t="str">
        <f>IF('T_endr-kom'!Q145=0," ",'T_endr-kom'!Q145)</f>
        <v xml:space="preserve"> </v>
      </c>
      <c r="S146" s="23" t="str">
        <f>IF('T_endr-kom'!R145=0," ",'T_endr-kom'!R145)</f>
        <v xml:space="preserve"> </v>
      </c>
    </row>
    <row r="147" spans="2:19" x14ac:dyDescent="0.2">
      <c r="B147" s="21" t="str">
        <f>IF('T_endr-kom'!A146=0," ",'T_endr-kom'!A146)</f>
        <v xml:space="preserve"> </v>
      </c>
      <c r="C147" s="21" t="str">
        <f>IF('T_endr-kom'!B146=0," ",'T_endr-kom'!B146)</f>
        <v xml:space="preserve"> </v>
      </c>
      <c r="D147" s="23" t="str">
        <f>IF('T_endr-kom'!C146=0," ",'T_endr-kom'!C146)</f>
        <v xml:space="preserve"> </v>
      </c>
      <c r="E147" s="23" t="str">
        <f>IF('T_endr-kom'!D146=0," ",'T_endr-kom'!D146)</f>
        <v xml:space="preserve"> </v>
      </c>
      <c r="F147" s="23" t="str">
        <f>IF('T_endr-kom'!E146=0," ",'T_endr-kom'!E146)</f>
        <v xml:space="preserve"> </v>
      </c>
      <c r="G147" s="23" t="str">
        <f>IF('T_endr-kom'!F146=0," ",'T_endr-kom'!F146)</f>
        <v xml:space="preserve"> </v>
      </c>
      <c r="H147" s="23" t="str">
        <f>IF('T_endr-kom'!G146=0," ",'T_endr-kom'!G146)</f>
        <v xml:space="preserve"> </v>
      </c>
      <c r="I147" s="23" t="str">
        <f>IF('T_endr-kom'!H146=0," ",'T_endr-kom'!H146)</f>
        <v xml:space="preserve"> </v>
      </c>
      <c r="J147" s="23" t="str">
        <f>IF('T_endr-kom'!I146=0," ",'T_endr-kom'!I146)</f>
        <v xml:space="preserve"> </v>
      </c>
      <c r="K147" s="23" t="str">
        <f>IF('T_endr-kom'!J146=0," ",'T_endr-kom'!J146)</f>
        <v xml:space="preserve"> </v>
      </c>
      <c r="L147" s="23" t="str">
        <f>IF('T_endr-kom'!K146=0," ",'T_endr-kom'!K146)</f>
        <v xml:space="preserve"> </v>
      </c>
      <c r="M147" s="23" t="str">
        <f>IF('T_endr-kom'!L146=0," ",'T_endr-kom'!L146)</f>
        <v xml:space="preserve"> </v>
      </c>
      <c r="N147" s="23" t="str">
        <f>IF('T_endr-kom'!M146=0," ",'T_endr-kom'!M146)</f>
        <v xml:space="preserve"> </v>
      </c>
      <c r="O147" s="23" t="str">
        <f>IF('T_endr-kom'!N146=0," ",'T_endr-kom'!N146)</f>
        <v xml:space="preserve"> </v>
      </c>
      <c r="P147" s="23" t="str">
        <f>IF('T_endr-kom'!O146=0," ",'T_endr-kom'!O146)</f>
        <v xml:space="preserve"> </v>
      </c>
      <c r="Q147" s="23" t="str">
        <f>IF('T_endr-kom'!P146=0," ",'T_endr-kom'!P146)</f>
        <v xml:space="preserve"> </v>
      </c>
      <c r="R147" s="23" t="str">
        <f>IF('T_endr-kom'!Q146=0," ",'T_endr-kom'!Q146)</f>
        <v xml:space="preserve"> </v>
      </c>
      <c r="S147" s="23" t="str">
        <f>IF('T_endr-kom'!R146=0," ",'T_endr-kom'!R146)</f>
        <v xml:space="preserve"> </v>
      </c>
    </row>
    <row r="148" spans="2:19" x14ac:dyDescent="0.2">
      <c r="B148" s="21" t="str">
        <f>IF('T_endr-kom'!A147=0," ",'T_endr-kom'!A147)</f>
        <v xml:space="preserve"> </v>
      </c>
      <c r="C148" s="21" t="str">
        <f>IF('T_endr-kom'!B147=0," ",'T_endr-kom'!B147)</f>
        <v xml:space="preserve"> </v>
      </c>
      <c r="D148" s="23" t="str">
        <f>IF('T_endr-kom'!C147=0," ",'T_endr-kom'!C147)</f>
        <v xml:space="preserve"> </v>
      </c>
      <c r="E148" s="23" t="str">
        <f>IF('T_endr-kom'!D147=0," ",'T_endr-kom'!D147)</f>
        <v xml:space="preserve"> </v>
      </c>
      <c r="F148" s="23" t="str">
        <f>IF('T_endr-kom'!E147=0," ",'T_endr-kom'!E147)</f>
        <v xml:space="preserve"> </v>
      </c>
      <c r="G148" s="23" t="str">
        <f>IF('T_endr-kom'!F147=0," ",'T_endr-kom'!F147)</f>
        <v xml:space="preserve"> </v>
      </c>
      <c r="H148" s="23" t="str">
        <f>IF('T_endr-kom'!G147=0," ",'T_endr-kom'!G147)</f>
        <v xml:space="preserve"> </v>
      </c>
      <c r="I148" s="23" t="str">
        <f>IF('T_endr-kom'!H147=0," ",'T_endr-kom'!H147)</f>
        <v xml:space="preserve"> </v>
      </c>
      <c r="J148" s="23" t="str">
        <f>IF('T_endr-kom'!I147=0," ",'T_endr-kom'!I147)</f>
        <v xml:space="preserve"> </v>
      </c>
      <c r="K148" s="23" t="str">
        <f>IF('T_endr-kom'!J147=0," ",'T_endr-kom'!J147)</f>
        <v xml:space="preserve"> </v>
      </c>
      <c r="L148" s="23" t="str">
        <f>IF('T_endr-kom'!K147=0," ",'T_endr-kom'!K147)</f>
        <v xml:space="preserve"> </v>
      </c>
      <c r="M148" s="23" t="str">
        <f>IF('T_endr-kom'!L147=0," ",'T_endr-kom'!L147)</f>
        <v xml:space="preserve"> </v>
      </c>
      <c r="N148" s="23" t="str">
        <f>IF('T_endr-kom'!M147=0," ",'T_endr-kom'!M147)</f>
        <v xml:space="preserve"> </v>
      </c>
      <c r="O148" s="23" t="str">
        <f>IF('T_endr-kom'!N147=0," ",'T_endr-kom'!N147)</f>
        <v xml:space="preserve"> </v>
      </c>
      <c r="P148" s="23" t="str">
        <f>IF('T_endr-kom'!O147=0," ",'T_endr-kom'!O147)</f>
        <v xml:space="preserve"> </v>
      </c>
      <c r="Q148" s="23" t="str">
        <f>IF('T_endr-kom'!P147=0," ",'T_endr-kom'!P147)</f>
        <v xml:space="preserve"> </v>
      </c>
      <c r="R148" s="23" t="str">
        <f>IF('T_endr-kom'!Q147=0," ",'T_endr-kom'!Q147)</f>
        <v xml:space="preserve"> </v>
      </c>
      <c r="S148" s="23" t="str">
        <f>IF('T_endr-kom'!R147=0," ",'T_endr-kom'!R147)</f>
        <v xml:space="preserve"> </v>
      </c>
    </row>
    <row r="149" spans="2:19" x14ac:dyDescent="0.2">
      <c r="B149" s="21" t="str">
        <f>IF('T_endr-kom'!A148=0," ",'T_endr-kom'!A148)</f>
        <v xml:space="preserve"> </v>
      </c>
      <c r="C149" s="21" t="str">
        <f>IF('T_endr-kom'!B148=0," ",'T_endr-kom'!B148)</f>
        <v xml:space="preserve"> </v>
      </c>
      <c r="D149" s="23" t="str">
        <f>IF('T_endr-kom'!C148=0," ",'T_endr-kom'!C148)</f>
        <v xml:space="preserve"> </v>
      </c>
      <c r="E149" s="23" t="str">
        <f>IF('T_endr-kom'!D148=0," ",'T_endr-kom'!D148)</f>
        <v xml:space="preserve"> </v>
      </c>
      <c r="F149" s="23" t="str">
        <f>IF('T_endr-kom'!E148=0," ",'T_endr-kom'!E148)</f>
        <v xml:space="preserve"> </v>
      </c>
      <c r="G149" s="23" t="str">
        <f>IF('T_endr-kom'!F148=0," ",'T_endr-kom'!F148)</f>
        <v xml:space="preserve"> </v>
      </c>
      <c r="H149" s="23" t="str">
        <f>IF('T_endr-kom'!G148=0," ",'T_endr-kom'!G148)</f>
        <v xml:space="preserve"> </v>
      </c>
      <c r="I149" s="23" t="str">
        <f>IF('T_endr-kom'!H148=0," ",'T_endr-kom'!H148)</f>
        <v xml:space="preserve"> </v>
      </c>
      <c r="J149" s="23" t="str">
        <f>IF('T_endr-kom'!I148=0," ",'T_endr-kom'!I148)</f>
        <v xml:space="preserve"> </v>
      </c>
      <c r="K149" s="23" t="str">
        <f>IF('T_endr-kom'!J148=0," ",'T_endr-kom'!J148)</f>
        <v xml:space="preserve"> </v>
      </c>
      <c r="L149" s="23" t="str">
        <f>IF('T_endr-kom'!K148=0," ",'T_endr-kom'!K148)</f>
        <v xml:space="preserve"> </v>
      </c>
      <c r="M149" s="23" t="str">
        <f>IF('T_endr-kom'!L148=0," ",'T_endr-kom'!L148)</f>
        <v xml:space="preserve"> </v>
      </c>
      <c r="N149" s="23" t="str">
        <f>IF('T_endr-kom'!M148=0," ",'T_endr-kom'!M148)</f>
        <v xml:space="preserve"> </v>
      </c>
      <c r="O149" s="23" t="str">
        <f>IF('T_endr-kom'!N148=0," ",'T_endr-kom'!N148)</f>
        <v xml:space="preserve"> </v>
      </c>
      <c r="P149" s="23" t="str">
        <f>IF('T_endr-kom'!O148=0," ",'T_endr-kom'!O148)</f>
        <v xml:space="preserve"> </v>
      </c>
      <c r="Q149" s="23" t="str">
        <f>IF('T_endr-kom'!P148=0," ",'T_endr-kom'!P148)</f>
        <v xml:space="preserve"> </v>
      </c>
      <c r="R149" s="23" t="str">
        <f>IF('T_endr-kom'!Q148=0," ",'T_endr-kom'!Q148)</f>
        <v xml:space="preserve"> </v>
      </c>
      <c r="S149" s="23" t="str">
        <f>IF('T_endr-kom'!R148=0," ",'T_endr-kom'!R148)</f>
        <v xml:space="preserve"> </v>
      </c>
    </row>
    <row r="150" spans="2:19" x14ac:dyDescent="0.2">
      <c r="B150" s="21" t="str">
        <f>IF('T_endr-kom'!A149=0," ",'T_endr-kom'!A149)</f>
        <v xml:space="preserve"> </v>
      </c>
      <c r="C150" s="21" t="str">
        <f>IF('T_endr-kom'!B149=0," ",'T_endr-kom'!B149)</f>
        <v xml:space="preserve"> </v>
      </c>
      <c r="D150" s="23" t="str">
        <f>IF('T_endr-kom'!C149=0," ",'T_endr-kom'!C149)</f>
        <v xml:space="preserve"> </v>
      </c>
      <c r="E150" s="23" t="str">
        <f>IF('T_endr-kom'!D149=0," ",'T_endr-kom'!D149)</f>
        <v xml:space="preserve"> </v>
      </c>
      <c r="F150" s="23" t="str">
        <f>IF('T_endr-kom'!E149=0," ",'T_endr-kom'!E149)</f>
        <v xml:space="preserve"> </v>
      </c>
      <c r="G150" s="23" t="str">
        <f>IF('T_endr-kom'!F149=0," ",'T_endr-kom'!F149)</f>
        <v xml:space="preserve"> </v>
      </c>
      <c r="H150" s="23" t="str">
        <f>IF('T_endr-kom'!G149=0," ",'T_endr-kom'!G149)</f>
        <v xml:space="preserve"> </v>
      </c>
      <c r="I150" s="23" t="str">
        <f>IF('T_endr-kom'!H149=0," ",'T_endr-kom'!H149)</f>
        <v xml:space="preserve"> </v>
      </c>
      <c r="J150" s="23" t="str">
        <f>IF('T_endr-kom'!I149=0," ",'T_endr-kom'!I149)</f>
        <v xml:space="preserve"> </v>
      </c>
      <c r="K150" s="23" t="str">
        <f>IF('T_endr-kom'!J149=0," ",'T_endr-kom'!J149)</f>
        <v xml:space="preserve"> </v>
      </c>
      <c r="L150" s="23" t="str">
        <f>IF('T_endr-kom'!K149=0," ",'T_endr-kom'!K149)</f>
        <v xml:space="preserve"> </v>
      </c>
      <c r="M150" s="23" t="str">
        <f>IF('T_endr-kom'!L149=0," ",'T_endr-kom'!L149)</f>
        <v xml:space="preserve"> </v>
      </c>
      <c r="N150" s="23" t="str">
        <f>IF('T_endr-kom'!M149=0," ",'T_endr-kom'!M149)</f>
        <v xml:space="preserve"> </v>
      </c>
      <c r="O150" s="23" t="str">
        <f>IF('T_endr-kom'!N149=0," ",'T_endr-kom'!N149)</f>
        <v xml:space="preserve"> </v>
      </c>
      <c r="P150" s="23" t="str">
        <f>IF('T_endr-kom'!O149=0," ",'T_endr-kom'!O149)</f>
        <v xml:space="preserve"> </v>
      </c>
      <c r="Q150" s="23" t="str">
        <f>IF('T_endr-kom'!P149=0," ",'T_endr-kom'!P149)</f>
        <v xml:space="preserve"> </v>
      </c>
      <c r="R150" s="23" t="str">
        <f>IF('T_endr-kom'!Q149=0," ",'T_endr-kom'!Q149)</f>
        <v xml:space="preserve"> </v>
      </c>
      <c r="S150" s="23" t="str">
        <f>IF('T_endr-kom'!R149=0," ",'T_endr-kom'!R149)</f>
        <v xml:space="preserve"> </v>
      </c>
    </row>
    <row r="151" spans="2:19" x14ac:dyDescent="0.2">
      <c r="B151" s="21" t="str">
        <f>IF('T_endr-kom'!A150=0," ",'T_endr-kom'!A150)</f>
        <v xml:space="preserve"> </v>
      </c>
      <c r="C151" s="21" t="str">
        <f>IF('T_endr-kom'!B150=0," ",'T_endr-kom'!B150)</f>
        <v xml:space="preserve"> </v>
      </c>
      <c r="D151" s="23" t="str">
        <f>IF('T_endr-kom'!C150=0," ",'T_endr-kom'!C150)</f>
        <v xml:space="preserve"> </v>
      </c>
      <c r="E151" s="23" t="str">
        <f>IF('T_endr-kom'!D150=0," ",'T_endr-kom'!D150)</f>
        <v xml:space="preserve"> </v>
      </c>
      <c r="F151" s="23" t="str">
        <f>IF('T_endr-kom'!E150=0," ",'T_endr-kom'!E150)</f>
        <v xml:space="preserve"> </v>
      </c>
      <c r="G151" s="23" t="str">
        <f>IF('T_endr-kom'!F150=0," ",'T_endr-kom'!F150)</f>
        <v xml:space="preserve"> </v>
      </c>
      <c r="H151" s="23" t="str">
        <f>IF('T_endr-kom'!G150=0," ",'T_endr-kom'!G150)</f>
        <v xml:space="preserve"> </v>
      </c>
      <c r="I151" s="23" t="str">
        <f>IF('T_endr-kom'!H150=0," ",'T_endr-kom'!H150)</f>
        <v xml:space="preserve"> </v>
      </c>
      <c r="J151" s="23" t="str">
        <f>IF('T_endr-kom'!I150=0," ",'T_endr-kom'!I150)</f>
        <v xml:space="preserve"> </v>
      </c>
      <c r="K151" s="23" t="str">
        <f>IF('T_endr-kom'!J150=0," ",'T_endr-kom'!J150)</f>
        <v xml:space="preserve"> </v>
      </c>
      <c r="L151" s="23" t="str">
        <f>IF('T_endr-kom'!K150=0," ",'T_endr-kom'!K150)</f>
        <v xml:space="preserve"> </v>
      </c>
      <c r="M151" s="23" t="str">
        <f>IF('T_endr-kom'!L150=0," ",'T_endr-kom'!L150)</f>
        <v xml:space="preserve"> </v>
      </c>
      <c r="N151" s="23" t="str">
        <f>IF('T_endr-kom'!M150=0," ",'T_endr-kom'!M150)</f>
        <v xml:space="preserve"> </v>
      </c>
      <c r="O151" s="23" t="str">
        <f>IF('T_endr-kom'!N150=0," ",'T_endr-kom'!N150)</f>
        <v xml:space="preserve"> </v>
      </c>
      <c r="P151" s="23" t="str">
        <f>IF('T_endr-kom'!O150=0," ",'T_endr-kom'!O150)</f>
        <v xml:space="preserve"> </v>
      </c>
      <c r="Q151" s="23" t="str">
        <f>IF('T_endr-kom'!P150=0," ",'T_endr-kom'!P150)</f>
        <v xml:space="preserve"> </v>
      </c>
      <c r="R151" s="23" t="str">
        <f>IF('T_endr-kom'!Q150=0," ",'T_endr-kom'!Q150)</f>
        <v xml:space="preserve"> </v>
      </c>
      <c r="S151" s="23" t="str">
        <f>IF('T_endr-kom'!R150=0," ",'T_endr-kom'!R150)</f>
        <v xml:space="preserve"> </v>
      </c>
    </row>
    <row r="152" spans="2:19" x14ac:dyDescent="0.2">
      <c r="B152" s="21" t="str">
        <f>IF('T_endr-kom'!A151=0," ",'T_endr-kom'!A151)</f>
        <v xml:space="preserve"> </v>
      </c>
      <c r="C152" s="21" t="str">
        <f>IF('T_endr-kom'!B151=0," ",'T_endr-kom'!B151)</f>
        <v xml:space="preserve"> </v>
      </c>
      <c r="D152" s="23" t="str">
        <f>IF('T_endr-kom'!C151=0," ",'T_endr-kom'!C151)</f>
        <v xml:space="preserve"> </v>
      </c>
      <c r="E152" s="23" t="str">
        <f>IF('T_endr-kom'!D151=0," ",'T_endr-kom'!D151)</f>
        <v xml:space="preserve"> </v>
      </c>
      <c r="F152" s="23" t="str">
        <f>IF('T_endr-kom'!E151=0," ",'T_endr-kom'!E151)</f>
        <v xml:space="preserve"> </v>
      </c>
      <c r="G152" s="23" t="str">
        <f>IF('T_endr-kom'!F151=0," ",'T_endr-kom'!F151)</f>
        <v xml:space="preserve"> </v>
      </c>
      <c r="H152" s="23" t="str">
        <f>IF('T_endr-kom'!G151=0," ",'T_endr-kom'!G151)</f>
        <v xml:space="preserve"> </v>
      </c>
      <c r="I152" s="23" t="str">
        <f>IF('T_endr-kom'!H151=0," ",'T_endr-kom'!H151)</f>
        <v xml:space="preserve"> </v>
      </c>
      <c r="J152" s="23" t="str">
        <f>IF('T_endr-kom'!I151=0," ",'T_endr-kom'!I151)</f>
        <v xml:space="preserve"> </v>
      </c>
      <c r="K152" s="23" t="str">
        <f>IF('T_endr-kom'!J151=0," ",'T_endr-kom'!J151)</f>
        <v xml:space="preserve"> </v>
      </c>
      <c r="L152" s="23" t="str">
        <f>IF('T_endr-kom'!K151=0," ",'T_endr-kom'!K151)</f>
        <v xml:space="preserve"> </v>
      </c>
      <c r="M152" s="23" t="str">
        <f>IF('T_endr-kom'!L151=0," ",'T_endr-kom'!L151)</f>
        <v xml:space="preserve"> </v>
      </c>
      <c r="N152" s="23" t="str">
        <f>IF('T_endr-kom'!M151=0," ",'T_endr-kom'!M151)</f>
        <v xml:space="preserve"> </v>
      </c>
      <c r="O152" s="23" t="str">
        <f>IF('T_endr-kom'!N151=0," ",'T_endr-kom'!N151)</f>
        <v xml:space="preserve"> </v>
      </c>
      <c r="P152" s="23" t="str">
        <f>IF('T_endr-kom'!O151=0," ",'T_endr-kom'!O151)</f>
        <v xml:space="preserve"> </v>
      </c>
      <c r="Q152" s="23" t="str">
        <f>IF('T_endr-kom'!P151=0," ",'T_endr-kom'!P151)</f>
        <v xml:space="preserve"> </v>
      </c>
      <c r="R152" s="23" t="str">
        <f>IF('T_endr-kom'!Q151=0," ",'T_endr-kom'!Q151)</f>
        <v xml:space="preserve"> </v>
      </c>
      <c r="S152" s="23" t="str">
        <f>IF('T_endr-kom'!R151=0," ",'T_endr-kom'!R151)</f>
        <v xml:space="preserve"> </v>
      </c>
    </row>
    <row r="153" spans="2:19" x14ac:dyDescent="0.2">
      <c r="B153" s="21" t="str">
        <f>IF('T_endr-kom'!A152=0," ",'T_endr-kom'!A152)</f>
        <v xml:space="preserve"> </v>
      </c>
      <c r="C153" s="21" t="str">
        <f>IF('T_endr-kom'!B152=0," ",'T_endr-kom'!B152)</f>
        <v xml:space="preserve"> </v>
      </c>
      <c r="D153" s="23" t="str">
        <f>IF('T_endr-kom'!C152=0," ",'T_endr-kom'!C152)</f>
        <v xml:space="preserve"> </v>
      </c>
      <c r="E153" s="23" t="str">
        <f>IF('T_endr-kom'!D152=0," ",'T_endr-kom'!D152)</f>
        <v xml:space="preserve"> </v>
      </c>
      <c r="F153" s="23" t="str">
        <f>IF('T_endr-kom'!E152=0," ",'T_endr-kom'!E152)</f>
        <v xml:space="preserve"> </v>
      </c>
      <c r="G153" s="23" t="str">
        <f>IF('T_endr-kom'!F152=0," ",'T_endr-kom'!F152)</f>
        <v xml:space="preserve"> </v>
      </c>
      <c r="H153" s="23" t="str">
        <f>IF('T_endr-kom'!G152=0," ",'T_endr-kom'!G152)</f>
        <v xml:space="preserve"> </v>
      </c>
      <c r="I153" s="23" t="str">
        <f>IF('T_endr-kom'!H152=0," ",'T_endr-kom'!H152)</f>
        <v xml:space="preserve"> </v>
      </c>
      <c r="J153" s="23" t="str">
        <f>IF('T_endr-kom'!I152=0," ",'T_endr-kom'!I152)</f>
        <v xml:space="preserve"> </v>
      </c>
      <c r="K153" s="23" t="str">
        <f>IF('T_endr-kom'!J152=0," ",'T_endr-kom'!J152)</f>
        <v xml:space="preserve"> </v>
      </c>
      <c r="L153" s="23" t="str">
        <f>IF('T_endr-kom'!K152=0," ",'T_endr-kom'!K152)</f>
        <v xml:space="preserve"> </v>
      </c>
      <c r="M153" s="23" t="str">
        <f>IF('T_endr-kom'!L152=0," ",'T_endr-kom'!L152)</f>
        <v xml:space="preserve"> </v>
      </c>
      <c r="N153" s="23" t="str">
        <f>IF('T_endr-kom'!M152=0," ",'T_endr-kom'!M152)</f>
        <v xml:space="preserve"> </v>
      </c>
      <c r="O153" s="23" t="str">
        <f>IF('T_endr-kom'!N152=0," ",'T_endr-kom'!N152)</f>
        <v xml:space="preserve"> </v>
      </c>
      <c r="P153" s="23" t="str">
        <f>IF('T_endr-kom'!O152=0," ",'T_endr-kom'!O152)</f>
        <v xml:space="preserve"> </v>
      </c>
      <c r="Q153" s="23" t="str">
        <f>IF('T_endr-kom'!P152=0," ",'T_endr-kom'!P152)</f>
        <v xml:space="preserve"> </v>
      </c>
      <c r="R153" s="23" t="str">
        <f>IF('T_endr-kom'!Q152=0," ",'T_endr-kom'!Q152)</f>
        <v xml:space="preserve"> </v>
      </c>
      <c r="S153" s="23" t="str">
        <f>IF('T_endr-kom'!R152=0," ",'T_endr-kom'!R152)</f>
        <v xml:space="preserve"> </v>
      </c>
    </row>
    <row r="154" spans="2:19" x14ac:dyDescent="0.2">
      <c r="B154" s="21" t="str">
        <f>IF('T_endr-kom'!A153=0," ",'T_endr-kom'!A153)</f>
        <v xml:space="preserve"> </v>
      </c>
      <c r="C154" s="21" t="str">
        <f>IF('T_endr-kom'!B153=0," ",'T_endr-kom'!B153)</f>
        <v xml:space="preserve"> </v>
      </c>
      <c r="D154" s="23" t="str">
        <f>IF('T_endr-kom'!C153=0," ",'T_endr-kom'!C153)</f>
        <v xml:space="preserve"> </v>
      </c>
      <c r="E154" s="23" t="str">
        <f>IF('T_endr-kom'!D153=0," ",'T_endr-kom'!D153)</f>
        <v xml:space="preserve"> </v>
      </c>
      <c r="F154" s="23" t="str">
        <f>IF('T_endr-kom'!E153=0," ",'T_endr-kom'!E153)</f>
        <v xml:space="preserve"> </v>
      </c>
      <c r="G154" s="23" t="str">
        <f>IF('T_endr-kom'!F153=0," ",'T_endr-kom'!F153)</f>
        <v xml:space="preserve"> </v>
      </c>
      <c r="H154" s="23" t="str">
        <f>IF('T_endr-kom'!G153=0," ",'T_endr-kom'!G153)</f>
        <v xml:space="preserve"> </v>
      </c>
      <c r="I154" s="23" t="str">
        <f>IF('T_endr-kom'!H153=0," ",'T_endr-kom'!H153)</f>
        <v xml:space="preserve"> </v>
      </c>
      <c r="J154" s="23" t="str">
        <f>IF('T_endr-kom'!I153=0," ",'T_endr-kom'!I153)</f>
        <v xml:space="preserve"> </v>
      </c>
      <c r="K154" s="23" t="str">
        <f>IF('T_endr-kom'!J153=0," ",'T_endr-kom'!J153)</f>
        <v xml:space="preserve"> </v>
      </c>
      <c r="L154" s="23" t="str">
        <f>IF('T_endr-kom'!K153=0," ",'T_endr-kom'!K153)</f>
        <v xml:space="preserve"> </v>
      </c>
      <c r="M154" s="23" t="str">
        <f>IF('T_endr-kom'!L153=0," ",'T_endr-kom'!L153)</f>
        <v xml:space="preserve"> </v>
      </c>
      <c r="N154" s="23" t="str">
        <f>IF('T_endr-kom'!M153=0," ",'T_endr-kom'!M153)</f>
        <v xml:space="preserve"> </v>
      </c>
      <c r="O154" s="23" t="str">
        <f>IF('T_endr-kom'!N153=0," ",'T_endr-kom'!N153)</f>
        <v xml:space="preserve"> </v>
      </c>
      <c r="P154" s="23" t="str">
        <f>IF('T_endr-kom'!O153=0," ",'T_endr-kom'!O153)</f>
        <v xml:space="preserve"> </v>
      </c>
      <c r="Q154" s="23" t="str">
        <f>IF('T_endr-kom'!P153=0," ",'T_endr-kom'!P153)</f>
        <v xml:space="preserve"> </v>
      </c>
      <c r="R154" s="23" t="str">
        <f>IF('T_endr-kom'!Q153=0," ",'T_endr-kom'!Q153)</f>
        <v xml:space="preserve"> </v>
      </c>
      <c r="S154" s="23" t="str">
        <f>IF('T_endr-kom'!R153=0," ",'T_endr-kom'!R153)</f>
        <v xml:space="preserve"> </v>
      </c>
    </row>
    <row r="155" spans="2:19" x14ac:dyDescent="0.2">
      <c r="B155" s="21" t="str">
        <f>IF('T_endr-kom'!A154=0," ",'T_endr-kom'!A154)</f>
        <v xml:space="preserve"> </v>
      </c>
      <c r="C155" s="21" t="str">
        <f>IF('T_endr-kom'!B154=0," ",'T_endr-kom'!B154)</f>
        <v xml:space="preserve"> </v>
      </c>
      <c r="D155" s="23" t="str">
        <f>IF('T_endr-kom'!C154=0," ",'T_endr-kom'!C154)</f>
        <v xml:space="preserve"> </v>
      </c>
      <c r="E155" s="23" t="str">
        <f>IF('T_endr-kom'!D154=0," ",'T_endr-kom'!D154)</f>
        <v xml:space="preserve"> </v>
      </c>
      <c r="F155" s="23" t="str">
        <f>IF('T_endr-kom'!E154=0," ",'T_endr-kom'!E154)</f>
        <v xml:space="preserve"> </v>
      </c>
      <c r="G155" s="23" t="str">
        <f>IF('T_endr-kom'!F154=0," ",'T_endr-kom'!F154)</f>
        <v xml:space="preserve"> </v>
      </c>
      <c r="H155" s="23" t="str">
        <f>IF('T_endr-kom'!G154=0," ",'T_endr-kom'!G154)</f>
        <v xml:space="preserve"> </v>
      </c>
      <c r="I155" s="23" t="str">
        <f>IF('T_endr-kom'!H154=0," ",'T_endr-kom'!H154)</f>
        <v xml:space="preserve"> </v>
      </c>
      <c r="J155" s="23" t="str">
        <f>IF('T_endr-kom'!I154=0," ",'T_endr-kom'!I154)</f>
        <v xml:space="preserve"> </v>
      </c>
      <c r="K155" s="23" t="str">
        <f>IF('T_endr-kom'!J154=0," ",'T_endr-kom'!J154)</f>
        <v xml:space="preserve"> </v>
      </c>
      <c r="L155" s="23" t="str">
        <f>IF('T_endr-kom'!K154=0," ",'T_endr-kom'!K154)</f>
        <v xml:space="preserve"> </v>
      </c>
      <c r="M155" s="23" t="str">
        <f>IF('T_endr-kom'!L154=0," ",'T_endr-kom'!L154)</f>
        <v xml:space="preserve"> </v>
      </c>
      <c r="N155" s="23" t="str">
        <f>IF('T_endr-kom'!M154=0," ",'T_endr-kom'!M154)</f>
        <v xml:space="preserve"> </v>
      </c>
      <c r="O155" s="23" t="str">
        <f>IF('T_endr-kom'!N154=0," ",'T_endr-kom'!N154)</f>
        <v xml:space="preserve"> </v>
      </c>
      <c r="P155" s="23" t="str">
        <f>IF('T_endr-kom'!O154=0," ",'T_endr-kom'!O154)</f>
        <v xml:space="preserve"> </v>
      </c>
      <c r="Q155" s="23" t="str">
        <f>IF('T_endr-kom'!P154=0," ",'T_endr-kom'!P154)</f>
        <v xml:space="preserve"> </v>
      </c>
      <c r="R155" s="23" t="str">
        <f>IF('T_endr-kom'!Q154=0," ",'T_endr-kom'!Q154)</f>
        <v xml:space="preserve"> </v>
      </c>
      <c r="S155" s="23" t="str">
        <f>IF('T_endr-kom'!R154=0," ",'T_endr-kom'!R154)</f>
        <v xml:space="preserve"> </v>
      </c>
    </row>
    <row r="156" spans="2:19" x14ac:dyDescent="0.2">
      <c r="B156" s="21" t="str">
        <f>IF('T_endr-kom'!A155=0," ",'T_endr-kom'!A155)</f>
        <v xml:space="preserve"> </v>
      </c>
      <c r="C156" s="21" t="str">
        <f>IF('T_endr-kom'!B155=0," ",'T_endr-kom'!B155)</f>
        <v xml:space="preserve"> </v>
      </c>
      <c r="D156" s="23" t="str">
        <f>IF('T_endr-kom'!C155=0," ",'T_endr-kom'!C155)</f>
        <v xml:space="preserve"> </v>
      </c>
      <c r="E156" s="23" t="str">
        <f>IF('T_endr-kom'!D155=0," ",'T_endr-kom'!D155)</f>
        <v xml:space="preserve"> </v>
      </c>
      <c r="F156" s="23" t="str">
        <f>IF('T_endr-kom'!E155=0," ",'T_endr-kom'!E155)</f>
        <v xml:space="preserve"> </v>
      </c>
      <c r="G156" s="23" t="str">
        <f>IF('T_endr-kom'!F155=0," ",'T_endr-kom'!F155)</f>
        <v xml:space="preserve"> </v>
      </c>
      <c r="H156" s="23" t="str">
        <f>IF('T_endr-kom'!G155=0," ",'T_endr-kom'!G155)</f>
        <v xml:space="preserve"> </v>
      </c>
      <c r="I156" s="23" t="str">
        <f>IF('T_endr-kom'!H155=0," ",'T_endr-kom'!H155)</f>
        <v xml:space="preserve"> </v>
      </c>
      <c r="J156" s="23" t="str">
        <f>IF('T_endr-kom'!I155=0," ",'T_endr-kom'!I155)</f>
        <v xml:space="preserve"> </v>
      </c>
      <c r="K156" s="23" t="str">
        <f>IF('T_endr-kom'!J155=0," ",'T_endr-kom'!J155)</f>
        <v xml:space="preserve"> </v>
      </c>
      <c r="L156" s="23" t="str">
        <f>IF('T_endr-kom'!K155=0," ",'T_endr-kom'!K155)</f>
        <v xml:space="preserve"> </v>
      </c>
      <c r="M156" s="23" t="str">
        <f>IF('T_endr-kom'!L155=0," ",'T_endr-kom'!L155)</f>
        <v xml:space="preserve"> </v>
      </c>
      <c r="N156" s="23" t="str">
        <f>IF('T_endr-kom'!M155=0," ",'T_endr-kom'!M155)</f>
        <v xml:space="preserve"> </v>
      </c>
      <c r="O156" s="23" t="str">
        <f>IF('T_endr-kom'!N155=0," ",'T_endr-kom'!N155)</f>
        <v xml:space="preserve"> </v>
      </c>
      <c r="P156" s="23" t="str">
        <f>IF('T_endr-kom'!O155=0," ",'T_endr-kom'!O155)</f>
        <v xml:space="preserve"> </v>
      </c>
      <c r="Q156" s="23" t="str">
        <f>IF('T_endr-kom'!P155=0," ",'T_endr-kom'!P155)</f>
        <v xml:space="preserve"> </v>
      </c>
      <c r="R156" s="23" t="str">
        <f>IF('T_endr-kom'!Q155=0," ",'T_endr-kom'!Q155)</f>
        <v xml:space="preserve"> </v>
      </c>
      <c r="S156" s="23" t="str">
        <f>IF('T_endr-kom'!R155=0," ",'T_endr-kom'!R155)</f>
        <v xml:space="preserve"> </v>
      </c>
    </row>
    <row r="157" spans="2:19" x14ac:dyDescent="0.2">
      <c r="B157" s="21" t="str">
        <f>IF('T_endr-kom'!A156=0," ",'T_endr-kom'!A156)</f>
        <v xml:space="preserve"> </v>
      </c>
      <c r="C157" s="21" t="str">
        <f>IF('T_endr-kom'!B156=0," ",'T_endr-kom'!B156)</f>
        <v xml:space="preserve"> </v>
      </c>
      <c r="D157" s="23" t="str">
        <f>IF('T_endr-kom'!C156=0," ",'T_endr-kom'!C156)</f>
        <v xml:space="preserve"> </v>
      </c>
      <c r="E157" s="23" t="str">
        <f>IF('T_endr-kom'!D156=0," ",'T_endr-kom'!D156)</f>
        <v xml:space="preserve"> </v>
      </c>
      <c r="F157" s="23" t="str">
        <f>IF('T_endr-kom'!E156=0," ",'T_endr-kom'!E156)</f>
        <v xml:space="preserve"> </v>
      </c>
      <c r="G157" s="23" t="str">
        <f>IF('T_endr-kom'!F156=0," ",'T_endr-kom'!F156)</f>
        <v xml:space="preserve"> </v>
      </c>
      <c r="H157" s="23" t="str">
        <f>IF('T_endr-kom'!G156=0," ",'T_endr-kom'!G156)</f>
        <v xml:space="preserve"> </v>
      </c>
      <c r="I157" s="23" t="str">
        <f>IF('T_endr-kom'!H156=0," ",'T_endr-kom'!H156)</f>
        <v xml:space="preserve"> </v>
      </c>
      <c r="J157" s="23" t="str">
        <f>IF('T_endr-kom'!I156=0," ",'T_endr-kom'!I156)</f>
        <v xml:space="preserve"> </v>
      </c>
      <c r="K157" s="23" t="str">
        <f>IF('T_endr-kom'!J156=0," ",'T_endr-kom'!J156)</f>
        <v xml:space="preserve"> </v>
      </c>
      <c r="L157" s="23" t="str">
        <f>IF('T_endr-kom'!K156=0," ",'T_endr-kom'!K156)</f>
        <v xml:space="preserve"> </v>
      </c>
      <c r="M157" s="23" t="str">
        <f>IF('T_endr-kom'!L156=0," ",'T_endr-kom'!L156)</f>
        <v xml:space="preserve"> </v>
      </c>
      <c r="N157" s="23" t="str">
        <f>IF('T_endr-kom'!M156=0," ",'T_endr-kom'!M156)</f>
        <v xml:space="preserve"> </v>
      </c>
      <c r="O157" s="23" t="str">
        <f>IF('T_endr-kom'!N156=0," ",'T_endr-kom'!N156)</f>
        <v xml:space="preserve"> </v>
      </c>
      <c r="P157" s="23" t="str">
        <f>IF('T_endr-kom'!O156=0," ",'T_endr-kom'!O156)</f>
        <v xml:space="preserve"> </v>
      </c>
      <c r="Q157" s="23" t="str">
        <f>IF('T_endr-kom'!P156=0," ",'T_endr-kom'!P156)</f>
        <v xml:space="preserve"> </v>
      </c>
      <c r="R157" s="23" t="str">
        <f>IF('T_endr-kom'!Q156=0," ",'T_endr-kom'!Q156)</f>
        <v xml:space="preserve"> </v>
      </c>
      <c r="S157" s="23" t="str">
        <f>IF('T_endr-kom'!R156=0," ",'T_endr-kom'!R156)</f>
        <v xml:space="preserve"> </v>
      </c>
    </row>
    <row r="158" spans="2:19" x14ac:dyDescent="0.2">
      <c r="B158" s="21" t="str">
        <f>IF('T_endr-kom'!A157=0," ",'T_endr-kom'!A157)</f>
        <v xml:space="preserve"> </v>
      </c>
      <c r="C158" s="21" t="str">
        <f>IF('T_endr-kom'!B157=0," ",'T_endr-kom'!B157)</f>
        <v xml:space="preserve"> </v>
      </c>
      <c r="D158" s="23" t="str">
        <f>IF('T_endr-kom'!C157=0," ",'T_endr-kom'!C157)</f>
        <v xml:space="preserve"> </v>
      </c>
      <c r="E158" s="23" t="str">
        <f>IF('T_endr-kom'!D157=0," ",'T_endr-kom'!D157)</f>
        <v xml:space="preserve"> </v>
      </c>
      <c r="F158" s="23" t="str">
        <f>IF('T_endr-kom'!E157=0," ",'T_endr-kom'!E157)</f>
        <v xml:space="preserve"> </v>
      </c>
      <c r="G158" s="23" t="str">
        <f>IF('T_endr-kom'!F157=0," ",'T_endr-kom'!F157)</f>
        <v xml:space="preserve"> </v>
      </c>
      <c r="H158" s="23" t="str">
        <f>IF('T_endr-kom'!G157=0," ",'T_endr-kom'!G157)</f>
        <v xml:space="preserve"> </v>
      </c>
      <c r="I158" s="23" t="str">
        <f>IF('T_endr-kom'!H157=0," ",'T_endr-kom'!H157)</f>
        <v xml:space="preserve"> </v>
      </c>
      <c r="J158" s="23" t="str">
        <f>IF('T_endr-kom'!I157=0," ",'T_endr-kom'!I157)</f>
        <v xml:space="preserve"> </v>
      </c>
      <c r="K158" s="23" t="str">
        <f>IF('T_endr-kom'!J157=0," ",'T_endr-kom'!J157)</f>
        <v xml:space="preserve"> </v>
      </c>
      <c r="L158" s="23" t="str">
        <f>IF('T_endr-kom'!K157=0," ",'T_endr-kom'!K157)</f>
        <v xml:space="preserve"> </v>
      </c>
      <c r="M158" s="23" t="str">
        <f>IF('T_endr-kom'!L157=0," ",'T_endr-kom'!L157)</f>
        <v xml:space="preserve"> </v>
      </c>
      <c r="N158" s="23" t="str">
        <f>IF('T_endr-kom'!M157=0," ",'T_endr-kom'!M157)</f>
        <v xml:space="preserve"> </v>
      </c>
      <c r="O158" s="23" t="str">
        <f>IF('T_endr-kom'!N157=0," ",'T_endr-kom'!N157)</f>
        <v xml:space="preserve"> </v>
      </c>
      <c r="P158" s="23" t="str">
        <f>IF('T_endr-kom'!O157=0," ",'T_endr-kom'!O157)</f>
        <v xml:space="preserve"> </v>
      </c>
      <c r="Q158" s="23" t="str">
        <f>IF('T_endr-kom'!P157=0," ",'T_endr-kom'!P157)</f>
        <v xml:space="preserve"> </v>
      </c>
      <c r="R158" s="23" t="str">
        <f>IF('T_endr-kom'!Q157=0," ",'T_endr-kom'!Q157)</f>
        <v xml:space="preserve"> </v>
      </c>
      <c r="S158" s="23" t="str">
        <f>IF('T_endr-kom'!R157=0," ",'T_endr-kom'!R157)</f>
        <v xml:space="preserve"> </v>
      </c>
    </row>
    <row r="159" spans="2:19" x14ac:dyDescent="0.2">
      <c r="B159" s="21" t="str">
        <f>IF('T_endr-kom'!A158=0," ",'T_endr-kom'!A158)</f>
        <v xml:space="preserve"> </v>
      </c>
      <c r="C159" s="21" t="str">
        <f>IF('T_endr-kom'!B158=0," ",'T_endr-kom'!B158)</f>
        <v xml:space="preserve"> </v>
      </c>
      <c r="D159" s="23" t="str">
        <f>IF('T_endr-kom'!C158=0," ",'T_endr-kom'!C158)</f>
        <v xml:space="preserve"> </v>
      </c>
      <c r="E159" s="23" t="str">
        <f>IF('T_endr-kom'!D158=0," ",'T_endr-kom'!D158)</f>
        <v xml:space="preserve"> </v>
      </c>
      <c r="F159" s="23" t="str">
        <f>IF('T_endr-kom'!E158=0," ",'T_endr-kom'!E158)</f>
        <v xml:space="preserve"> </v>
      </c>
      <c r="G159" s="23" t="str">
        <f>IF('T_endr-kom'!F158=0," ",'T_endr-kom'!F158)</f>
        <v xml:space="preserve"> </v>
      </c>
      <c r="H159" s="23" t="str">
        <f>IF('T_endr-kom'!G158=0," ",'T_endr-kom'!G158)</f>
        <v xml:space="preserve"> </v>
      </c>
      <c r="I159" s="23" t="str">
        <f>IF('T_endr-kom'!H158=0," ",'T_endr-kom'!H158)</f>
        <v xml:space="preserve"> </v>
      </c>
      <c r="J159" s="23" t="str">
        <f>IF('T_endr-kom'!I158=0," ",'T_endr-kom'!I158)</f>
        <v xml:space="preserve"> </v>
      </c>
      <c r="K159" s="23" t="str">
        <f>IF('T_endr-kom'!J158=0," ",'T_endr-kom'!J158)</f>
        <v xml:space="preserve"> </v>
      </c>
      <c r="L159" s="23" t="str">
        <f>IF('T_endr-kom'!K158=0," ",'T_endr-kom'!K158)</f>
        <v xml:space="preserve"> </v>
      </c>
      <c r="M159" s="23" t="str">
        <f>IF('T_endr-kom'!L158=0," ",'T_endr-kom'!L158)</f>
        <v xml:space="preserve"> </v>
      </c>
      <c r="N159" s="23" t="str">
        <f>IF('T_endr-kom'!M158=0," ",'T_endr-kom'!M158)</f>
        <v xml:space="preserve"> </v>
      </c>
      <c r="O159" s="23" t="str">
        <f>IF('T_endr-kom'!N158=0," ",'T_endr-kom'!N158)</f>
        <v xml:space="preserve"> </v>
      </c>
      <c r="P159" s="23" t="str">
        <f>IF('T_endr-kom'!O158=0," ",'T_endr-kom'!O158)</f>
        <v xml:space="preserve"> </v>
      </c>
      <c r="Q159" s="23" t="str">
        <f>IF('T_endr-kom'!P158=0," ",'T_endr-kom'!P158)</f>
        <v xml:space="preserve"> </v>
      </c>
      <c r="R159" s="23" t="str">
        <f>IF('T_endr-kom'!Q158=0," ",'T_endr-kom'!Q158)</f>
        <v xml:space="preserve"> </v>
      </c>
      <c r="S159" s="23" t="str">
        <f>IF('T_endr-kom'!R158=0," ",'T_endr-kom'!R158)</f>
        <v xml:space="preserve"> </v>
      </c>
    </row>
    <row r="160" spans="2:19" x14ac:dyDescent="0.2">
      <c r="B160" s="21" t="str">
        <f>IF('T_endr-kom'!A159=0," ",'T_endr-kom'!A159)</f>
        <v xml:space="preserve"> </v>
      </c>
      <c r="C160" s="21" t="str">
        <f>IF('T_endr-kom'!B159=0," ",'T_endr-kom'!B159)</f>
        <v xml:space="preserve"> </v>
      </c>
      <c r="D160" s="23" t="str">
        <f>IF('T_endr-kom'!C159=0," ",'T_endr-kom'!C159)</f>
        <v xml:space="preserve"> </v>
      </c>
      <c r="E160" s="23" t="str">
        <f>IF('T_endr-kom'!D159=0," ",'T_endr-kom'!D159)</f>
        <v xml:space="preserve"> </v>
      </c>
      <c r="F160" s="23" t="str">
        <f>IF('T_endr-kom'!E159=0," ",'T_endr-kom'!E159)</f>
        <v xml:space="preserve"> </v>
      </c>
      <c r="G160" s="23" t="str">
        <f>IF('T_endr-kom'!F159=0," ",'T_endr-kom'!F159)</f>
        <v xml:space="preserve"> </v>
      </c>
      <c r="H160" s="23" t="str">
        <f>IF('T_endr-kom'!G159=0," ",'T_endr-kom'!G159)</f>
        <v xml:space="preserve"> </v>
      </c>
      <c r="I160" s="23" t="str">
        <f>IF('T_endr-kom'!H159=0," ",'T_endr-kom'!H159)</f>
        <v xml:space="preserve"> </v>
      </c>
      <c r="J160" s="23" t="str">
        <f>IF('T_endr-kom'!I159=0," ",'T_endr-kom'!I159)</f>
        <v xml:space="preserve"> </v>
      </c>
      <c r="K160" s="23" t="str">
        <f>IF('T_endr-kom'!J159=0," ",'T_endr-kom'!J159)</f>
        <v xml:space="preserve"> </v>
      </c>
      <c r="L160" s="23" t="str">
        <f>IF('T_endr-kom'!K159=0," ",'T_endr-kom'!K159)</f>
        <v xml:space="preserve"> </v>
      </c>
      <c r="M160" s="23" t="str">
        <f>IF('T_endr-kom'!L159=0," ",'T_endr-kom'!L159)</f>
        <v xml:space="preserve"> </v>
      </c>
      <c r="N160" s="23" t="str">
        <f>IF('T_endr-kom'!M159=0," ",'T_endr-kom'!M159)</f>
        <v xml:space="preserve"> </v>
      </c>
      <c r="O160" s="23" t="str">
        <f>IF('T_endr-kom'!N159=0," ",'T_endr-kom'!N159)</f>
        <v xml:space="preserve"> </v>
      </c>
      <c r="P160" s="23" t="str">
        <f>IF('T_endr-kom'!O159=0," ",'T_endr-kom'!O159)</f>
        <v xml:space="preserve"> </v>
      </c>
      <c r="Q160" s="23" t="str">
        <f>IF('T_endr-kom'!P159=0," ",'T_endr-kom'!P159)</f>
        <v xml:space="preserve"> </v>
      </c>
      <c r="R160" s="23" t="str">
        <f>IF('T_endr-kom'!Q159=0," ",'T_endr-kom'!Q159)</f>
        <v xml:space="preserve"> </v>
      </c>
      <c r="S160" s="23" t="str">
        <f>IF('T_endr-kom'!R159=0," ",'T_endr-kom'!R159)</f>
        <v xml:space="preserve"> </v>
      </c>
    </row>
    <row r="161" spans="2:19" x14ac:dyDescent="0.2">
      <c r="B161" s="21" t="str">
        <f>IF('T_endr-kom'!A160=0," ",'T_endr-kom'!A160)</f>
        <v xml:space="preserve"> </v>
      </c>
      <c r="C161" s="21" t="str">
        <f>IF('T_endr-kom'!B160=0," ",'T_endr-kom'!B160)</f>
        <v xml:space="preserve"> </v>
      </c>
      <c r="D161" s="23" t="str">
        <f>IF('T_endr-kom'!C160=0," ",'T_endr-kom'!C160)</f>
        <v xml:space="preserve"> </v>
      </c>
      <c r="E161" s="23" t="str">
        <f>IF('T_endr-kom'!D160=0," ",'T_endr-kom'!D160)</f>
        <v xml:space="preserve"> </v>
      </c>
      <c r="F161" s="23" t="str">
        <f>IF('T_endr-kom'!E160=0," ",'T_endr-kom'!E160)</f>
        <v xml:space="preserve"> </v>
      </c>
      <c r="G161" s="23" t="str">
        <f>IF('T_endr-kom'!F160=0," ",'T_endr-kom'!F160)</f>
        <v xml:space="preserve"> </v>
      </c>
      <c r="H161" s="23" t="str">
        <f>IF('T_endr-kom'!G160=0," ",'T_endr-kom'!G160)</f>
        <v xml:space="preserve"> </v>
      </c>
      <c r="I161" s="23" t="str">
        <f>IF('T_endr-kom'!H160=0," ",'T_endr-kom'!H160)</f>
        <v xml:space="preserve"> </v>
      </c>
      <c r="J161" s="23" t="str">
        <f>IF('T_endr-kom'!I160=0," ",'T_endr-kom'!I160)</f>
        <v xml:space="preserve"> </v>
      </c>
      <c r="K161" s="23" t="str">
        <f>IF('T_endr-kom'!J160=0," ",'T_endr-kom'!J160)</f>
        <v xml:space="preserve"> </v>
      </c>
      <c r="L161" s="23" t="str">
        <f>IF('T_endr-kom'!K160=0," ",'T_endr-kom'!K160)</f>
        <v xml:space="preserve"> </v>
      </c>
      <c r="M161" s="23" t="str">
        <f>IF('T_endr-kom'!L160=0," ",'T_endr-kom'!L160)</f>
        <v xml:space="preserve"> </v>
      </c>
      <c r="N161" s="23" t="str">
        <f>IF('T_endr-kom'!M160=0," ",'T_endr-kom'!M160)</f>
        <v xml:space="preserve"> </v>
      </c>
      <c r="O161" s="23" t="str">
        <f>IF('T_endr-kom'!N160=0," ",'T_endr-kom'!N160)</f>
        <v xml:space="preserve"> </v>
      </c>
      <c r="P161" s="23" t="str">
        <f>IF('T_endr-kom'!O160=0," ",'T_endr-kom'!O160)</f>
        <v xml:space="preserve"> </v>
      </c>
      <c r="Q161" s="23" t="str">
        <f>IF('T_endr-kom'!P160=0," ",'T_endr-kom'!P160)</f>
        <v xml:space="preserve"> </v>
      </c>
      <c r="R161" s="23" t="str">
        <f>IF('T_endr-kom'!Q160=0," ",'T_endr-kom'!Q160)</f>
        <v xml:space="preserve"> </v>
      </c>
      <c r="S161" s="23" t="str">
        <f>IF('T_endr-kom'!R160=0," ",'T_endr-kom'!R160)</f>
        <v xml:space="preserve"> </v>
      </c>
    </row>
    <row r="162" spans="2:19" x14ac:dyDescent="0.2">
      <c r="B162" s="21" t="str">
        <f>IF('T_endr-kom'!A161=0," ",'T_endr-kom'!A161)</f>
        <v xml:space="preserve"> </v>
      </c>
      <c r="C162" s="21" t="str">
        <f>IF('T_endr-kom'!B161=0," ",'T_endr-kom'!B161)</f>
        <v xml:space="preserve"> </v>
      </c>
      <c r="D162" s="23" t="str">
        <f>IF('T_endr-kom'!C161=0," ",'T_endr-kom'!C161)</f>
        <v xml:space="preserve"> </v>
      </c>
      <c r="E162" s="23" t="str">
        <f>IF('T_endr-kom'!D161=0," ",'T_endr-kom'!D161)</f>
        <v xml:space="preserve"> </v>
      </c>
      <c r="F162" s="23" t="str">
        <f>IF('T_endr-kom'!E161=0," ",'T_endr-kom'!E161)</f>
        <v xml:space="preserve"> </v>
      </c>
      <c r="G162" s="23" t="str">
        <f>IF('T_endr-kom'!F161=0," ",'T_endr-kom'!F161)</f>
        <v xml:space="preserve"> </v>
      </c>
      <c r="H162" s="23" t="str">
        <f>IF('T_endr-kom'!G161=0," ",'T_endr-kom'!G161)</f>
        <v xml:space="preserve"> </v>
      </c>
      <c r="I162" s="23" t="str">
        <f>IF('T_endr-kom'!H161=0," ",'T_endr-kom'!H161)</f>
        <v xml:space="preserve"> </v>
      </c>
      <c r="J162" s="23" t="str">
        <f>IF('T_endr-kom'!I161=0," ",'T_endr-kom'!I161)</f>
        <v xml:space="preserve"> </v>
      </c>
      <c r="K162" s="23" t="str">
        <f>IF('T_endr-kom'!J161=0," ",'T_endr-kom'!J161)</f>
        <v xml:space="preserve"> </v>
      </c>
      <c r="L162" s="23" t="str">
        <f>IF('T_endr-kom'!K161=0," ",'T_endr-kom'!K161)</f>
        <v xml:space="preserve"> </v>
      </c>
      <c r="M162" s="23" t="str">
        <f>IF('T_endr-kom'!L161=0," ",'T_endr-kom'!L161)</f>
        <v xml:space="preserve"> </v>
      </c>
      <c r="N162" s="23" t="str">
        <f>IF('T_endr-kom'!M161=0," ",'T_endr-kom'!M161)</f>
        <v xml:space="preserve"> </v>
      </c>
      <c r="O162" s="23" t="str">
        <f>IF('T_endr-kom'!N161=0," ",'T_endr-kom'!N161)</f>
        <v xml:space="preserve"> </v>
      </c>
      <c r="P162" s="23" t="str">
        <f>IF('T_endr-kom'!O161=0," ",'T_endr-kom'!O161)</f>
        <v xml:space="preserve"> </v>
      </c>
      <c r="Q162" s="23" t="str">
        <f>IF('T_endr-kom'!P161=0," ",'T_endr-kom'!P161)</f>
        <v xml:space="preserve"> </v>
      </c>
      <c r="R162" s="23" t="str">
        <f>IF('T_endr-kom'!Q161=0," ",'T_endr-kom'!Q161)</f>
        <v xml:space="preserve"> </v>
      </c>
      <c r="S162" s="23" t="str">
        <f>IF('T_endr-kom'!R161=0," ",'T_endr-kom'!R161)</f>
        <v xml:space="preserve"> </v>
      </c>
    </row>
    <row r="163" spans="2:19" x14ac:dyDescent="0.2">
      <c r="B163" s="21" t="str">
        <f>IF('T_endr-kom'!A162=0," ",'T_endr-kom'!A162)</f>
        <v xml:space="preserve"> </v>
      </c>
      <c r="C163" s="21" t="str">
        <f>IF('T_endr-kom'!B162=0," ",'T_endr-kom'!B162)</f>
        <v xml:space="preserve"> </v>
      </c>
      <c r="D163" s="23" t="str">
        <f>IF('T_endr-kom'!C162=0," ",'T_endr-kom'!C162)</f>
        <v xml:space="preserve"> </v>
      </c>
      <c r="E163" s="23" t="str">
        <f>IF('T_endr-kom'!D162=0," ",'T_endr-kom'!D162)</f>
        <v xml:space="preserve"> </v>
      </c>
      <c r="F163" s="23" t="str">
        <f>IF('T_endr-kom'!E162=0," ",'T_endr-kom'!E162)</f>
        <v xml:space="preserve"> </v>
      </c>
      <c r="G163" s="23" t="str">
        <f>IF('T_endr-kom'!F162=0," ",'T_endr-kom'!F162)</f>
        <v xml:space="preserve"> </v>
      </c>
      <c r="H163" s="23" t="str">
        <f>IF('T_endr-kom'!G162=0," ",'T_endr-kom'!G162)</f>
        <v xml:space="preserve"> </v>
      </c>
      <c r="I163" s="23" t="str">
        <f>IF('T_endr-kom'!H162=0," ",'T_endr-kom'!H162)</f>
        <v xml:space="preserve"> </v>
      </c>
      <c r="J163" s="23" t="str">
        <f>IF('T_endr-kom'!I162=0," ",'T_endr-kom'!I162)</f>
        <v xml:space="preserve"> </v>
      </c>
      <c r="K163" s="23" t="str">
        <f>IF('T_endr-kom'!J162=0," ",'T_endr-kom'!J162)</f>
        <v xml:space="preserve"> </v>
      </c>
      <c r="L163" s="23" t="str">
        <f>IF('T_endr-kom'!K162=0," ",'T_endr-kom'!K162)</f>
        <v xml:space="preserve"> </v>
      </c>
      <c r="M163" s="23" t="str">
        <f>IF('T_endr-kom'!L162=0," ",'T_endr-kom'!L162)</f>
        <v xml:space="preserve"> </v>
      </c>
      <c r="N163" s="23" t="str">
        <f>IF('T_endr-kom'!M162=0," ",'T_endr-kom'!M162)</f>
        <v xml:space="preserve"> </v>
      </c>
      <c r="O163" s="23" t="str">
        <f>IF('T_endr-kom'!N162=0," ",'T_endr-kom'!N162)</f>
        <v xml:space="preserve"> </v>
      </c>
      <c r="P163" s="23" t="str">
        <f>IF('T_endr-kom'!O162=0," ",'T_endr-kom'!O162)</f>
        <v xml:space="preserve"> </v>
      </c>
      <c r="Q163" s="23" t="str">
        <f>IF('T_endr-kom'!P162=0," ",'T_endr-kom'!P162)</f>
        <v xml:space="preserve"> </v>
      </c>
      <c r="R163" s="23" t="str">
        <f>IF('T_endr-kom'!Q162=0," ",'T_endr-kom'!Q162)</f>
        <v xml:space="preserve"> </v>
      </c>
      <c r="S163" s="23" t="str">
        <f>IF('T_endr-kom'!R162=0," ",'T_endr-kom'!R162)</f>
        <v xml:space="preserve"> </v>
      </c>
    </row>
    <row r="164" spans="2:19" x14ac:dyDescent="0.2">
      <c r="B164" s="21" t="str">
        <f>IF('T_endr-kom'!A163=0," ",'T_endr-kom'!A163)</f>
        <v xml:space="preserve"> </v>
      </c>
      <c r="C164" s="21" t="str">
        <f>IF('T_endr-kom'!B163=0," ",'T_endr-kom'!B163)</f>
        <v xml:space="preserve"> </v>
      </c>
      <c r="D164" s="23" t="str">
        <f>IF('T_endr-kom'!C163=0," ",'T_endr-kom'!C163)</f>
        <v xml:space="preserve"> </v>
      </c>
      <c r="E164" s="23" t="str">
        <f>IF('T_endr-kom'!D163=0," ",'T_endr-kom'!D163)</f>
        <v xml:space="preserve"> </v>
      </c>
      <c r="F164" s="23" t="str">
        <f>IF('T_endr-kom'!E163=0," ",'T_endr-kom'!E163)</f>
        <v xml:space="preserve"> </v>
      </c>
      <c r="G164" s="23" t="str">
        <f>IF('T_endr-kom'!F163=0," ",'T_endr-kom'!F163)</f>
        <v xml:space="preserve"> </v>
      </c>
      <c r="H164" s="23" t="str">
        <f>IF('T_endr-kom'!G163=0," ",'T_endr-kom'!G163)</f>
        <v xml:space="preserve"> </v>
      </c>
      <c r="I164" s="23" t="str">
        <f>IF('T_endr-kom'!H163=0," ",'T_endr-kom'!H163)</f>
        <v xml:space="preserve"> </v>
      </c>
      <c r="J164" s="23" t="str">
        <f>IF('T_endr-kom'!I163=0," ",'T_endr-kom'!I163)</f>
        <v xml:space="preserve"> </v>
      </c>
      <c r="K164" s="23" t="str">
        <f>IF('T_endr-kom'!J163=0," ",'T_endr-kom'!J163)</f>
        <v xml:space="preserve"> </v>
      </c>
      <c r="L164" s="23" t="str">
        <f>IF('T_endr-kom'!K163=0," ",'T_endr-kom'!K163)</f>
        <v xml:space="preserve"> </v>
      </c>
      <c r="M164" s="23" t="str">
        <f>IF('T_endr-kom'!L163=0," ",'T_endr-kom'!L163)</f>
        <v xml:space="preserve"> </v>
      </c>
      <c r="N164" s="23" t="str">
        <f>IF('T_endr-kom'!M163=0," ",'T_endr-kom'!M163)</f>
        <v xml:space="preserve"> </v>
      </c>
      <c r="O164" s="23" t="str">
        <f>IF('T_endr-kom'!N163=0," ",'T_endr-kom'!N163)</f>
        <v xml:space="preserve"> </v>
      </c>
      <c r="P164" s="23" t="str">
        <f>IF('T_endr-kom'!O163=0," ",'T_endr-kom'!O163)</f>
        <v xml:space="preserve"> </v>
      </c>
      <c r="Q164" s="23" t="str">
        <f>IF('T_endr-kom'!P163=0," ",'T_endr-kom'!P163)</f>
        <v xml:space="preserve"> </v>
      </c>
      <c r="R164" s="23" t="str">
        <f>IF('T_endr-kom'!Q163=0," ",'T_endr-kom'!Q163)</f>
        <v xml:space="preserve"> </v>
      </c>
      <c r="S164" s="23" t="str">
        <f>IF('T_endr-kom'!R163=0," ",'T_endr-kom'!R163)</f>
        <v xml:space="preserve"> </v>
      </c>
    </row>
    <row r="165" spans="2:19" x14ac:dyDescent="0.2">
      <c r="B165" s="21" t="str">
        <f>IF('T_endr-kom'!A164=0," ",'T_endr-kom'!A164)</f>
        <v xml:space="preserve"> </v>
      </c>
      <c r="C165" s="21" t="str">
        <f>IF('T_endr-kom'!B164=0," ",'T_endr-kom'!B164)</f>
        <v xml:space="preserve"> </v>
      </c>
      <c r="D165" s="23" t="str">
        <f>IF('T_endr-kom'!C164=0," ",'T_endr-kom'!C164)</f>
        <v xml:space="preserve"> </v>
      </c>
      <c r="E165" s="23" t="str">
        <f>IF('T_endr-kom'!D164=0," ",'T_endr-kom'!D164)</f>
        <v xml:space="preserve"> </v>
      </c>
      <c r="F165" s="23" t="str">
        <f>IF('T_endr-kom'!E164=0," ",'T_endr-kom'!E164)</f>
        <v xml:space="preserve"> </v>
      </c>
      <c r="G165" s="23" t="str">
        <f>IF('T_endr-kom'!F164=0," ",'T_endr-kom'!F164)</f>
        <v xml:space="preserve"> </v>
      </c>
      <c r="H165" s="23" t="str">
        <f>IF('T_endr-kom'!G164=0," ",'T_endr-kom'!G164)</f>
        <v xml:space="preserve"> </v>
      </c>
      <c r="I165" s="23" t="str">
        <f>IF('T_endr-kom'!H164=0," ",'T_endr-kom'!H164)</f>
        <v xml:space="preserve"> </v>
      </c>
      <c r="J165" s="23" t="str">
        <f>IF('T_endr-kom'!I164=0," ",'T_endr-kom'!I164)</f>
        <v xml:space="preserve"> </v>
      </c>
      <c r="K165" s="23" t="str">
        <f>IF('T_endr-kom'!J164=0," ",'T_endr-kom'!J164)</f>
        <v xml:space="preserve"> </v>
      </c>
      <c r="L165" s="23" t="str">
        <f>IF('T_endr-kom'!K164=0," ",'T_endr-kom'!K164)</f>
        <v xml:space="preserve"> </v>
      </c>
      <c r="M165" s="23" t="str">
        <f>IF('T_endr-kom'!L164=0," ",'T_endr-kom'!L164)</f>
        <v xml:space="preserve"> </v>
      </c>
      <c r="N165" s="23" t="str">
        <f>IF('T_endr-kom'!M164=0," ",'T_endr-kom'!M164)</f>
        <v xml:space="preserve"> </v>
      </c>
      <c r="O165" s="23" t="str">
        <f>IF('T_endr-kom'!N164=0," ",'T_endr-kom'!N164)</f>
        <v xml:space="preserve"> </v>
      </c>
      <c r="P165" s="23" t="str">
        <f>IF('T_endr-kom'!O164=0," ",'T_endr-kom'!O164)</f>
        <v xml:space="preserve"> </v>
      </c>
      <c r="Q165" s="23" t="str">
        <f>IF('T_endr-kom'!P164=0," ",'T_endr-kom'!P164)</f>
        <v xml:space="preserve"> </v>
      </c>
      <c r="R165" s="23" t="str">
        <f>IF('T_endr-kom'!Q164=0," ",'T_endr-kom'!Q164)</f>
        <v xml:space="preserve"> </v>
      </c>
      <c r="S165" s="23" t="str">
        <f>IF('T_endr-kom'!R164=0," ",'T_endr-kom'!R164)</f>
        <v xml:space="preserve"> </v>
      </c>
    </row>
    <row r="166" spans="2:19" x14ac:dyDescent="0.2">
      <c r="B166" s="21" t="str">
        <f>IF('T_endr-kom'!A165=0," ",'T_endr-kom'!A165)</f>
        <v xml:space="preserve"> </v>
      </c>
      <c r="C166" s="21" t="str">
        <f>IF('T_endr-kom'!B165=0," ",'T_endr-kom'!B165)</f>
        <v xml:space="preserve"> </v>
      </c>
      <c r="D166" s="23" t="str">
        <f>IF('T_endr-kom'!C165=0," ",'T_endr-kom'!C165)</f>
        <v xml:space="preserve"> </v>
      </c>
      <c r="E166" s="23" t="str">
        <f>IF('T_endr-kom'!D165=0," ",'T_endr-kom'!D165)</f>
        <v xml:space="preserve"> </v>
      </c>
      <c r="F166" s="23" t="str">
        <f>IF('T_endr-kom'!E165=0," ",'T_endr-kom'!E165)</f>
        <v xml:space="preserve"> </v>
      </c>
      <c r="G166" s="23" t="str">
        <f>IF('T_endr-kom'!F165=0," ",'T_endr-kom'!F165)</f>
        <v xml:space="preserve"> </v>
      </c>
      <c r="H166" s="23" t="str">
        <f>IF('T_endr-kom'!G165=0," ",'T_endr-kom'!G165)</f>
        <v xml:space="preserve"> </v>
      </c>
      <c r="I166" s="23" t="str">
        <f>IF('T_endr-kom'!H165=0," ",'T_endr-kom'!H165)</f>
        <v xml:space="preserve"> </v>
      </c>
      <c r="J166" s="23" t="str">
        <f>IF('T_endr-kom'!I165=0," ",'T_endr-kom'!I165)</f>
        <v xml:space="preserve"> </v>
      </c>
      <c r="K166" s="23" t="str">
        <f>IF('T_endr-kom'!J165=0," ",'T_endr-kom'!J165)</f>
        <v xml:space="preserve"> </v>
      </c>
      <c r="L166" s="23" t="str">
        <f>IF('T_endr-kom'!K165=0," ",'T_endr-kom'!K165)</f>
        <v xml:space="preserve"> </v>
      </c>
      <c r="M166" s="23" t="str">
        <f>IF('T_endr-kom'!L165=0," ",'T_endr-kom'!L165)</f>
        <v xml:space="preserve"> </v>
      </c>
      <c r="N166" s="23" t="str">
        <f>IF('T_endr-kom'!M165=0," ",'T_endr-kom'!M165)</f>
        <v xml:space="preserve"> </v>
      </c>
      <c r="O166" s="23" t="str">
        <f>IF('T_endr-kom'!N165=0," ",'T_endr-kom'!N165)</f>
        <v xml:space="preserve"> </v>
      </c>
      <c r="P166" s="23" t="str">
        <f>IF('T_endr-kom'!O165=0," ",'T_endr-kom'!O165)</f>
        <v xml:space="preserve"> </v>
      </c>
      <c r="Q166" s="23" t="str">
        <f>IF('T_endr-kom'!P165=0," ",'T_endr-kom'!P165)</f>
        <v xml:space="preserve"> </v>
      </c>
      <c r="R166" s="23" t="str">
        <f>IF('T_endr-kom'!Q165=0," ",'T_endr-kom'!Q165)</f>
        <v xml:space="preserve"> </v>
      </c>
      <c r="S166" s="23" t="str">
        <f>IF('T_endr-kom'!R165=0," ",'T_endr-kom'!R165)</f>
        <v xml:space="preserve"> </v>
      </c>
    </row>
    <row r="167" spans="2:19" x14ac:dyDescent="0.2">
      <c r="B167" s="21" t="str">
        <f>IF('T_endr-kom'!A166=0," ",'T_endr-kom'!A166)</f>
        <v xml:space="preserve"> </v>
      </c>
      <c r="C167" s="21" t="str">
        <f>IF('T_endr-kom'!B166=0," ",'T_endr-kom'!B166)</f>
        <v xml:space="preserve"> </v>
      </c>
      <c r="D167" s="23" t="str">
        <f>IF('T_endr-kom'!C166=0," ",'T_endr-kom'!C166)</f>
        <v xml:space="preserve"> </v>
      </c>
      <c r="E167" s="23" t="str">
        <f>IF('T_endr-kom'!D166=0," ",'T_endr-kom'!D166)</f>
        <v xml:space="preserve"> </v>
      </c>
      <c r="F167" s="23" t="str">
        <f>IF('T_endr-kom'!E166=0," ",'T_endr-kom'!E166)</f>
        <v xml:space="preserve"> </v>
      </c>
      <c r="G167" s="23" t="str">
        <f>IF('T_endr-kom'!F166=0," ",'T_endr-kom'!F166)</f>
        <v xml:space="preserve"> </v>
      </c>
      <c r="H167" s="23" t="str">
        <f>IF('T_endr-kom'!G166=0," ",'T_endr-kom'!G166)</f>
        <v xml:space="preserve"> </v>
      </c>
      <c r="I167" s="23" t="str">
        <f>IF('T_endr-kom'!H166=0," ",'T_endr-kom'!H166)</f>
        <v xml:space="preserve"> </v>
      </c>
      <c r="J167" s="23" t="str">
        <f>IF('T_endr-kom'!I166=0," ",'T_endr-kom'!I166)</f>
        <v xml:space="preserve"> </v>
      </c>
      <c r="K167" s="23" t="str">
        <f>IF('T_endr-kom'!J166=0," ",'T_endr-kom'!J166)</f>
        <v xml:space="preserve"> </v>
      </c>
      <c r="L167" s="23" t="str">
        <f>IF('T_endr-kom'!K166=0," ",'T_endr-kom'!K166)</f>
        <v xml:space="preserve"> </v>
      </c>
      <c r="M167" s="23" t="str">
        <f>IF('T_endr-kom'!L166=0," ",'T_endr-kom'!L166)</f>
        <v xml:space="preserve"> </v>
      </c>
      <c r="N167" s="23" t="str">
        <f>IF('T_endr-kom'!M166=0," ",'T_endr-kom'!M166)</f>
        <v xml:space="preserve"> </v>
      </c>
      <c r="O167" s="23" t="str">
        <f>IF('T_endr-kom'!N166=0," ",'T_endr-kom'!N166)</f>
        <v xml:space="preserve"> </v>
      </c>
      <c r="P167" s="23" t="str">
        <f>IF('T_endr-kom'!O166=0," ",'T_endr-kom'!O166)</f>
        <v xml:space="preserve"> </v>
      </c>
      <c r="Q167" s="23" t="str">
        <f>IF('T_endr-kom'!P166=0," ",'T_endr-kom'!P166)</f>
        <v xml:space="preserve"> </v>
      </c>
      <c r="R167" s="23" t="str">
        <f>IF('T_endr-kom'!Q166=0," ",'T_endr-kom'!Q166)</f>
        <v xml:space="preserve"> </v>
      </c>
      <c r="S167" s="23" t="str">
        <f>IF('T_endr-kom'!R166=0," ",'T_endr-kom'!R166)</f>
        <v xml:space="preserve"> </v>
      </c>
    </row>
    <row r="168" spans="2:19" x14ac:dyDescent="0.2">
      <c r="B168" s="21" t="str">
        <f>IF('T_endr-kom'!A167=0," ",'T_endr-kom'!A167)</f>
        <v xml:space="preserve"> </v>
      </c>
      <c r="C168" s="21" t="str">
        <f>IF('T_endr-kom'!B167=0," ",'T_endr-kom'!B167)</f>
        <v xml:space="preserve"> </v>
      </c>
      <c r="D168" s="23" t="str">
        <f>IF('T_endr-kom'!C167=0," ",'T_endr-kom'!C167)</f>
        <v xml:space="preserve"> </v>
      </c>
      <c r="E168" s="23" t="str">
        <f>IF('T_endr-kom'!D167=0," ",'T_endr-kom'!D167)</f>
        <v xml:space="preserve"> </v>
      </c>
      <c r="F168" s="23" t="str">
        <f>IF('T_endr-kom'!E167=0," ",'T_endr-kom'!E167)</f>
        <v xml:space="preserve"> </v>
      </c>
      <c r="G168" s="23" t="str">
        <f>IF('T_endr-kom'!F167=0," ",'T_endr-kom'!F167)</f>
        <v xml:space="preserve"> </v>
      </c>
      <c r="H168" s="23" t="str">
        <f>IF('T_endr-kom'!G167=0," ",'T_endr-kom'!G167)</f>
        <v xml:space="preserve"> </v>
      </c>
      <c r="I168" s="23" t="str">
        <f>IF('T_endr-kom'!H167=0," ",'T_endr-kom'!H167)</f>
        <v xml:space="preserve"> </v>
      </c>
      <c r="J168" s="23" t="str">
        <f>IF('T_endr-kom'!I167=0," ",'T_endr-kom'!I167)</f>
        <v xml:space="preserve"> </v>
      </c>
      <c r="K168" s="23" t="str">
        <f>IF('T_endr-kom'!J167=0," ",'T_endr-kom'!J167)</f>
        <v xml:space="preserve"> </v>
      </c>
      <c r="L168" s="23" t="str">
        <f>IF('T_endr-kom'!K167=0," ",'T_endr-kom'!K167)</f>
        <v xml:space="preserve"> </v>
      </c>
      <c r="M168" s="23" t="str">
        <f>IF('T_endr-kom'!L167=0," ",'T_endr-kom'!L167)</f>
        <v xml:space="preserve"> </v>
      </c>
      <c r="N168" s="23" t="str">
        <f>IF('T_endr-kom'!M167=0," ",'T_endr-kom'!M167)</f>
        <v xml:space="preserve"> </v>
      </c>
      <c r="O168" s="23" t="str">
        <f>IF('T_endr-kom'!N167=0," ",'T_endr-kom'!N167)</f>
        <v xml:space="preserve"> </v>
      </c>
      <c r="P168" s="23" t="str">
        <f>IF('T_endr-kom'!O167=0," ",'T_endr-kom'!O167)</f>
        <v xml:space="preserve"> </v>
      </c>
      <c r="Q168" s="23" t="str">
        <f>IF('T_endr-kom'!P167=0," ",'T_endr-kom'!P167)</f>
        <v xml:space="preserve"> </v>
      </c>
      <c r="R168" s="23" t="str">
        <f>IF('T_endr-kom'!Q167=0," ",'T_endr-kom'!Q167)</f>
        <v xml:space="preserve"> </v>
      </c>
      <c r="S168" s="23" t="str">
        <f>IF('T_endr-kom'!R167=0," ",'T_endr-kom'!R167)</f>
        <v xml:space="preserve"> </v>
      </c>
    </row>
    <row r="169" spans="2:19" x14ac:dyDescent="0.2">
      <c r="B169" s="21" t="str">
        <f>IF('T_endr-kom'!A168=0," ",'T_endr-kom'!A168)</f>
        <v xml:space="preserve"> </v>
      </c>
      <c r="C169" s="21" t="str">
        <f>IF('T_endr-kom'!B168=0," ",'T_endr-kom'!B168)</f>
        <v xml:space="preserve"> </v>
      </c>
      <c r="D169" s="23" t="str">
        <f>IF('T_endr-kom'!C168=0," ",'T_endr-kom'!C168)</f>
        <v xml:space="preserve"> </v>
      </c>
      <c r="E169" s="23" t="str">
        <f>IF('T_endr-kom'!D168=0," ",'T_endr-kom'!D168)</f>
        <v xml:space="preserve"> </v>
      </c>
      <c r="F169" s="23" t="str">
        <f>IF('T_endr-kom'!E168=0," ",'T_endr-kom'!E168)</f>
        <v xml:space="preserve"> </v>
      </c>
      <c r="G169" s="23" t="str">
        <f>IF('T_endr-kom'!F168=0," ",'T_endr-kom'!F168)</f>
        <v xml:space="preserve"> </v>
      </c>
      <c r="H169" s="23" t="str">
        <f>IF('T_endr-kom'!G168=0," ",'T_endr-kom'!G168)</f>
        <v xml:space="preserve"> </v>
      </c>
      <c r="I169" s="23" t="str">
        <f>IF('T_endr-kom'!H168=0," ",'T_endr-kom'!H168)</f>
        <v xml:space="preserve"> </v>
      </c>
      <c r="J169" s="23" t="str">
        <f>IF('T_endr-kom'!I168=0," ",'T_endr-kom'!I168)</f>
        <v xml:space="preserve"> </v>
      </c>
      <c r="K169" s="23" t="str">
        <f>IF('T_endr-kom'!J168=0," ",'T_endr-kom'!J168)</f>
        <v xml:space="preserve"> </v>
      </c>
      <c r="L169" s="23" t="str">
        <f>IF('T_endr-kom'!K168=0," ",'T_endr-kom'!K168)</f>
        <v xml:space="preserve"> </v>
      </c>
      <c r="M169" s="23" t="str">
        <f>IF('T_endr-kom'!L168=0," ",'T_endr-kom'!L168)</f>
        <v xml:space="preserve"> </v>
      </c>
      <c r="N169" s="23" t="str">
        <f>IF('T_endr-kom'!M168=0," ",'T_endr-kom'!M168)</f>
        <v xml:space="preserve"> </v>
      </c>
      <c r="O169" s="23" t="str">
        <f>IF('T_endr-kom'!N168=0," ",'T_endr-kom'!N168)</f>
        <v xml:space="preserve"> </v>
      </c>
      <c r="P169" s="23" t="str">
        <f>IF('T_endr-kom'!O168=0," ",'T_endr-kom'!O168)</f>
        <v xml:space="preserve"> </v>
      </c>
      <c r="Q169" s="23" t="str">
        <f>IF('T_endr-kom'!P168=0," ",'T_endr-kom'!P168)</f>
        <v xml:space="preserve"> </v>
      </c>
      <c r="R169" s="23" t="str">
        <f>IF('T_endr-kom'!Q168=0," ",'T_endr-kom'!Q168)</f>
        <v xml:space="preserve"> </v>
      </c>
      <c r="S169" s="23" t="str">
        <f>IF('T_endr-kom'!R168=0," ",'T_endr-kom'!R168)</f>
        <v xml:space="preserve"> </v>
      </c>
    </row>
    <row r="170" spans="2:19" x14ac:dyDescent="0.2">
      <c r="B170" s="21" t="str">
        <f>IF('T_endr-kom'!A169=0," ",'T_endr-kom'!A169)</f>
        <v xml:space="preserve"> </v>
      </c>
      <c r="C170" s="21" t="str">
        <f>IF('T_endr-kom'!B169=0," ",'T_endr-kom'!B169)</f>
        <v xml:space="preserve"> </v>
      </c>
      <c r="D170" s="23" t="str">
        <f>IF('T_endr-kom'!C169=0," ",'T_endr-kom'!C169)</f>
        <v xml:space="preserve"> </v>
      </c>
      <c r="E170" s="23" t="str">
        <f>IF('T_endr-kom'!D169=0," ",'T_endr-kom'!D169)</f>
        <v xml:space="preserve"> </v>
      </c>
      <c r="F170" s="23" t="str">
        <f>IF('T_endr-kom'!E169=0," ",'T_endr-kom'!E169)</f>
        <v xml:space="preserve"> </v>
      </c>
      <c r="G170" s="23" t="str">
        <f>IF('T_endr-kom'!F169=0," ",'T_endr-kom'!F169)</f>
        <v xml:space="preserve"> </v>
      </c>
      <c r="H170" s="23" t="str">
        <f>IF('T_endr-kom'!G169=0," ",'T_endr-kom'!G169)</f>
        <v xml:space="preserve"> </v>
      </c>
      <c r="I170" s="23" t="str">
        <f>IF('T_endr-kom'!H169=0," ",'T_endr-kom'!H169)</f>
        <v xml:space="preserve"> </v>
      </c>
      <c r="J170" s="23" t="str">
        <f>IF('T_endr-kom'!I169=0," ",'T_endr-kom'!I169)</f>
        <v xml:space="preserve"> </v>
      </c>
      <c r="K170" s="23" t="str">
        <f>IF('T_endr-kom'!J169=0," ",'T_endr-kom'!J169)</f>
        <v xml:space="preserve"> </v>
      </c>
      <c r="L170" s="23" t="str">
        <f>IF('T_endr-kom'!K169=0," ",'T_endr-kom'!K169)</f>
        <v xml:space="preserve"> </v>
      </c>
      <c r="M170" s="23" t="str">
        <f>IF('T_endr-kom'!L169=0," ",'T_endr-kom'!L169)</f>
        <v xml:space="preserve"> </v>
      </c>
      <c r="N170" s="23" t="str">
        <f>IF('T_endr-kom'!M169=0," ",'T_endr-kom'!M169)</f>
        <v xml:space="preserve"> </v>
      </c>
      <c r="O170" s="23" t="str">
        <f>IF('T_endr-kom'!N169=0," ",'T_endr-kom'!N169)</f>
        <v xml:space="preserve"> </v>
      </c>
      <c r="P170" s="23" t="str">
        <f>IF('T_endr-kom'!O169=0," ",'T_endr-kom'!O169)</f>
        <v xml:space="preserve"> </v>
      </c>
      <c r="Q170" s="23" t="str">
        <f>IF('T_endr-kom'!P169=0," ",'T_endr-kom'!P169)</f>
        <v xml:space="preserve"> </v>
      </c>
      <c r="R170" s="23" t="str">
        <f>IF('T_endr-kom'!Q169=0," ",'T_endr-kom'!Q169)</f>
        <v xml:space="preserve"> </v>
      </c>
      <c r="S170" s="23" t="str">
        <f>IF('T_endr-kom'!R169=0," ",'T_endr-kom'!R169)</f>
        <v xml:space="preserve"> </v>
      </c>
    </row>
    <row r="171" spans="2:19" x14ac:dyDescent="0.2">
      <c r="B171" s="21" t="str">
        <f>IF('T_endr-kom'!A170=0," ",'T_endr-kom'!A170)</f>
        <v xml:space="preserve"> </v>
      </c>
      <c r="C171" s="21" t="str">
        <f>IF('T_endr-kom'!B170=0," ",'T_endr-kom'!B170)</f>
        <v xml:space="preserve"> </v>
      </c>
      <c r="D171" s="23" t="str">
        <f>IF('T_endr-kom'!C170=0," ",'T_endr-kom'!C170)</f>
        <v xml:space="preserve"> </v>
      </c>
      <c r="E171" s="23" t="str">
        <f>IF('T_endr-kom'!D170=0," ",'T_endr-kom'!D170)</f>
        <v xml:space="preserve"> </v>
      </c>
      <c r="F171" s="23" t="str">
        <f>IF('T_endr-kom'!E170=0," ",'T_endr-kom'!E170)</f>
        <v xml:space="preserve"> </v>
      </c>
      <c r="G171" s="23" t="str">
        <f>IF('T_endr-kom'!F170=0," ",'T_endr-kom'!F170)</f>
        <v xml:space="preserve"> </v>
      </c>
      <c r="H171" s="23" t="str">
        <f>IF('T_endr-kom'!G170=0," ",'T_endr-kom'!G170)</f>
        <v xml:space="preserve"> </v>
      </c>
      <c r="I171" s="23" t="str">
        <f>IF('T_endr-kom'!H170=0," ",'T_endr-kom'!H170)</f>
        <v xml:space="preserve"> </v>
      </c>
      <c r="J171" s="23" t="str">
        <f>IF('T_endr-kom'!I170=0," ",'T_endr-kom'!I170)</f>
        <v xml:space="preserve"> </v>
      </c>
      <c r="K171" s="23" t="str">
        <f>IF('T_endr-kom'!J170=0," ",'T_endr-kom'!J170)</f>
        <v xml:space="preserve"> </v>
      </c>
      <c r="L171" s="23" t="str">
        <f>IF('T_endr-kom'!K170=0," ",'T_endr-kom'!K170)</f>
        <v xml:space="preserve"> </v>
      </c>
      <c r="M171" s="23" t="str">
        <f>IF('T_endr-kom'!L170=0," ",'T_endr-kom'!L170)</f>
        <v xml:space="preserve"> </v>
      </c>
      <c r="N171" s="23" t="str">
        <f>IF('T_endr-kom'!M170=0," ",'T_endr-kom'!M170)</f>
        <v xml:space="preserve"> </v>
      </c>
      <c r="O171" s="23" t="str">
        <f>IF('T_endr-kom'!N170=0," ",'T_endr-kom'!N170)</f>
        <v xml:space="preserve"> </v>
      </c>
      <c r="P171" s="23" t="str">
        <f>IF('T_endr-kom'!O170=0," ",'T_endr-kom'!O170)</f>
        <v xml:space="preserve"> </v>
      </c>
      <c r="Q171" s="23" t="str">
        <f>IF('T_endr-kom'!P170=0," ",'T_endr-kom'!P170)</f>
        <v xml:space="preserve"> </v>
      </c>
      <c r="R171" s="23" t="str">
        <f>IF('T_endr-kom'!Q170=0," ",'T_endr-kom'!Q170)</f>
        <v xml:space="preserve"> </v>
      </c>
      <c r="S171" s="23" t="str">
        <f>IF('T_endr-kom'!R170=0," ",'T_endr-kom'!R170)</f>
        <v xml:space="preserve"> </v>
      </c>
    </row>
    <row r="172" spans="2:19" x14ac:dyDescent="0.2">
      <c r="B172" s="21" t="str">
        <f>IF('T_endr-kom'!A171=0," ",'T_endr-kom'!A171)</f>
        <v xml:space="preserve"> </v>
      </c>
      <c r="C172" s="21" t="str">
        <f>IF('T_endr-kom'!B171=0," ",'T_endr-kom'!B171)</f>
        <v xml:space="preserve"> </v>
      </c>
      <c r="D172" s="23" t="str">
        <f>IF('T_endr-kom'!C171=0," ",'T_endr-kom'!C171)</f>
        <v xml:space="preserve"> </v>
      </c>
      <c r="E172" s="23" t="str">
        <f>IF('T_endr-kom'!D171=0," ",'T_endr-kom'!D171)</f>
        <v xml:space="preserve"> </v>
      </c>
      <c r="F172" s="23" t="str">
        <f>IF('T_endr-kom'!E171=0," ",'T_endr-kom'!E171)</f>
        <v xml:space="preserve"> </v>
      </c>
      <c r="G172" s="23" t="str">
        <f>IF('T_endr-kom'!F171=0," ",'T_endr-kom'!F171)</f>
        <v xml:space="preserve"> </v>
      </c>
      <c r="H172" s="23" t="str">
        <f>IF('T_endr-kom'!G171=0," ",'T_endr-kom'!G171)</f>
        <v xml:space="preserve"> </v>
      </c>
      <c r="I172" s="23" t="str">
        <f>IF('T_endr-kom'!H171=0," ",'T_endr-kom'!H171)</f>
        <v xml:space="preserve"> </v>
      </c>
      <c r="J172" s="23" t="str">
        <f>IF('T_endr-kom'!I171=0," ",'T_endr-kom'!I171)</f>
        <v xml:space="preserve"> </v>
      </c>
      <c r="K172" s="23" t="str">
        <f>IF('T_endr-kom'!J171=0," ",'T_endr-kom'!J171)</f>
        <v xml:space="preserve"> </v>
      </c>
      <c r="L172" s="23" t="str">
        <f>IF('T_endr-kom'!K171=0," ",'T_endr-kom'!K171)</f>
        <v xml:space="preserve"> </v>
      </c>
      <c r="M172" s="23" t="str">
        <f>IF('T_endr-kom'!L171=0," ",'T_endr-kom'!L171)</f>
        <v xml:space="preserve"> </v>
      </c>
      <c r="N172" s="23" t="str">
        <f>IF('T_endr-kom'!M171=0," ",'T_endr-kom'!M171)</f>
        <v xml:space="preserve"> </v>
      </c>
      <c r="O172" s="23" t="str">
        <f>IF('T_endr-kom'!N171=0," ",'T_endr-kom'!N171)</f>
        <v xml:space="preserve"> </v>
      </c>
      <c r="P172" s="23" t="str">
        <f>IF('T_endr-kom'!O171=0," ",'T_endr-kom'!O171)</f>
        <v xml:space="preserve"> </v>
      </c>
      <c r="Q172" s="23" t="str">
        <f>IF('T_endr-kom'!P171=0," ",'T_endr-kom'!P171)</f>
        <v xml:space="preserve"> </v>
      </c>
      <c r="R172" s="23" t="str">
        <f>IF('T_endr-kom'!Q171=0," ",'T_endr-kom'!Q171)</f>
        <v xml:space="preserve"> </v>
      </c>
      <c r="S172" s="23" t="str">
        <f>IF('T_endr-kom'!R171=0," ",'T_endr-kom'!R171)</f>
        <v xml:space="preserve"> </v>
      </c>
    </row>
    <row r="173" spans="2:19" x14ac:dyDescent="0.2">
      <c r="B173" s="21" t="str">
        <f>IF('T_endr-kom'!A172=0," ",'T_endr-kom'!A172)</f>
        <v xml:space="preserve"> </v>
      </c>
      <c r="C173" s="21" t="str">
        <f>IF('T_endr-kom'!B172=0," ",'T_endr-kom'!B172)</f>
        <v xml:space="preserve"> </v>
      </c>
      <c r="D173" s="23" t="str">
        <f>IF('T_endr-kom'!C172=0," ",'T_endr-kom'!C172)</f>
        <v xml:space="preserve"> </v>
      </c>
      <c r="E173" s="23" t="str">
        <f>IF('T_endr-kom'!D172=0," ",'T_endr-kom'!D172)</f>
        <v xml:space="preserve"> </v>
      </c>
      <c r="F173" s="23" t="str">
        <f>IF('T_endr-kom'!E172=0," ",'T_endr-kom'!E172)</f>
        <v xml:space="preserve"> </v>
      </c>
      <c r="G173" s="23" t="str">
        <f>IF('T_endr-kom'!F172=0," ",'T_endr-kom'!F172)</f>
        <v xml:space="preserve"> </v>
      </c>
      <c r="H173" s="23" t="str">
        <f>IF('T_endr-kom'!G172=0," ",'T_endr-kom'!G172)</f>
        <v xml:space="preserve"> </v>
      </c>
      <c r="I173" s="23" t="str">
        <f>IF('T_endr-kom'!H172=0," ",'T_endr-kom'!H172)</f>
        <v xml:space="preserve"> </v>
      </c>
      <c r="J173" s="23" t="str">
        <f>IF('T_endr-kom'!I172=0," ",'T_endr-kom'!I172)</f>
        <v xml:space="preserve"> </v>
      </c>
      <c r="K173" s="23" t="str">
        <f>IF('T_endr-kom'!J172=0," ",'T_endr-kom'!J172)</f>
        <v xml:space="preserve"> </v>
      </c>
      <c r="L173" s="23" t="str">
        <f>IF('T_endr-kom'!K172=0," ",'T_endr-kom'!K172)</f>
        <v xml:space="preserve"> </v>
      </c>
      <c r="M173" s="23" t="str">
        <f>IF('T_endr-kom'!L172=0," ",'T_endr-kom'!L172)</f>
        <v xml:space="preserve"> </v>
      </c>
      <c r="N173" s="23" t="str">
        <f>IF('T_endr-kom'!M172=0," ",'T_endr-kom'!M172)</f>
        <v xml:space="preserve"> </v>
      </c>
      <c r="O173" s="23" t="str">
        <f>IF('T_endr-kom'!N172=0," ",'T_endr-kom'!N172)</f>
        <v xml:space="preserve"> </v>
      </c>
      <c r="P173" s="23" t="str">
        <f>IF('T_endr-kom'!O172=0," ",'T_endr-kom'!O172)</f>
        <v xml:space="preserve"> </v>
      </c>
      <c r="Q173" s="23" t="str">
        <f>IF('T_endr-kom'!P172=0," ",'T_endr-kom'!P172)</f>
        <v xml:space="preserve"> </v>
      </c>
      <c r="R173" s="23" t="str">
        <f>IF('T_endr-kom'!Q172=0," ",'T_endr-kom'!Q172)</f>
        <v xml:space="preserve"> </v>
      </c>
      <c r="S173" s="23" t="str">
        <f>IF('T_endr-kom'!R172=0," ",'T_endr-kom'!R172)</f>
        <v xml:space="preserve"> </v>
      </c>
    </row>
    <row r="174" spans="2:19" x14ac:dyDescent="0.2">
      <c r="B174" s="21" t="str">
        <f>IF('T_endr-kom'!A173=0," ",'T_endr-kom'!A173)</f>
        <v xml:space="preserve"> </v>
      </c>
      <c r="C174" s="21" t="str">
        <f>IF('T_endr-kom'!B173=0," ",'T_endr-kom'!B173)</f>
        <v xml:space="preserve"> </v>
      </c>
      <c r="D174" s="23" t="str">
        <f>IF('T_endr-kom'!C173=0," ",'T_endr-kom'!C173)</f>
        <v xml:space="preserve"> </v>
      </c>
      <c r="E174" s="23" t="str">
        <f>IF('T_endr-kom'!D173=0," ",'T_endr-kom'!D173)</f>
        <v xml:space="preserve"> </v>
      </c>
      <c r="F174" s="23" t="str">
        <f>IF('T_endr-kom'!E173=0," ",'T_endr-kom'!E173)</f>
        <v xml:space="preserve"> </v>
      </c>
      <c r="G174" s="23" t="str">
        <f>IF('T_endr-kom'!F173=0," ",'T_endr-kom'!F173)</f>
        <v xml:space="preserve"> </v>
      </c>
      <c r="H174" s="23" t="str">
        <f>IF('T_endr-kom'!G173=0," ",'T_endr-kom'!G173)</f>
        <v xml:space="preserve"> </v>
      </c>
      <c r="I174" s="23" t="str">
        <f>IF('T_endr-kom'!H173=0," ",'T_endr-kom'!H173)</f>
        <v xml:space="preserve"> </v>
      </c>
      <c r="J174" s="23" t="str">
        <f>IF('T_endr-kom'!I173=0," ",'T_endr-kom'!I173)</f>
        <v xml:space="preserve"> </v>
      </c>
      <c r="K174" s="23" t="str">
        <f>IF('T_endr-kom'!J173=0," ",'T_endr-kom'!J173)</f>
        <v xml:space="preserve"> </v>
      </c>
      <c r="L174" s="23" t="str">
        <f>IF('T_endr-kom'!K173=0," ",'T_endr-kom'!K173)</f>
        <v xml:space="preserve"> </v>
      </c>
      <c r="M174" s="23" t="str">
        <f>IF('T_endr-kom'!L173=0," ",'T_endr-kom'!L173)</f>
        <v xml:space="preserve"> </v>
      </c>
      <c r="N174" s="23" t="str">
        <f>IF('T_endr-kom'!M173=0," ",'T_endr-kom'!M173)</f>
        <v xml:space="preserve"> </v>
      </c>
      <c r="O174" s="23" t="str">
        <f>IF('T_endr-kom'!N173=0," ",'T_endr-kom'!N173)</f>
        <v xml:space="preserve"> </v>
      </c>
      <c r="P174" s="23" t="str">
        <f>IF('T_endr-kom'!O173=0," ",'T_endr-kom'!O173)</f>
        <v xml:space="preserve"> </v>
      </c>
      <c r="Q174" s="23" t="str">
        <f>IF('T_endr-kom'!P173=0," ",'T_endr-kom'!P173)</f>
        <v xml:space="preserve"> </v>
      </c>
      <c r="R174" s="23" t="str">
        <f>IF('T_endr-kom'!Q173=0," ",'T_endr-kom'!Q173)</f>
        <v xml:space="preserve"> </v>
      </c>
      <c r="S174" s="23" t="str">
        <f>IF('T_endr-kom'!R173=0," ",'T_endr-kom'!R173)</f>
        <v xml:space="preserve"> </v>
      </c>
    </row>
    <row r="175" spans="2:19" x14ac:dyDescent="0.2">
      <c r="B175" s="21" t="str">
        <f>IF('T_endr-kom'!A174=0," ",'T_endr-kom'!A174)</f>
        <v xml:space="preserve"> </v>
      </c>
      <c r="C175" s="21" t="str">
        <f>IF('T_endr-kom'!B174=0," ",'T_endr-kom'!B174)</f>
        <v xml:space="preserve"> </v>
      </c>
      <c r="D175" s="23" t="str">
        <f>IF('T_endr-kom'!C174=0," ",'T_endr-kom'!C174)</f>
        <v xml:space="preserve"> </v>
      </c>
      <c r="E175" s="23" t="str">
        <f>IF('T_endr-kom'!D174=0," ",'T_endr-kom'!D174)</f>
        <v xml:space="preserve"> </v>
      </c>
      <c r="F175" s="23" t="str">
        <f>IF('T_endr-kom'!E174=0," ",'T_endr-kom'!E174)</f>
        <v xml:space="preserve"> </v>
      </c>
      <c r="G175" s="23" t="str">
        <f>IF('T_endr-kom'!F174=0," ",'T_endr-kom'!F174)</f>
        <v xml:space="preserve"> </v>
      </c>
      <c r="H175" s="23" t="str">
        <f>IF('T_endr-kom'!G174=0," ",'T_endr-kom'!G174)</f>
        <v xml:space="preserve"> </v>
      </c>
      <c r="I175" s="23" t="str">
        <f>IF('T_endr-kom'!H174=0," ",'T_endr-kom'!H174)</f>
        <v xml:space="preserve"> </v>
      </c>
      <c r="J175" s="23" t="str">
        <f>IF('T_endr-kom'!I174=0," ",'T_endr-kom'!I174)</f>
        <v xml:space="preserve"> </v>
      </c>
      <c r="K175" s="23" t="str">
        <f>IF('T_endr-kom'!J174=0," ",'T_endr-kom'!J174)</f>
        <v xml:space="preserve"> </v>
      </c>
      <c r="L175" s="23" t="str">
        <f>IF('T_endr-kom'!K174=0," ",'T_endr-kom'!K174)</f>
        <v xml:space="preserve"> </v>
      </c>
      <c r="M175" s="23" t="str">
        <f>IF('T_endr-kom'!L174=0," ",'T_endr-kom'!L174)</f>
        <v xml:space="preserve"> </v>
      </c>
      <c r="N175" s="23" t="str">
        <f>IF('T_endr-kom'!M174=0," ",'T_endr-kom'!M174)</f>
        <v xml:space="preserve"> </v>
      </c>
      <c r="O175" s="23" t="str">
        <f>IF('T_endr-kom'!N174=0," ",'T_endr-kom'!N174)</f>
        <v xml:space="preserve"> </v>
      </c>
      <c r="P175" s="23" t="str">
        <f>IF('T_endr-kom'!O174=0," ",'T_endr-kom'!O174)</f>
        <v xml:space="preserve"> </v>
      </c>
      <c r="Q175" s="23" t="str">
        <f>IF('T_endr-kom'!P174=0," ",'T_endr-kom'!P174)</f>
        <v xml:space="preserve"> </v>
      </c>
      <c r="R175" s="23" t="str">
        <f>IF('T_endr-kom'!Q174=0," ",'T_endr-kom'!Q174)</f>
        <v xml:space="preserve"> </v>
      </c>
      <c r="S175" s="23" t="str">
        <f>IF('T_endr-kom'!R174=0," ",'T_endr-kom'!R174)</f>
        <v xml:space="preserve"> </v>
      </c>
    </row>
    <row r="176" spans="2:19" x14ac:dyDescent="0.2">
      <c r="B176" s="21" t="str">
        <f>IF('T_endr-kom'!A175=0," ",'T_endr-kom'!A175)</f>
        <v xml:space="preserve"> </v>
      </c>
      <c r="C176" s="21" t="str">
        <f>IF('T_endr-kom'!B175=0," ",'T_endr-kom'!B175)</f>
        <v xml:space="preserve"> </v>
      </c>
      <c r="D176" s="23" t="str">
        <f>IF('T_endr-kom'!C175=0," ",'T_endr-kom'!C175)</f>
        <v xml:space="preserve"> </v>
      </c>
      <c r="E176" s="23" t="str">
        <f>IF('T_endr-kom'!D175=0," ",'T_endr-kom'!D175)</f>
        <v xml:space="preserve"> </v>
      </c>
      <c r="F176" s="23" t="str">
        <f>IF('T_endr-kom'!E175=0," ",'T_endr-kom'!E175)</f>
        <v xml:space="preserve"> </v>
      </c>
      <c r="G176" s="23" t="str">
        <f>IF('T_endr-kom'!F175=0," ",'T_endr-kom'!F175)</f>
        <v xml:space="preserve"> </v>
      </c>
      <c r="H176" s="23" t="str">
        <f>IF('T_endr-kom'!G175=0," ",'T_endr-kom'!G175)</f>
        <v xml:space="preserve"> </v>
      </c>
      <c r="I176" s="23" t="str">
        <f>IF('T_endr-kom'!H175=0," ",'T_endr-kom'!H175)</f>
        <v xml:space="preserve"> </v>
      </c>
      <c r="J176" s="23" t="str">
        <f>IF('T_endr-kom'!I175=0," ",'T_endr-kom'!I175)</f>
        <v xml:space="preserve"> </v>
      </c>
      <c r="K176" s="23" t="str">
        <f>IF('T_endr-kom'!J175=0," ",'T_endr-kom'!J175)</f>
        <v xml:space="preserve"> </v>
      </c>
      <c r="L176" s="23" t="str">
        <f>IF('T_endr-kom'!K175=0," ",'T_endr-kom'!K175)</f>
        <v xml:space="preserve"> </v>
      </c>
      <c r="M176" s="23" t="str">
        <f>IF('T_endr-kom'!L175=0," ",'T_endr-kom'!L175)</f>
        <v xml:space="preserve"> </v>
      </c>
      <c r="N176" s="23" t="str">
        <f>IF('T_endr-kom'!M175=0," ",'T_endr-kom'!M175)</f>
        <v xml:space="preserve"> </v>
      </c>
      <c r="O176" s="23" t="str">
        <f>IF('T_endr-kom'!N175=0," ",'T_endr-kom'!N175)</f>
        <v xml:space="preserve"> </v>
      </c>
      <c r="P176" s="23" t="str">
        <f>IF('T_endr-kom'!O175=0," ",'T_endr-kom'!O175)</f>
        <v xml:space="preserve"> </v>
      </c>
      <c r="Q176" s="23" t="str">
        <f>IF('T_endr-kom'!P175=0," ",'T_endr-kom'!P175)</f>
        <v xml:space="preserve"> </v>
      </c>
      <c r="R176" s="23" t="str">
        <f>IF('T_endr-kom'!Q175=0," ",'T_endr-kom'!Q175)</f>
        <v xml:space="preserve"> </v>
      </c>
      <c r="S176" s="23" t="str">
        <f>IF('T_endr-kom'!R175=0," ",'T_endr-kom'!R175)</f>
        <v xml:space="preserve"> </v>
      </c>
    </row>
    <row r="177" spans="2:19" x14ac:dyDescent="0.2">
      <c r="B177" s="21" t="str">
        <f>IF('T_endr-kom'!A176=0," ",'T_endr-kom'!A176)</f>
        <v xml:space="preserve"> </v>
      </c>
      <c r="C177" s="21" t="str">
        <f>IF('T_endr-kom'!B176=0," ",'T_endr-kom'!B176)</f>
        <v xml:space="preserve"> </v>
      </c>
      <c r="D177" s="23" t="str">
        <f>IF('T_endr-kom'!C176=0," ",'T_endr-kom'!C176)</f>
        <v xml:space="preserve"> </v>
      </c>
      <c r="E177" s="23" t="str">
        <f>IF('T_endr-kom'!D176=0," ",'T_endr-kom'!D176)</f>
        <v xml:space="preserve"> </v>
      </c>
      <c r="F177" s="23" t="str">
        <f>IF('T_endr-kom'!E176=0," ",'T_endr-kom'!E176)</f>
        <v xml:space="preserve"> </v>
      </c>
      <c r="G177" s="23" t="str">
        <f>IF('T_endr-kom'!F176=0," ",'T_endr-kom'!F176)</f>
        <v xml:space="preserve"> </v>
      </c>
      <c r="H177" s="23" t="str">
        <f>IF('T_endr-kom'!G176=0," ",'T_endr-kom'!G176)</f>
        <v xml:space="preserve"> </v>
      </c>
      <c r="I177" s="23" t="str">
        <f>IF('T_endr-kom'!H176=0," ",'T_endr-kom'!H176)</f>
        <v xml:space="preserve"> </v>
      </c>
      <c r="J177" s="23" t="str">
        <f>IF('T_endr-kom'!I176=0," ",'T_endr-kom'!I176)</f>
        <v xml:space="preserve"> </v>
      </c>
      <c r="K177" s="23" t="str">
        <f>IF('T_endr-kom'!J176=0," ",'T_endr-kom'!J176)</f>
        <v xml:space="preserve"> </v>
      </c>
      <c r="L177" s="23" t="str">
        <f>IF('T_endr-kom'!K176=0," ",'T_endr-kom'!K176)</f>
        <v xml:space="preserve"> </v>
      </c>
      <c r="M177" s="23" t="str">
        <f>IF('T_endr-kom'!L176=0," ",'T_endr-kom'!L176)</f>
        <v xml:space="preserve"> </v>
      </c>
      <c r="N177" s="23" t="str">
        <f>IF('T_endr-kom'!M176=0," ",'T_endr-kom'!M176)</f>
        <v xml:space="preserve"> </v>
      </c>
      <c r="O177" s="23" t="str">
        <f>IF('T_endr-kom'!N176=0," ",'T_endr-kom'!N176)</f>
        <v xml:space="preserve"> </v>
      </c>
      <c r="P177" s="23" t="str">
        <f>IF('T_endr-kom'!O176=0," ",'T_endr-kom'!O176)</f>
        <v xml:space="preserve"> </v>
      </c>
      <c r="Q177" s="23" t="str">
        <f>IF('T_endr-kom'!P176=0," ",'T_endr-kom'!P176)</f>
        <v xml:space="preserve"> </v>
      </c>
      <c r="R177" s="23" t="str">
        <f>IF('T_endr-kom'!Q176=0," ",'T_endr-kom'!Q176)</f>
        <v xml:space="preserve"> </v>
      </c>
      <c r="S177" s="23" t="str">
        <f>IF('T_endr-kom'!R176=0," ",'T_endr-kom'!R176)</f>
        <v xml:space="preserve"> </v>
      </c>
    </row>
    <row r="178" spans="2:19" x14ac:dyDescent="0.2">
      <c r="B178" s="21" t="str">
        <f>IF('T_endr-kom'!A177=0," ",'T_endr-kom'!A177)</f>
        <v xml:space="preserve"> </v>
      </c>
      <c r="C178" s="21" t="str">
        <f>IF('T_endr-kom'!B177=0," ",'T_endr-kom'!B177)</f>
        <v xml:space="preserve"> </v>
      </c>
      <c r="D178" s="23" t="str">
        <f>IF('T_endr-kom'!C177=0," ",'T_endr-kom'!C177)</f>
        <v xml:space="preserve"> </v>
      </c>
      <c r="E178" s="23" t="str">
        <f>IF('T_endr-kom'!D177=0," ",'T_endr-kom'!D177)</f>
        <v xml:space="preserve"> </v>
      </c>
      <c r="F178" s="23" t="str">
        <f>IF('T_endr-kom'!E177=0," ",'T_endr-kom'!E177)</f>
        <v xml:space="preserve"> </v>
      </c>
      <c r="G178" s="23" t="str">
        <f>IF('T_endr-kom'!F177=0," ",'T_endr-kom'!F177)</f>
        <v xml:space="preserve"> </v>
      </c>
      <c r="H178" s="23" t="str">
        <f>IF('T_endr-kom'!G177=0," ",'T_endr-kom'!G177)</f>
        <v xml:space="preserve"> </v>
      </c>
      <c r="I178" s="23" t="str">
        <f>IF('T_endr-kom'!H177=0," ",'T_endr-kom'!H177)</f>
        <v xml:space="preserve"> </v>
      </c>
      <c r="J178" s="23" t="str">
        <f>IF('T_endr-kom'!I177=0," ",'T_endr-kom'!I177)</f>
        <v xml:space="preserve"> </v>
      </c>
      <c r="K178" s="23" t="str">
        <f>IF('T_endr-kom'!J177=0," ",'T_endr-kom'!J177)</f>
        <v xml:space="preserve"> </v>
      </c>
      <c r="L178" s="23" t="str">
        <f>IF('T_endr-kom'!K177=0," ",'T_endr-kom'!K177)</f>
        <v xml:space="preserve"> </v>
      </c>
      <c r="M178" s="23" t="str">
        <f>IF('T_endr-kom'!L177=0," ",'T_endr-kom'!L177)</f>
        <v xml:space="preserve"> </v>
      </c>
      <c r="N178" s="23" t="str">
        <f>IF('T_endr-kom'!M177=0," ",'T_endr-kom'!M177)</f>
        <v xml:space="preserve"> </v>
      </c>
      <c r="O178" s="23" t="str">
        <f>IF('T_endr-kom'!N177=0," ",'T_endr-kom'!N177)</f>
        <v xml:space="preserve"> </v>
      </c>
      <c r="P178" s="23" t="str">
        <f>IF('T_endr-kom'!O177=0," ",'T_endr-kom'!O177)</f>
        <v xml:space="preserve"> </v>
      </c>
      <c r="Q178" s="23" t="str">
        <f>IF('T_endr-kom'!P177=0," ",'T_endr-kom'!P177)</f>
        <v xml:space="preserve"> </v>
      </c>
      <c r="R178" s="23" t="str">
        <f>IF('T_endr-kom'!Q177=0," ",'T_endr-kom'!Q177)</f>
        <v xml:space="preserve"> </v>
      </c>
      <c r="S178" s="23" t="str">
        <f>IF('T_endr-kom'!R177=0," ",'T_endr-kom'!R177)</f>
        <v xml:space="preserve"> </v>
      </c>
    </row>
    <row r="179" spans="2:19" x14ac:dyDescent="0.2">
      <c r="B179" s="21" t="str">
        <f>IF('T_endr-kom'!A178=0," ",'T_endr-kom'!A178)</f>
        <v xml:space="preserve"> </v>
      </c>
      <c r="C179" s="21" t="str">
        <f>IF('T_endr-kom'!B178=0," ",'T_endr-kom'!B178)</f>
        <v xml:space="preserve"> </v>
      </c>
      <c r="D179" s="23" t="str">
        <f>IF('T_endr-kom'!C178=0," ",'T_endr-kom'!C178)</f>
        <v xml:space="preserve"> </v>
      </c>
      <c r="E179" s="23" t="str">
        <f>IF('T_endr-kom'!D178=0," ",'T_endr-kom'!D178)</f>
        <v xml:space="preserve"> </v>
      </c>
      <c r="F179" s="23" t="str">
        <f>IF('T_endr-kom'!E178=0," ",'T_endr-kom'!E178)</f>
        <v xml:space="preserve"> </v>
      </c>
      <c r="G179" s="23" t="str">
        <f>IF('T_endr-kom'!F178=0," ",'T_endr-kom'!F178)</f>
        <v xml:space="preserve"> </v>
      </c>
      <c r="H179" s="23" t="str">
        <f>IF('T_endr-kom'!G178=0," ",'T_endr-kom'!G178)</f>
        <v xml:space="preserve"> </v>
      </c>
      <c r="I179" s="23" t="str">
        <f>IF('T_endr-kom'!H178=0," ",'T_endr-kom'!H178)</f>
        <v xml:space="preserve"> </v>
      </c>
      <c r="J179" s="23" t="str">
        <f>IF('T_endr-kom'!I178=0," ",'T_endr-kom'!I178)</f>
        <v xml:space="preserve"> </v>
      </c>
      <c r="K179" s="23" t="str">
        <f>IF('T_endr-kom'!J178=0," ",'T_endr-kom'!J178)</f>
        <v xml:space="preserve"> </v>
      </c>
      <c r="L179" s="23" t="str">
        <f>IF('T_endr-kom'!K178=0," ",'T_endr-kom'!K178)</f>
        <v xml:space="preserve"> </v>
      </c>
      <c r="M179" s="23" t="str">
        <f>IF('T_endr-kom'!L178=0," ",'T_endr-kom'!L178)</f>
        <v xml:space="preserve"> </v>
      </c>
      <c r="N179" s="23" t="str">
        <f>IF('T_endr-kom'!M178=0," ",'T_endr-kom'!M178)</f>
        <v xml:space="preserve"> </v>
      </c>
      <c r="O179" s="23" t="str">
        <f>IF('T_endr-kom'!N178=0," ",'T_endr-kom'!N178)</f>
        <v xml:space="preserve"> </v>
      </c>
      <c r="P179" s="23" t="str">
        <f>IF('T_endr-kom'!O178=0," ",'T_endr-kom'!O178)</f>
        <v xml:space="preserve"> </v>
      </c>
      <c r="Q179" s="23" t="str">
        <f>IF('T_endr-kom'!P178=0," ",'T_endr-kom'!P178)</f>
        <v xml:space="preserve"> </v>
      </c>
      <c r="R179" s="23" t="str">
        <f>IF('T_endr-kom'!Q178=0," ",'T_endr-kom'!Q178)</f>
        <v xml:space="preserve"> </v>
      </c>
      <c r="S179" s="23" t="str">
        <f>IF('T_endr-kom'!R178=0," ",'T_endr-kom'!R178)</f>
        <v xml:space="preserve"> </v>
      </c>
    </row>
    <row r="180" spans="2:19" x14ac:dyDescent="0.2">
      <c r="B180" s="21" t="str">
        <f>IF('T_endr-kom'!A179=0," ",'T_endr-kom'!A179)</f>
        <v xml:space="preserve"> </v>
      </c>
      <c r="C180" s="21" t="str">
        <f>IF('T_endr-kom'!B179=0," ",'T_endr-kom'!B179)</f>
        <v xml:space="preserve"> </v>
      </c>
      <c r="D180" s="23" t="str">
        <f>IF('T_endr-kom'!C179=0," ",'T_endr-kom'!C179)</f>
        <v xml:space="preserve"> </v>
      </c>
      <c r="E180" s="23" t="str">
        <f>IF('T_endr-kom'!D179=0," ",'T_endr-kom'!D179)</f>
        <v xml:space="preserve"> </v>
      </c>
      <c r="F180" s="23" t="str">
        <f>IF('T_endr-kom'!E179=0," ",'T_endr-kom'!E179)</f>
        <v xml:space="preserve"> </v>
      </c>
      <c r="G180" s="23" t="str">
        <f>IF('T_endr-kom'!F179=0," ",'T_endr-kom'!F179)</f>
        <v xml:space="preserve"> </v>
      </c>
      <c r="H180" s="23" t="str">
        <f>IF('T_endr-kom'!G179=0," ",'T_endr-kom'!G179)</f>
        <v xml:space="preserve"> </v>
      </c>
      <c r="I180" s="23" t="str">
        <f>IF('T_endr-kom'!H179=0," ",'T_endr-kom'!H179)</f>
        <v xml:space="preserve"> </v>
      </c>
      <c r="J180" s="23" t="str">
        <f>IF('T_endr-kom'!I179=0," ",'T_endr-kom'!I179)</f>
        <v xml:space="preserve"> </v>
      </c>
      <c r="K180" s="23" t="str">
        <f>IF('T_endr-kom'!J179=0," ",'T_endr-kom'!J179)</f>
        <v xml:space="preserve"> </v>
      </c>
      <c r="L180" s="23" t="str">
        <f>IF('T_endr-kom'!K179=0," ",'T_endr-kom'!K179)</f>
        <v xml:space="preserve"> </v>
      </c>
      <c r="M180" s="23" t="str">
        <f>IF('T_endr-kom'!L179=0," ",'T_endr-kom'!L179)</f>
        <v xml:space="preserve"> </v>
      </c>
      <c r="N180" s="23" t="str">
        <f>IF('T_endr-kom'!M179=0," ",'T_endr-kom'!M179)</f>
        <v xml:space="preserve"> </v>
      </c>
      <c r="O180" s="23" t="str">
        <f>IF('T_endr-kom'!N179=0," ",'T_endr-kom'!N179)</f>
        <v xml:space="preserve"> </v>
      </c>
      <c r="P180" s="23" t="str">
        <f>IF('T_endr-kom'!O179=0," ",'T_endr-kom'!O179)</f>
        <v xml:space="preserve"> </v>
      </c>
      <c r="Q180" s="23" t="str">
        <f>IF('T_endr-kom'!P179=0," ",'T_endr-kom'!P179)</f>
        <v xml:space="preserve"> </v>
      </c>
      <c r="R180" s="23" t="str">
        <f>IF('T_endr-kom'!Q179=0," ",'T_endr-kom'!Q179)</f>
        <v xml:space="preserve"> </v>
      </c>
      <c r="S180" s="23" t="str">
        <f>IF('T_endr-kom'!R179=0," ",'T_endr-kom'!R179)</f>
        <v xml:space="preserve"> </v>
      </c>
    </row>
    <row r="181" spans="2:19" x14ac:dyDescent="0.2">
      <c r="B181" s="21" t="str">
        <f>IF('T_endr-kom'!A180=0," ",'T_endr-kom'!A180)</f>
        <v xml:space="preserve"> </v>
      </c>
      <c r="C181" s="21" t="str">
        <f>IF('T_endr-kom'!B180=0," ",'T_endr-kom'!B180)</f>
        <v xml:space="preserve"> </v>
      </c>
      <c r="D181" s="23" t="str">
        <f>IF('T_endr-kom'!C180=0," ",'T_endr-kom'!C180)</f>
        <v xml:space="preserve"> </v>
      </c>
      <c r="E181" s="23" t="str">
        <f>IF('T_endr-kom'!D180=0," ",'T_endr-kom'!D180)</f>
        <v xml:space="preserve"> </v>
      </c>
      <c r="F181" s="23" t="str">
        <f>IF('T_endr-kom'!E180=0," ",'T_endr-kom'!E180)</f>
        <v xml:space="preserve"> </v>
      </c>
      <c r="G181" s="23" t="str">
        <f>IF('T_endr-kom'!F180=0," ",'T_endr-kom'!F180)</f>
        <v xml:space="preserve"> </v>
      </c>
      <c r="H181" s="23" t="str">
        <f>IF('T_endr-kom'!G180=0," ",'T_endr-kom'!G180)</f>
        <v xml:space="preserve"> </v>
      </c>
      <c r="I181" s="23" t="str">
        <f>IF('T_endr-kom'!H180=0," ",'T_endr-kom'!H180)</f>
        <v xml:space="preserve"> </v>
      </c>
      <c r="J181" s="23" t="str">
        <f>IF('T_endr-kom'!I180=0," ",'T_endr-kom'!I180)</f>
        <v xml:space="preserve"> </v>
      </c>
      <c r="K181" s="23" t="str">
        <f>IF('T_endr-kom'!J180=0," ",'T_endr-kom'!J180)</f>
        <v xml:space="preserve"> </v>
      </c>
      <c r="L181" s="23" t="str">
        <f>IF('T_endr-kom'!K180=0," ",'T_endr-kom'!K180)</f>
        <v xml:space="preserve"> </v>
      </c>
      <c r="M181" s="23" t="str">
        <f>IF('T_endr-kom'!L180=0," ",'T_endr-kom'!L180)</f>
        <v xml:space="preserve"> </v>
      </c>
      <c r="N181" s="23" t="str">
        <f>IF('T_endr-kom'!M180=0," ",'T_endr-kom'!M180)</f>
        <v xml:space="preserve"> </v>
      </c>
      <c r="O181" s="23" t="str">
        <f>IF('T_endr-kom'!N180=0," ",'T_endr-kom'!N180)</f>
        <v xml:space="preserve"> </v>
      </c>
      <c r="P181" s="23" t="str">
        <f>IF('T_endr-kom'!O180=0," ",'T_endr-kom'!O180)</f>
        <v xml:space="preserve"> </v>
      </c>
      <c r="Q181" s="23" t="str">
        <f>IF('T_endr-kom'!P180=0," ",'T_endr-kom'!P180)</f>
        <v xml:space="preserve"> </v>
      </c>
      <c r="R181" s="23" t="str">
        <f>IF('T_endr-kom'!Q180=0," ",'T_endr-kom'!Q180)</f>
        <v xml:space="preserve"> </v>
      </c>
      <c r="S181" s="23" t="str">
        <f>IF('T_endr-kom'!R180=0," ",'T_endr-kom'!R180)</f>
        <v xml:space="preserve"> </v>
      </c>
    </row>
    <row r="182" spans="2:19" x14ac:dyDescent="0.2">
      <c r="B182" s="21" t="str">
        <f>IF('T_endr-kom'!A181=0," ",'T_endr-kom'!A181)</f>
        <v xml:space="preserve"> </v>
      </c>
      <c r="C182" s="21" t="str">
        <f>IF('T_endr-kom'!B181=0," ",'T_endr-kom'!B181)</f>
        <v xml:space="preserve"> </v>
      </c>
      <c r="D182" s="23" t="str">
        <f>IF('T_endr-kom'!C181=0," ",'T_endr-kom'!C181)</f>
        <v xml:space="preserve"> </v>
      </c>
      <c r="E182" s="23" t="str">
        <f>IF('T_endr-kom'!D181=0," ",'T_endr-kom'!D181)</f>
        <v xml:space="preserve"> </v>
      </c>
      <c r="F182" s="23" t="str">
        <f>IF('T_endr-kom'!E181=0," ",'T_endr-kom'!E181)</f>
        <v xml:space="preserve"> </v>
      </c>
      <c r="G182" s="23" t="str">
        <f>IF('T_endr-kom'!F181=0," ",'T_endr-kom'!F181)</f>
        <v xml:space="preserve"> </v>
      </c>
      <c r="H182" s="23" t="str">
        <f>IF('T_endr-kom'!G181=0," ",'T_endr-kom'!G181)</f>
        <v xml:space="preserve"> </v>
      </c>
      <c r="I182" s="23" t="str">
        <f>IF('T_endr-kom'!H181=0," ",'T_endr-kom'!H181)</f>
        <v xml:space="preserve"> </v>
      </c>
      <c r="J182" s="23" t="str">
        <f>IF('T_endr-kom'!I181=0," ",'T_endr-kom'!I181)</f>
        <v xml:space="preserve"> </v>
      </c>
      <c r="K182" s="23" t="str">
        <f>IF('T_endr-kom'!J181=0," ",'T_endr-kom'!J181)</f>
        <v xml:space="preserve"> </v>
      </c>
      <c r="L182" s="23" t="str">
        <f>IF('T_endr-kom'!K181=0," ",'T_endr-kom'!K181)</f>
        <v xml:space="preserve"> </v>
      </c>
      <c r="M182" s="23" t="str">
        <f>IF('T_endr-kom'!L181=0," ",'T_endr-kom'!L181)</f>
        <v xml:space="preserve"> </v>
      </c>
      <c r="N182" s="23" t="str">
        <f>IF('T_endr-kom'!M181=0," ",'T_endr-kom'!M181)</f>
        <v xml:space="preserve"> </v>
      </c>
      <c r="O182" s="23" t="str">
        <f>IF('T_endr-kom'!N181=0," ",'T_endr-kom'!N181)</f>
        <v xml:space="preserve"> </v>
      </c>
      <c r="P182" s="23" t="str">
        <f>IF('T_endr-kom'!O181=0," ",'T_endr-kom'!O181)</f>
        <v xml:space="preserve"> </v>
      </c>
      <c r="Q182" s="23" t="str">
        <f>IF('T_endr-kom'!P181=0," ",'T_endr-kom'!P181)</f>
        <v xml:space="preserve"> </v>
      </c>
      <c r="R182" s="23" t="str">
        <f>IF('T_endr-kom'!Q181=0," ",'T_endr-kom'!Q181)</f>
        <v xml:space="preserve"> </v>
      </c>
      <c r="S182" s="23" t="str">
        <f>IF('T_endr-kom'!R181=0," ",'T_endr-kom'!R181)</f>
        <v xml:space="preserve"> </v>
      </c>
    </row>
    <row r="183" spans="2:19" x14ac:dyDescent="0.2">
      <c r="B183" s="21" t="str">
        <f>IF('T_endr-kom'!A182=0," ",'T_endr-kom'!A182)</f>
        <v xml:space="preserve"> </v>
      </c>
      <c r="C183" s="21" t="str">
        <f>IF('T_endr-kom'!B182=0," ",'T_endr-kom'!B182)</f>
        <v xml:space="preserve"> </v>
      </c>
      <c r="D183" s="23" t="str">
        <f>IF('T_endr-kom'!C182=0," ",'T_endr-kom'!C182)</f>
        <v xml:space="preserve"> </v>
      </c>
      <c r="E183" s="23" t="str">
        <f>IF('T_endr-kom'!D182=0," ",'T_endr-kom'!D182)</f>
        <v xml:space="preserve"> </v>
      </c>
      <c r="F183" s="23" t="str">
        <f>IF('T_endr-kom'!E182=0," ",'T_endr-kom'!E182)</f>
        <v xml:space="preserve"> </v>
      </c>
      <c r="G183" s="23" t="str">
        <f>IF('T_endr-kom'!F182=0," ",'T_endr-kom'!F182)</f>
        <v xml:space="preserve"> </v>
      </c>
      <c r="H183" s="23" t="str">
        <f>IF('T_endr-kom'!G182=0," ",'T_endr-kom'!G182)</f>
        <v xml:space="preserve"> </v>
      </c>
      <c r="I183" s="23" t="str">
        <f>IF('T_endr-kom'!H182=0," ",'T_endr-kom'!H182)</f>
        <v xml:space="preserve"> </v>
      </c>
      <c r="J183" s="23" t="str">
        <f>IF('T_endr-kom'!I182=0," ",'T_endr-kom'!I182)</f>
        <v xml:space="preserve"> </v>
      </c>
      <c r="K183" s="23" t="str">
        <f>IF('T_endr-kom'!J182=0," ",'T_endr-kom'!J182)</f>
        <v xml:space="preserve"> </v>
      </c>
      <c r="L183" s="23" t="str">
        <f>IF('T_endr-kom'!K182=0," ",'T_endr-kom'!K182)</f>
        <v xml:space="preserve"> </v>
      </c>
      <c r="M183" s="23" t="str">
        <f>IF('T_endr-kom'!L182=0," ",'T_endr-kom'!L182)</f>
        <v xml:space="preserve"> </v>
      </c>
      <c r="N183" s="23" t="str">
        <f>IF('T_endr-kom'!M182=0," ",'T_endr-kom'!M182)</f>
        <v xml:space="preserve"> </v>
      </c>
      <c r="O183" s="23" t="str">
        <f>IF('T_endr-kom'!N182=0," ",'T_endr-kom'!N182)</f>
        <v xml:space="preserve"> </v>
      </c>
      <c r="P183" s="23" t="str">
        <f>IF('T_endr-kom'!O182=0," ",'T_endr-kom'!O182)</f>
        <v xml:space="preserve"> </v>
      </c>
      <c r="Q183" s="23" t="str">
        <f>IF('T_endr-kom'!P182=0," ",'T_endr-kom'!P182)</f>
        <v xml:space="preserve"> </v>
      </c>
      <c r="R183" s="23" t="str">
        <f>IF('T_endr-kom'!Q182=0," ",'T_endr-kom'!Q182)</f>
        <v xml:space="preserve"> </v>
      </c>
      <c r="S183" s="23" t="str">
        <f>IF('T_endr-kom'!R182=0," ",'T_endr-kom'!R182)</f>
        <v xml:space="preserve"> </v>
      </c>
    </row>
    <row r="184" spans="2:19" x14ac:dyDescent="0.2">
      <c r="B184" s="21" t="str">
        <f>IF('T_endr-kom'!A183=0," ",'T_endr-kom'!A183)</f>
        <v xml:space="preserve"> </v>
      </c>
      <c r="C184" s="21" t="str">
        <f>IF('T_endr-kom'!B183=0," ",'T_endr-kom'!B183)</f>
        <v xml:space="preserve"> </v>
      </c>
      <c r="D184" s="23" t="str">
        <f>IF('T_endr-kom'!C183=0," ",'T_endr-kom'!C183)</f>
        <v xml:space="preserve"> </v>
      </c>
      <c r="E184" s="23" t="str">
        <f>IF('T_endr-kom'!D183=0," ",'T_endr-kom'!D183)</f>
        <v xml:space="preserve"> </v>
      </c>
      <c r="F184" s="23" t="str">
        <f>IF('T_endr-kom'!E183=0," ",'T_endr-kom'!E183)</f>
        <v xml:space="preserve"> </v>
      </c>
      <c r="G184" s="23" t="str">
        <f>IF('T_endr-kom'!F183=0," ",'T_endr-kom'!F183)</f>
        <v xml:space="preserve"> </v>
      </c>
      <c r="H184" s="23" t="str">
        <f>IF('T_endr-kom'!G183=0," ",'T_endr-kom'!G183)</f>
        <v xml:space="preserve"> </v>
      </c>
      <c r="I184" s="23" t="str">
        <f>IF('T_endr-kom'!H183=0," ",'T_endr-kom'!H183)</f>
        <v xml:space="preserve"> </v>
      </c>
      <c r="J184" s="23" t="str">
        <f>IF('T_endr-kom'!I183=0," ",'T_endr-kom'!I183)</f>
        <v xml:space="preserve"> </v>
      </c>
      <c r="K184" s="23" t="str">
        <f>IF('T_endr-kom'!J183=0," ",'T_endr-kom'!J183)</f>
        <v xml:space="preserve"> </v>
      </c>
      <c r="L184" s="23" t="str">
        <f>IF('T_endr-kom'!K183=0," ",'T_endr-kom'!K183)</f>
        <v xml:space="preserve"> </v>
      </c>
      <c r="M184" s="23" t="str">
        <f>IF('T_endr-kom'!L183=0," ",'T_endr-kom'!L183)</f>
        <v xml:space="preserve"> </v>
      </c>
      <c r="N184" s="23" t="str">
        <f>IF('T_endr-kom'!M183=0," ",'T_endr-kom'!M183)</f>
        <v xml:space="preserve"> </v>
      </c>
      <c r="O184" s="23" t="str">
        <f>IF('T_endr-kom'!N183=0," ",'T_endr-kom'!N183)</f>
        <v xml:space="preserve"> </v>
      </c>
      <c r="P184" s="23" t="str">
        <f>IF('T_endr-kom'!O183=0," ",'T_endr-kom'!O183)</f>
        <v xml:space="preserve"> </v>
      </c>
      <c r="Q184" s="23" t="str">
        <f>IF('T_endr-kom'!P183=0," ",'T_endr-kom'!P183)</f>
        <v xml:space="preserve"> </v>
      </c>
      <c r="R184" s="23" t="str">
        <f>IF('T_endr-kom'!Q183=0," ",'T_endr-kom'!Q183)</f>
        <v xml:space="preserve"> </v>
      </c>
      <c r="S184" s="23" t="str">
        <f>IF('T_endr-kom'!R183=0," ",'T_endr-kom'!R183)</f>
        <v xml:space="preserve"> </v>
      </c>
    </row>
    <row r="185" spans="2:19" x14ac:dyDescent="0.2">
      <c r="B185" s="21" t="str">
        <f>IF('T_endr-kom'!A184=0," ",'T_endr-kom'!A184)</f>
        <v xml:space="preserve"> </v>
      </c>
      <c r="C185" s="21" t="str">
        <f>IF('T_endr-kom'!B184=0," ",'T_endr-kom'!B184)</f>
        <v xml:space="preserve"> </v>
      </c>
      <c r="D185" s="23" t="str">
        <f>IF('T_endr-kom'!C184=0," ",'T_endr-kom'!C184)</f>
        <v xml:space="preserve"> </v>
      </c>
      <c r="E185" s="23" t="str">
        <f>IF('T_endr-kom'!D184=0," ",'T_endr-kom'!D184)</f>
        <v xml:space="preserve"> </v>
      </c>
      <c r="F185" s="23" t="str">
        <f>IF('T_endr-kom'!E184=0," ",'T_endr-kom'!E184)</f>
        <v xml:space="preserve"> </v>
      </c>
      <c r="G185" s="23" t="str">
        <f>IF('T_endr-kom'!F184=0," ",'T_endr-kom'!F184)</f>
        <v xml:space="preserve"> </v>
      </c>
      <c r="H185" s="23" t="str">
        <f>IF('T_endr-kom'!G184=0," ",'T_endr-kom'!G184)</f>
        <v xml:space="preserve"> </v>
      </c>
      <c r="I185" s="23" t="str">
        <f>IF('T_endr-kom'!H184=0," ",'T_endr-kom'!H184)</f>
        <v xml:space="preserve"> </v>
      </c>
      <c r="J185" s="23" t="str">
        <f>IF('T_endr-kom'!I184=0," ",'T_endr-kom'!I184)</f>
        <v xml:space="preserve"> </v>
      </c>
      <c r="K185" s="23" t="str">
        <f>IF('T_endr-kom'!J184=0," ",'T_endr-kom'!J184)</f>
        <v xml:space="preserve"> </v>
      </c>
      <c r="L185" s="23" t="str">
        <f>IF('T_endr-kom'!K184=0," ",'T_endr-kom'!K184)</f>
        <v xml:space="preserve"> </v>
      </c>
      <c r="M185" s="23" t="str">
        <f>IF('T_endr-kom'!L184=0," ",'T_endr-kom'!L184)</f>
        <v xml:space="preserve"> </v>
      </c>
      <c r="N185" s="23" t="str">
        <f>IF('T_endr-kom'!M184=0," ",'T_endr-kom'!M184)</f>
        <v xml:space="preserve"> </v>
      </c>
      <c r="O185" s="23" t="str">
        <f>IF('T_endr-kom'!N184=0," ",'T_endr-kom'!N184)</f>
        <v xml:space="preserve"> </v>
      </c>
      <c r="P185" s="23" t="str">
        <f>IF('T_endr-kom'!O184=0," ",'T_endr-kom'!O184)</f>
        <v xml:space="preserve"> </v>
      </c>
      <c r="Q185" s="23" t="str">
        <f>IF('T_endr-kom'!P184=0," ",'T_endr-kom'!P184)</f>
        <v xml:space="preserve"> </v>
      </c>
      <c r="R185" s="23" t="str">
        <f>IF('T_endr-kom'!Q184=0," ",'T_endr-kom'!Q184)</f>
        <v xml:space="preserve"> </v>
      </c>
      <c r="S185" s="23" t="str">
        <f>IF('T_endr-kom'!R184=0," ",'T_endr-kom'!R184)</f>
        <v xml:space="preserve"> </v>
      </c>
    </row>
    <row r="186" spans="2:19" x14ac:dyDescent="0.2">
      <c r="B186" s="21" t="str">
        <f>IF('T_endr-kom'!A185=0," ",'T_endr-kom'!A185)</f>
        <v xml:space="preserve"> </v>
      </c>
      <c r="C186" s="21" t="str">
        <f>IF('T_endr-kom'!B185=0," ",'T_endr-kom'!B185)</f>
        <v xml:space="preserve"> </v>
      </c>
      <c r="D186" s="23" t="str">
        <f>IF('T_endr-kom'!C185=0," ",'T_endr-kom'!C185)</f>
        <v xml:space="preserve"> </v>
      </c>
      <c r="E186" s="23" t="str">
        <f>IF('T_endr-kom'!D185=0," ",'T_endr-kom'!D185)</f>
        <v xml:space="preserve"> </v>
      </c>
      <c r="F186" s="23" t="str">
        <f>IF('T_endr-kom'!E185=0," ",'T_endr-kom'!E185)</f>
        <v xml:space="preserve"> </v>
      </c>
      <c r="G186" s="23" t="str">
        <f>IF('T_endr-kom'!F185=0," ",'T_endr-kom'!F185)</f>
        <v xml:space="preserve"> </v>
      </c>
      <c r="H186" s="23" t="str">
        <f>IF('T_endr-kom'!G185=0," ",'T_endr-kom'!G185)</f>
        <v xml:space="preserve"> </v>
      </c>
      <c r="I186" s="23" t="str">
        <f>IF('T_endr-kom'!H185=0," ",'T_endr-kom'!H185)</f>
        <v xml:space="preserve"> </v>
      </c>
      <c r="J186" s="23" t="str">
        <f>IF('T_endr-kom'!I185=0," ",'T_endr-kom'!I185)</f>
        <v xml:space="preserve"> </v>
      </c>
      <c r="K186" s="23" t="str">
        <f>IF('T_endr-kom'!J185=0," ",'T_endr-kom'!J185)</f>
        <v xml:space="preserve"> </v>
      </c>
      <c r="L186" s="23" t="str">
        <f>IF('T_endr-kom'!K185=0," ",'T_endr-kom'!K185)</f>
        <v xml:space="preserve"> </v>
      </c>
      <c r="M186" s="23" t="str">
        <f>IF('T_endr-kom'!L185=0," ",'T_endr-kom'!L185)</f>
        <v xml:space="preserve"> </v>
      </c>
      <c r="N186" s="23" t="str">
        <f>IF('T_endr-kom'!M185=0," ",'T_endr-kom'!M185)</f>
        <v xml:space="preserve"> </v>
      </c>
      <c r="O186" s="23" t="str">
        <f>IF('T_endr-kom'!N185=0," ",'T_endr-kom'!N185)</f>
        <v xml:space="preserve"> </v>
      </c>
      <c r="P186" s="23" t="str">
        <f>IF('T_endr-kom'!O185=0," ",'T_endr-kom'!O185)</f>
        <v xml:space="preserve"> </v>
      </c>
      <c r="Q186" s="23" t="str">
        <f>IF('T_endr-kom'!P185=0," ",'T_endr-kom'!P185)</f>
        <v xml:space="preserve"> </v>
      </c>
      <c r="R186" s="23" t="str">
        <f>IF('T_endr-kom'!Q185=0," ",'T_endr-kom'!Q185)</f>
        <v xml:space="preserve"> </v>
      </c>
      <c r="S186" s="23" t="str">
        <f>IF('T_endr-kom'!R185=0," ",'T_endr-kom'!R185)</f>
        <v xml:space="preserve"> </v>
      </c>
    </row>
    <row r="187" spans="2:19" x14ac:dyDescent="0.2">
      <c r="B187" s="21" t="str">
        <f>IF('T_endr-kom'!A186=0," ",'T_endr-kom'!A186)</f>
        <v xml:space="preserve"> </v>
      </c>
      <c r="C187" s="21" t="str">
        <f>IF('T_endr-kom'!B186=0," ",'T_endr-kom'!B186)</f>
        <v xml:space="preserve"> </v>
      </c>
      <c r="D187" s="23" t="str">
        <f>IF('T_endr-kom'!C186=0," ",'T_endr-kom'!C186)</f>
        <v xml:space="preserve"> </v>
      </c>
      <c r="E187" s="23" t="str">
        <f>IF('T_endr-kom'!D186=0," ",'T_endr-kom'!D186)</f>
        <v xml:space="preserve"> </v>
      </c>
      <c r="F187" s="23" t="str">
        <f>IF('T_endr-kom'!E186=0," ",'T_endr-kom'!E186)</f>
        <v xml:space="preserve"> </v>
      </c>
      <c r="G187" s="23" t="str">
        <f>IF('T_endr-kom'!F186=0," ",'T_endr-kom'!F186)</f>
        <v xml:space="preserve"> </v>
      </c>
      <c r="H187" s="23" t="str">
        <f>IF('T_endr-kom'!G186=0," ",'T_endr-kom'!G186)</f>
        <v xml:space="preserve"> </v>
      </c>
      <c r="I187" s="23" t="str">
        <f>IF('T_endr-kom'!H186=0," ",'T_endr-kom'!H186)</f>
        <v xml:space="preserve"> </v>
      </c>
      <c r="J187" s="23" t="str">
        <f>IF('T_endr-kom'!I186=0," ",'T_endr-kom'!I186)</f>
        <v xml:space="preserve"> </v>
      </c>
      <c r="K187" s="23" t="str">
        <f>IF('T_endr-kom'!J186=0," ",'T_endr-kom'!J186)</f>
        <v xml:space="preserve"> </v>
      </c>
      <c r="L187" s="23" t="str">
        <f>IF('T_endr-kom'!K186=0," ",'T_endr-kom'!K186)</f>
        <v xml:space="preserve"> </v>
      </c>
      <c r="M187" s="23" t="str">
        <f>IF('T_endr-kom'!L186=0," ",'T_endr-kom'!L186)</f>
        <v xml:space="preserve"> </v>
      </c>
      <c r="N187" s="23" t="str">
        <f>IF('T_endr-kom'!M186=0," ",'T_endr-kom'!M186)</f>
        <v xml:space="preserve"> </v>
      </c>
      <c r="O187" s="23" t="str">
        <f>IF('T_endr-kom'!N186=0," ",'T_endr-kom'!N186)</f>
        <v xml:space="preserve"> </v>
      </c>
      <c r="P187" s="23" t="str">
        <f>IF('T_endr-kom'!O186=0," ",'T_endr-kom'!O186)</f>
        <v xml:space="preserve"> </v>
      </c>
      <c r="Q187" s="23" t="str">
        <f>IF('T_endr-kom'!P186=0," ",'T_endr-kom'!P186)</f>
        <v xml:space="preserve"> </v>
      </c>
      <c r="R187" s="23" t="str">
        <f>IF('T_endr-kom'!Q186=0," ",'T_endr-kom'!Q186)</f>
        <v xml:space="preserve"> </v>
      </c>
      <c r="S187" s="23" t="str">
        <f>IF('T_endr-kom'!R186=0," ",'T_endr-kom'!R186)</f>
        <v xml:space="preserve"> </v>
      </c>
    </row>
    <row r="188" spans="2:19" x14ac:dyDescent="0.2">
      <c r="B188" s="21" t="str">
        <f>IF('T_endr-kom'!A187=0," ",'T_endr-kom'!A187)</f>
        <v xml:space="preserve"> </v>
      </c>
      <c r="C188" s="21" t="str">
        <f>IF('T_endr-kom'!B187=0," ",'T_endr-kom'!B187)</f>
        <v xml:space="preserve"> </v>
      </c>
      <c r="D188" s="23" t="str">
        <f>IF('T_endr-kom'!C187=0," ",'T_endr-kom'!C187)</f>
        <v xml:space="preserve"> </v>
      </c>
      <c r="E188" s="23" t="str">
        <f>IF('T_endr-kom'!D187=0," ",'T_endr-kom'!D187)</f>
        <v xml:space="preserve"> </v>
      </c>
      <c r="F188" s="23" t="str">
        <f>IF('T_endr-kom'!E187=0," ",'T_endr-kom'!E187)</f>
        <v xml:space="preserve"> </v>
      </c>
      <c r="G188" s="23" t="str">
        <f>IF('T_endr-kom'!F187=0," ",'T_endr-kom'!F187)</f>
        <v xml:space="preserve"> </v>
      </c>
      <c r="H188" s="23" t="str">
        <f>IF('T_endr-kom'!G187=0," ",'T_endr-kom'!G187)</f>
        <v xml:space="preserve"> </v>
      </c>
      <c r="I188" s="23" t="str">
        <f>IF('T_endr-kom'!H187=0," ",'T_endr-kom'!H187)</f>
        <v xml:space="preserve"> </v>
      </c>
      <c r="J188" s="23" t="str">
        <f>IF('T_endr-kom'!I187=0," ",'T_endr-kom'!I187)</f>
        <v xml:space="preserve"> </v>
      </c>
      <c r="K188" s="23" t="str">
        <f>IF('T_endr-kom'!J187=0," ",'T_endr-kom'!J187)</f>
        <v xml:space="preserve"> </v>
      </c>
      <c r="L188" s="23" t="str">
        <f>IF('T_endr-kom'!K187=0," ",'T_endr-kom'!K187)</f>
        <v xml:space="preserve"> </v>
      </c>
      <c r="M188" s="23" t="str">
        <f>IF('T_endr-kom'!L187=0," ",'T_endr-kom'!L187)</f>
        <v xml:space="preserve"> </v>
      </c>
      <c r="N188" s="23" t="str">
        <f>IF('T_endr-kom'!M187=0," ",'T_endr-kom'!M187)</f>
        <v xml:space="preserve"> </v>
      </c>
      <c r="O188" s="23" t="str">
        <f>IF('T_endr-kom'!N187=0," ",'T_endr-kom'!N187)</f>
        <v xml:space="preserve"> </v>
      </c>
      <c r="P188" s="23" t="str">
        <f>IF('T_endr-kom'!O187=0," ",'T_endr-kom'!O187)</f>
        <v xml:space="preserve"> </v>
      </c>
      <c r="Q188" s="23" t="str">
        <f>IF('T_endr-kom'!P187=0," ",'T_endr-kom'!P187)</f>
        <v xml:space="preserve"> </v>
      </c>
      <c r="R188" s="23" t="str">
        <f>IF('T_endr-kom'!Q187=0," ",'T_endr-kom'!Q187)</f>
        <v xml:space="preserve"> </v>
      </c>
      <c r="S188" s="23" t="str">
        <f>IF('T_endr-kom'!R187=0," ",'T_endr-kom'!R187)</f>
        <v xml:space="preserve"> </v>
      </c>
    </row>
    <row r="189" spans="2:19" x14ac:dyDescent="0.2">
      <c r="B189" s="21" t="str">
        <f>IF('T_endr-kom'!A188=0," ",'T_endr-kom'!A188)</f>
        <v xml:space="preserve"> </v>
      </c>
      <c r="C189" s="21" t="str">
        <f>IF('T_endr-kom'!B188=0," ",'T_endr-kom'!B188)</f>
        <v xml:space="preserve"> </v>
      </c>
      <c r="D189" s="23" t="str">
        <f>IF('T_endr-kom'!C188=0," ",'T_endr-kom'!C188)</f>
        <v xml:space="preserve"> </v>
      </c>
      <c r="E189" s="23" t="str">
        <f>IF('T_endr-kom'!D188=0," ",'T_endr-kom'!D188)</f>
        <v xml:space="preserve"> </v>
      </c>
      <c r="F189" s="23" t="str">
        <f>IF('T_endr-kom'!E188=0," ",'T_endr-kom'!E188)</f>
        <v xml:space="preserve"> </v>
      </c>
      <c r="G189" s="23" t="str">
        <f>IF('T_endr-kom'!F188=0," ",'T_endr-kom'!F188)</f>
        <v xml:space="preserve"> </v>
      </c>
      <c r="H189" s="23" t="str">
        <f>IF('T_endr-kom'!G188=0," ",'T_endr-kom'!G188)</f>
        <v xml:space="preserve"> </v>
      </c>
      <c r="I189" s="23" t="str">
        <f>IF('T_endr-kom'!H188=0," ",'T_endr-kom'!H188)</f>
        <v xml:space="preserve"> </v>
      </c>
      <c r="J189" s="23" t="str">
        <f>IF('T_endr-kom'!I188=0," ",'T_endr-kom'!I188)</f>
        <v xml:space="preserve"> </v>
      </c>
      <c r="K189" s="23" t="str">
        <f>IF('T_endr-kom'!J188=0," ",'T_endr-kom'!J188)</f>
        <v xml:space="preserve"> </v>
      </c>
      <c r="L189" s="23" t="str">
        <f>IF('T_endr-kom'!K188=0," ",'T_endr-kom'!K188)</f>
        <v xml:space="preserve"> </v>
      </c>
      <c r="M189" s="23" t="str">
        <f>IF('T_endr-kom'!L188=0," ",'T_endr-kom'!L188)</f>
        <v xml:space="preserve"> </v>
      </c>
      <c r="N189" s="23" t="str">
        <f>IF('T_endr-kom'!M188=0," ",'T_endr-kom'!M188)</f>
        <v xml:space="preserve"> </v>
      </c>
      <c r="O189" s="23" t="str">
        <f>IF('T_endr-kom'!N188=0," ",'T_endr-kom'!N188)</f>
        <v xml:space="preserve"> </v>
      </c>
      <c r="P189" s="23" t="str">
        <f>IF('T_endr-kom'!O188=0," ",'T_endr-kom'!O188)</f>
        <v xml:space="preserve"> </v>
      </c>
      <c r="Q189" s="23" t="str">
        <f>IF('T_endr-kom'!P188=0," ",'T_endr-kom'!P188)</f>
        <v xml:space="preserve"> </v>
      </c>
      <c r="R189" s="23" t="str">
        <f>IF('T_endr-kom'!Q188=0," ",'T_endr-kom'!Q188)</f>
        <v xml:space="preserve"> </v>
      </c>
      <c r="S189" s="23" t="str">
        <f>IF('T_endr-kom'!R188=0," ",'T_endr-kom'!R188)</f>
        <v xml:space="preserve"> </v>
      </c>
    </row>
    <row r="190" spans="2:19" x14ac:dyDescent="0.2">
      <c r="B190" s="21" t="str">
        <f>IF('T_endr-kom'!A189=0," ",'T_endr-kom'!A189)</f>
        <v xml:space="preserve"> </v>
      </c>
      <c r="C190" s="21" t="str">
        <f>IF('T_endr-kom'!B189=0," ",'T_endr-kom'!B189)</f>
        <v xml:space="preserve"> </v>
      </c>
      <c r="D190" s="23" t="str">
        <f>IF('T_endr-kom'!C189=0," ",'T_endr-kom'!C189)</f>
        <v xml:space="preserve"> </v>
      </c>
      <c r="E190" s="23" t="str">
        <f>IF('T_endr-kom'!D189=0," ",'T_endr-kom'!D189)</f>
        <v xml:space="preserve"> </v>
      </c>
      <c r="F190" s="23" t="str">
        <f>IF('T_endr-kom'!E189=0," ",'T_endr-kom'!E189)</f>
        <v xml:space="preserve"> </v>
      </c>
      <c r="G190" s="23" t="str">
        <f>IF('T_endr-kom'!F189=0," ",'T_endr-kom'!F189)</f>
        <v xml:space="preserve"> </v>
      </c>
      <c r="H190" s="23" t="str">
        <f>IF('T_endr-kom'!G189=0," ",'T_endr-kom'!G189)</f>
        <v xml:space="preserve"> </v>
      </c>
      <c r="I190" s="23" t="str">
        <f>IF('T_endr-kom'!H189=0," ",'T_endr-kom'!H189)</f>
        <v xml:space="preserve"> </v>
      </c>
      <c r="J190" s="23" t="str">
        <f>IF('T_endr-kom'!I189=0," ",'T_endr-kom'!I189)</f>
        <v xml:space="preserve"> </v>
      </c>
      <c r="K190" s="23" t="str">
        <f>IF('T_endr-kom'!J189=0," ",'T_endr-kom'!J189)</f>
        <v xml:space="preserve"> </v>
      </c>
      <c r="L190" s="23" t="str">
        <f>IF('T_endr-kom'!K189=0," ",'T_endr-kom'!K189)</f>
        <v xml:space="preserve"> </v>
      </c>
      <c r="M190" s="23" t="str">
        <f>IF('T_endr-kom'!L189=0," ",'T_endr-kom'!L189)</f>
        <v xml:space="preserve"> </v>
      </c>
      <c r="N190" s="23" t="str">
        <f>IF('T_endr-kom'!M189=0," ",'T_endr-kom'!M189)</f>
        <v xml:space="preserve"> </v>
      </c>
      <c r="O190" s="23" t="str">
        <f>IF('T_endr-kom'!N189=0," ",'T_endr-kom'!N189)</f>
        <v xml:space="preserve"> </v>
      </c>
      <c r="P190" s="23" t="str">
        <f>IF('T_endr-kom'!O189=0," ",'T_endr-kom'!O189)</f>
        <v xml:space="preserve"> </v>
      </c>
      <c r="Q190" s="23" t="str">
        <f>IF('T_endr-kom'!P189=0," ",'T_endr-kom'!P189)</f>
        <v xml:space="preserve"> </v>
      </c>
      <c r="R190" s="23" t="str">
        <f>IF('T_endr-kom'!Q189=0," ",'T_endr-kom'!Q189)</f>
        <v xml:space="preserve"> </v>
      </c>
      <c r="S190" s="23" t="str">
        <f>IF('T_endr-kom'!R189=0," ",'T_endr-kom'!R189)</f>
        <v xml:space="preserve"> </v>
      </c>
    </row>
    <row r="191" spans="2:19" x14ac:dyDescent="0.2">
      <c r="B191" s="21" t="str">
        <f>IF('T_endr-kom'!A190=0," ",'T_endr-kom'!A190)</f>
        <v xml:space="preserve"> </v>
      </c>
      <c r="C191" s="21" t="str">
        <f>IF('T_endr-kom'!B190=0," ",'T_endr-kom'!B190)</f>
        <v xml:space="preserve"> </v>
      </c>
      <c r="D191" s="23" t="str">
        <f>IF('T_endr-kom'!C190=0," ",'T_endr-kom'!C190)</f>
        <v xml:space="preserve"> </v>
      </c>
      <c r="E191" s="23" t="str">
        <f>IF('T_endr-kom'!D190=0," ",'T_endr-kom'!D190)</f>
        <v xml:space="preserve"> </v>
      </c>
      <c r="F191" s="23" t="str">
        <f>IF('T_endr-kom'!E190=0," ",'T_endr-kom'!E190)</f>
        <v xml:space="preserve"> </v>
      </c>
      <c r="G191" s="23" t="str">
        <f>IF('T_endr-kom'!F190=0," ",'T_endr-kom'!F190)</f>
        <v xml:space="preserve"> </v>
      </c>
      <c r="H191" s="23" t="str">
        <f>IF('T_endr-kom'!G190=0," ",'T_endr-kom'!G190)</f>
        <v xml:space="preserve"> </v>
      </c>
      <c r="I191" s="23" t="str">
        <f>IF('T_endr-kom'!H190=0," ",'T_endr-kom'!H190)</f>
        <v xml:space="preserve"> </v>
      </c>
      <c r="J191" s="23" t="str">
        <f>IF('T_endr-kom'!I190=0," ",'T_endr-kom'!I190)</f>
        <v xml:space="preserve"> </v>
      </c>
      <c r="K191" s="23" t="str">
        <f>IF('T_endr-kom'!J190=0," ",'T_endr-kom'!J190)</f>
        <v xml:space="preserve"> </v>
      </c>
      <c r="L191" s="23" t="str">
        <f>IF('T_endr-kom'!K190=0," ",'T_endr-kom'!K190)</f>
        <v xml:space="preserve"> </v>
      </c>
      <c r="M191" s="23" t="str">
        <f>IF('T_endr-kom'!L190=0," ",'T_endr-kom'!L190)</f>
        <v xml:space="preserve"> </v>
      </c>
      <c r="N191" s="23" t="str">
        <f>IF('T_endr-kom'!M190=0," ",'T_endr-kom'!M190)</f>
        <v xml:space="preserve"> </v>
      </c>
      <c r="O191" s="23" t="str">
        <f>IF('T_endr-kom'!N190=0," ",'T_endr-kom'!N190)</f>
        <v xml:space="preserve"> </v>
      </c>
      <c r="P191" s="23" t="str">
        <f>IF('T_endr-kom'!O190=0," ",'T_endr-kom'!O190)</f>
        <v xml:space="preserve"> </v>
      </c>
      <c r="Q191" s="23" t="str">
        <f>IF('T_endr-kom'!P190=0," ",'T_endr-kom'!P190)</f>
        <v xml:space="preserve"> </v>
      </c>
      <c r="R191" s="23" t="str">
        <f>IF('T_endr-kom'!Q190=0," ",'T_endr-kom'!Q190)</f>
        <v xml:space="preserve"> </v>
      </c>
      <c r="S191" s="23" t="str">
        <f>IF('T_endr-kom'!R190=0," ",'T_endr-kom'!R190)</f>
        <v xml:space="preserve"> </v>
      </c>
    </row>
    <row r="192" spans="2:19" x14ac:dyDescent="0.2">
      <c r="B192" s="21" t="str">
        <f>IF('T_endr-kom'!A191=0," ",'T_endr-kom'!A191)</f>
        <v xml:space="preserve"> </v>
      </c>
      <c r="C192" s="21" t="str">
        <f>IF('T_endr-kom'!B191=0," ",'T_endr-kom'!B191)</f>
        <v xml:space="preserve"> </v>
      </c>
      <c r="D192" s="23" t="str">
        <f>IF('T_endr-kom'!C191=0," ",'T_endr-kom'!C191)</f>
        <v xml:space="preserve"> </v>
      </c>
      <c r="E192" s="23" t="str">
        <f>IF('T_endr-kom'!D191=0," ",'T_endr-kom'!D191)</f>
        <v xml:space="preserve"> </v>
      </c>
      <c r="F192" s="23" t="str">
        <f>IF('T_endr-kom'!E191=0," ",'T_endr-kom'!E191)</f>
        <v xml:space="preserve"> </v>
      </c>
      <c r="G192" s="23" t="str">
        <f>IF('T_endr-kom'!F191=0," ",'T_endr-kom'!F191)</f>
        <v xml:space="preserve"> </v>
      </c>
      <c r="H192" s="23" t="str">
        <f>IF('T_endr-kom'!G191=0," ",'T_endr-kom'!G191)</f>
        <v xml:space="preserve"> </v>
      </c>
      <c r="I192" s="23" t="str">
        <f>IF('T_endr-kom'!H191=0," ",'T_endr-kom'!H191)</f>
        <v xml:space="preserve"> </v>
      </c>
      <c r="J192" s="23" t="str">
        <f>IF('T_endr-kom'!I191=0," ",'T_endr-kom'!I191)</f>
        <v xml:space="preserve"> </v>
      </c>
      <c r="K192" s="23" t="str">
        <f>IF('T_endr-kom'!J191=0," ",'T_endr-kom'!J191)</f>
        <v xml:space="preserve"> </v>
      </c>
      <c r="L192" s="23" t="str">
        <f>IF('T_endr-kom'!K191=0," ",'T_endr-kom'!K191)</f>
        <v xml:space="preserve"> </v>
      </c>
      <c r="M192" s="23" t="str">
        <f>IF('T_endr-kom'!L191=0," ",'T_endr-kom'!L191)</f>
        <v xml:space="preserve"> </v>
      </c>
      <c r="N192" s="23" t="str">
        <f>IF('T_endr-kom'!M191=0," ",'T_endr-kom'!M191)</f>
        <v xml:space="preserve"> </v>
      </c>
      <c r="O192" s="23" t="str">
        <f>IF('T_endr-kom'!N191=0," ",'T_endr-kom'!N191)</f>
        <v xml:space="preserve"> </v>
      </c>
      <c r="P192" s="23" t="str">
        <f>IF('T_endr-kom'!O191=0," ",'T_endr-kom'!O191)</f>
        <v xml:space="preserve"> </v>
      </c>
      <c r="Q192" s="23" t="str">
        <f>IF('T_endr-kom'!P191=0," ",'T_endr-kom'!P191)</f>
        <v xml:space="preserve"> </v>
      </c>
      <c r="R192" s="23" t="str">
        <f>IF('T_endr-kom'!Q191=0," ",'T_endr-kom'!Q191)</f>
        <v xml:space="preserve"> </v>
      </c>
      <c r="S192" s="23" t="str">
        <f>IF('T_endr-kom'!R191=0," ",'T_endr-kom'!R191)</f>
        <v xml:space="preserve"> </v>
      </c>
    </row>
    <row r="193" spans="2:19" x14ac:dyDescent="0.2">
      <c r="B193" s="21" t="str">
        <f>IF('T_endr-kom'!A192=0," ",'T_endr-kom'!A192)</f>
        <v xml:space="preserve"> </v>
      </c>
      <c r="C193" s="21" t="str">
        <f>IF('T_endr-kom'!B192=0," ",'T_endr-kom'!B192)</f>
        <v xml:space="preserve"> </v>
      </c>
      <c r="D193" s="23" t="str">
        <f>IF('T_endr-kom'!C192=0," ",'T_endr-kom'!C192)</f>
        <v xml:space="preserve"> </v>
      </c>
      <c r="E193" s="23" t="str">
        <f>IF('T_endr-kom'!D192=0," ",'T_endr-kom'!D192)</f>
        <v xml:space="preserve"> </v>
      </c>
      <c r="F193" s="23" t="str">
        <f>IF('T_endr-kom'!E192=0," ",'T_endr-kom'!E192)</f>
        <v xml:space="preserve"> </v>
      </c>
      <c r="G193" s="23" t="str">
        <f>IF('T_endr-kom'!F192=0," ",'T_endr-kom'!F192)</f>
        <v xml:space="preserve"> </v>
      </c>
      <c r="H193" s="23" t="str">
        <f>IF('T_endr-kom'!G192=0," ",'T_endr-kom'!G192)</f>
        <v xml:space="preserve"> </v>
      </c>
      <c r="I193" s="23" t="str">
        <f>IF('T_endr-kom'!H192=0," ",'T_endr-kom'!H192)</f>
        <v xml:space="preserve"> </v>
      </c>
      <c r="J193" s="23" t="str">
        <f>IF('T_endr-kom'!I192=0," ",'T_endr-kom'!I192)</f>
        <v xml:space="preserve"> </v>
      </c>
      <c r="K193" s="23" t="str">
        <f>IF('T_endr-kom'!J192=0," ",'T_endr-kom'!J192)</f>
        <v xml:space="preserve"> </v>
      </c>
      <c r="L193" s="23" t="str">
        <f>IF('T_endr-kom'!K192=0," ",'T_endr-kom'!K192)</f>
        <v xml:space="preserve"> </v>
      </c>
      <c r="M193" s="23" t="str">
        <f>IF('T_endr-kom'!L192=0," ",'T_endr-kom'!L192)</f>
        <v xml:space="preserve"> </v>
      </c>
      <c r="N193" s="23" t="str">
        <f>IF('T_endr-kom'!M192=0," ",'T_endr-kom'!M192)</f>
        <v xml:space="preserve"> </v>
      </c>
      <c r="O193" s="23" t="str">
        <f>IF('T_endr-kom'!N192=0," ",'T_endr-kom'!N192)</f>
        <v xml:space="preserve"> </v>
      </c>
      <c r="P193" s="23" t="str">
        <f>IF('T_endr-kom'!O192=0," ",'T_endr-kom'!O192)</f>
        <v xml:space="preserve"> </v>
      </c>
      <c r="Q193" s="23" t="str">
        <f>IF('T_endr-kom'!P192=0," ",'T_endr-kom'!P192)</f>
        <v xml:space="preserve"> </v>
      </c>
      <c r="R193" s="23" t="str">
        <f>IF('T_endr-kom'!Q192=0," ",'T_endr-kom'!Q192)</f>
        <v xml:space="preserve"> </v>
      </c>
      <c r="S193" s="23" t="str">
        <f>IF('T_endr-kom'!R192=0," ",'T_endr-kom'!R192)</f>
        <v xml:space="preserve"> </v>
      </c>
    </row>
    <row r="194" spans="2:19" x14ac:dyDescent="0.2">
      <c r="B194" s="21" t="str">
        <f>IF('T_endr-kom'!A193=0," ",'T_endr-kom'!A193)</f>
        <v xml:space="preserve"> </v>
      </c>
      <c r="C194" s="21" t="str">
        <f>IF('T_endr-kom'!B193=0," ",'T_endr-kom'!B193)</f>
        <v xml:space="preserve"> </v>
      </c>
      <c r="D194" s="23" t="str">
        <f>IF('T_endr-kom'!C193=0," ",'T_endr-kom'!C193)</f>
        <v xml:space="preserve"> </v>
      </c>
      <c r="E194" s="23" t="str">
        <f>IF('T_endr-kom'!D193=0," ",'T_endr-kom'!D193)</f>
        <v xml:space="preserve"> </v>
      </c>
      <c r="F194" s="23" t="str">
        <f>IF('T_endr-kom'!E193=0," ",'T_endr-kom'!E193)</f>
        <v xml:space="preserve"> </v>
      </c>
      <c r="G194" s="23" t="str">
        <f>IF('T_endr-kom'!F193=0," ",'T_endr-kom'!F193)</f>
        <v xml:space="preserve"> </v>
      </c>
      <c r="H194" s="23" t="str">
        <f>IF('T_endr-kom'!G193=0," ",'T_endr-kom'!G193)</f>
        <v xml:space="preserve"> </v>
      </c>
      <c r="I194" s="23" t="str">
        <f>IF('T_endr-kom'!H193=0," ",'T_endr-kom'!H193)</f>
        <v xml:space="preserve"> </v>
      </c>
      <c r="J194" s="23" t="str">
        <f>IF('T_endr-kom'!I193=0," ",'T_endr-kom'!I193)</f>
        <v xml:space="preserve"> </v>
      </c>
      <c r="K194" s="23" t="str">
        <f>IF('T_endr-kom'!J193=0," ",'T_endr-kom'!J193)</f>
        <v xml:space="preserve"> </v>
      </c>
      <c r="L194" s="23" t="str">
        <f>IF('T_endr-kom'!K193=0," ",'T_endr-kom'!K193)</f>
        <v xml:space="preserve"> </v>
      </c>
      <c r="M194" s="23" t="str">
        <f>IF('T_endr-kom'!L193=0," ",'T_endr-kom'!L193)</f>
        <v xml:space="preserve"> </v>
      </c>
      <c r="N194" s="23" t="str">
        <f>IF('T_endr-kom'!M193=0," ",'T_endr-kom'!M193)</f>
        <v xml:space="preserve"> </v>
      </c>
      <c r="O194" s="23" t="str">
        <f>IF('T_endr-kom'!N193=0," ",'T_endr-kom'!N193)</f>
        <v xml:space="preserve"> </v>
      </c>
      <c r="P194" s="23" t="str">
        <f>IF('T_endr-kom'!O193=0," ",'T_endr-kom'!O193)</f>
        <v xml:space="preserve"> </v>
      </c>
      <c r="Q194" s="23" t="str">
        <f>IF('T_endr-kom'!P193=0," ",'T_endr-kom'!P193)</f>
        <v xml:space="preserve"> </v>
      </c>
      <c r="R194" s="23" t="str">
        <f>IF('T_endr-kom'!Q193=0," ",'T_endr-kom'!Q193)</f>
        <v xml:space="preserve"> </v>
      </c>
      <c r="S194" s="23" t="str">
        <f>IF('T_endr-kom'!R193=0," ",'T_endr-kom'!R193)</f>
        <v xml:space="preserve"> </v>
      </c>
    </row>
    <row r="195" spans="2:19" x14ac:dyDescent="0.2">
      <c r="B195" s="21" t="str">
        <f>IF('T_endr-kom'!A194=0," ",'T_endr-kom'!A194)</f>
        <v xml:space="preserve"> </v>
      </c>
      <c r="C195" s="21" t="str">
        <f>IF('T_endr-kom'!B194=0," ",'T_endr-kom'!B194)</f>
        <v xml:space="preserve"> </v>
      </c>
      <c r="D195" s="23" t="str">
        <f>IF('T_endr-kom'!C194=0," ",'T_endr-kom'!C194)</f>
        <v xml:space="preserve"> </v>
      </c>
      <c r="E195" s="23" t="str">
        <f>IF('T_endr-kom'!D194=0," ",'T_endr-kom'!D194)</f>
        <v xml:space="preserve"> </v>
      </c>
      <c r="F195" s="23" t="str">
        <f>IF('T_endr-kom'!E194=0," ",'T_endr-kom'!E194)</f>
        <v xml:space="preserve"> </v>
      </c>
      <c r="G195" s="23" t="str">
        <f>IF('T_endr-kom'!F194=0," ",'T_endr-kom'!F194)</f>
        <v xml:space="preserve"> </v>
      </c>
      <c r="H195" s="23" t="str">
        <f>IF('T_endr-kom'!G194=0," ",'T_endr-kom'!G194)</f>
        <v xml:space="preserve"> </v>
      </c>
      <c r="I195" s="23" t="str">
        <f>IF('T_endr-kom'!H194=0," ",'T_endr-kom'!H194)</f>
        <v xml:space="preserve"> </v>
      </c>
      <c r="J195" s="23" t="str">
        <f>IF('T_endr-kom'!I194=0," ",'T_endr-kom'!I194)</f>
        <v xml:space="preserve"> </v>
      </c>
      <c r="K195" s="23" t="str">
        <f>IF('T_endr-kom'!J194=0," ",'T_endr-kom'!J194)</f>
        <v xml:space="preserve"> </v>
      </c>
      <c r="L195" s="23" t="str">
        <f>IF('T_endr-kom'!K194=0," ",'T_endr-kom'!K194)</f>
        <v xml:space="preserve"> </v>
      </c>
      <c r="M195" s="23" t="str">
        <f>IF('T_endr-kom'!L194=0," ",'T_endr-kom'!L194)</f>
        <v xml:space="preserve"> </v>
      </c>
      <c r="N195" s="23" t="str">
        <f>IF('T_endr-kom'!M194=0," ",'T_endr-kom'!M194)</f>
        <v xml:space="preserve"> </v>
      </c>
      <c r="O195" s="23" t="str">
        <f>IF('T_endr-kom'!N194=0," ",'T_endr-kom'!N194)</f>
        <v xml:space="preserve"> </v>
      </c>
      <c r="P195" s="23" t="str">
        <f>IF('T_endr-kom'!O194=0," ",'T_endr-kom'!O194)</f>
        <v xml:space="preserve"> </v>
      </c>
      <c r="Q195" s="23" t="str">
        <f>IF('T_endr-kom'!P194=0," ",'T_endr-kom'!P194)</f>
        <v xml:space="preserve"> </v>
      </c>
      <c r="R195" s="23" t="str">
        <f>IF('T_endr-kom'!Q194=0," ",'T_endr-kom'!Q194)</f>
        <v xml:space="preserve"> </v>
      </c>
      <c r="S195" s="23" t="str">
        <f>IF('T_endr-kom'!R194=0," ",'T_endr-kom'!R194)</f>
        <v xml:space="preserve"> </v>
      </c>
    </row>
    <row r="196" spans="2:19" x14ac:dyDescent="0.2">
      <c r="B196" s="21" t="str">
        <f>IF('T_endr-kom'!A195=0," ",'T_endr-kom'!A195)</f>
        <v xml:space="preserve"> </v>
      </c>
      <c r="C196" s="21" t="str">
        <f>IF('T_endr-kom'!B195=0," ",'T_endr-kom'!B195)</f>
        <v xml:space="preserve"> </v>
      </c>
      <c r="D196" s="23" t="str">
        <f>IF('T_endr-kom'!C195=0," ",'T_endr-kom'!C195)</f>
        <v xml:space="preserve"> </v>
      </c>
      <c r="E196" s="23" t="str">
        <f>IF('T_endr-kom'!D195=0," ",'T_endr-kom'!D195)</f>
        <v xml:space="preserve"> </v>
      </c>
      <c r="F196" s="23" t="str">
        <f>IF('T_endr-kom'!E195=0," ",'T_endr-kom'!E195)</f>
        <v xml:space="preserve"> </v>
      </c>
      <c r="G196" s="23" t="str">
        <f>IF('T_endr-kom'!F195=0," ",'T_endr-kom'!F195)</f>
        <v xml:space="preserve"> </v>
      </c>
      <c r="H196" s="23" t="str">
        <f>IF('T_endr-kom'!G195=0," ",'T_endr-kom'!G195)</f>
        <v xml:space="preserve"> </v>
      </c>
      <c r="I196" s="23" t="str">
        <f>IF('T_endr-kom'!H195=0," ",'T_endr-kom'!H195)</f>
        <v xml:space="preserve"> </v>
      </c>
      <c r="J196" s="23" t="str">
        <f>IF('T_endr-kom'!I195=0," ",'T_endr-kom'!I195)</f>
        <v xml:space="preserve"> </v>
      </c>
      <c r="K196" s="23" t="str">
        <f>IF('T_endr-kom'!J195=0," ",'T_endr-kom'!J195)</f>
        <v xml:space="preserve"> </v>
      </c>
      <c r="L196" s="23" t="str">
        <f>IF('T_endr-kom'!K195=0," ",'T_endr-kom'!K195)</f>
        <v xml:space="preserve"> </v>
      </c>
      <c r="M196" s="23" t="str">
        <f>IF('T_endr-kom'!L195=0," ",'T_endr-kom'!L195)</f>
        <v xml:space="preserve"> </v>
      </c>
      <c r="N196" s="23" t="str">
        <f>IF('T_endr-kom'!M195=0," ",'T_endr-kom'!M195)</f>
        <v xml:space="preserve"> </v>
      </c>
      <c r="O196" s="23" t="str">
        <f>IF('T_endr-kom'!N195=0," ",'T_endr-kom'!N195)</f>
        <v xml:space="preserve"> </v>
      </c>
      <c r="P196" s="23" t="str">
        <f>IF('T_endr-kom'!O195=0," ",'T_endr-kom'!O195)</f>
        <v xml:space="preserve"> </v>
      </c>
      <c r="Q196" s="23" t="str">
        <f>IF('T_endr-kom'!P195=0," ",'T_endr-kom'!P195)</f>
        <v xml:space="preserve"> </v>
      </c>
      <c r="R196" s="23" t="str">
        <f>IF('T_endr-kom'!Q195=0," ",'T_endr-kom'!Q195)</f>
        <v xml:space="preserve"> </v>
      </c>
      <c r="S196" s="23" t="str">
        <f>IF('T_endr-kom'!R195=0," ",'T_endr-kom'!R195)</f>
        <v xml:space="preserve"> </v>
      </c>
    </row>
    <row r="197" spans="2:19" x14ac:dyDescent="0.2">
      <c r="B197" s="21" t="str">
        <f>IF('T_endr-kom'!A196=0," ",'T_endr-kom'!A196)</f>
        <v xml:space="preserve"> </v>
      </c>
      <c r="C197" s="21" t="str">
        <f>IF('T_endr-kom'!B196=0," ",'T_endr-kom'!B196)</f>
        <v xml:space="preserve"> </v>
      </c>
      <c r="D197" s="23" t="str">
        <f>IF('T_endr-kom'!C196=0," ",'T_endr-kom'!C196)</f>
        <v xml:space="preserve"> </v>
      </c>
      <c r="E197" s="23" t="str">
        <f>IF('T_endr-kom'!D196=0," ",'T_endr-kom'!D196)</f>
        <v xml:space="preserve"> </v>
      </c>
      <c r="F197" s="23" t="str">
        <f>IF('T_endr-kom'!E196=0," ",'T_endr-kom'!E196)</f>
        <v xml:space="preserve"> </v>
      </c>
      <c r="G197" s="23" t="str">
        <f>IF('T_endr-kom'!F196=0," ",'T_endr-kom'!F196)</f>
        <v xml:space="preserve"> </v>
      </c>
      <c r="H197" s="23" t="str">
        <f>IF('T_endr-kom'!G196=0," ",'T_endr-kom'!G196)</f>
        <v xml:space="preserve"> </v>
      </c>
      <c r="I197" s="23" t="str">
        <f>IF('T_endr-kom'!H196=0," ",'T_endr-kom'!H196)</f>
        <v xml:space="preserve"> </v>
      </c>
      <c r="J197" s="23" t="str">
        <f>IF('T_endr-kom'!I196=0," ",'T_endr-kom'!I196)</f>
        <v xml:space="preserve"> </v>
      </c>
      <c r="K197" s="23" t="str">
        <f>IF('T_endr-kom'!J196=0," ",'T_endr-kom'!J196)</f>
        <v xml:space="preserve"> </v>
      </c>
      <c r="L197" s="23" t="str">
        <f>IF('T_endr-kom'!K196=0," ",'T_endr-kom'!K196)</f>
        <v xml:space="preserve"> </v>
      </c>
      <c r="M197" s="23" t="str">
        <f>IF('T_endr-kom'!L196=0," ",'T_endr-kom'!L196)</f>
        <v xml:space="preserve"> </v>
      </c>
      <c r="N197" s="23" t="str">
        <f>IF('T_endr-kom'!M196=0," ",'T_endr-kom'!M196)</f>
        <v xml:space="preserve"> </v>
      </c>
      <c r="O197" s="23" t="str">
        <f>IF('T_endr-kom'!N196=0," ",'T_endr-kom'!N196)</f>
        <v xml:space="preserve"> </v>
      </c>
      <c r="P197" s="23" t="str">
        <f>IF('T_endr-kom'!O196=0," ",'T_endr-kom'!O196)</f>
        <v xml:space="preserve"> </v>
      </c>
      <c r="Q197" s="23" t="str">
        <f>IF('T_endr-kom'!P196=0," ",'T_endr-kom'!P196)</f>
        <v xml:space="preserve"> </v>
      </c>
      <c r="R197" s="23" t="str">
        <f>IF('T_endr-kom'!Q196=0," ",'T_endr-kom'!Q196)</f>
        <v xml:space="preserve"> </v>
      </c>
      <c r="S197" s="23" t="str">
        <f>IF('T_endr-kom'!R196=0," ",'T_endr-kom'!R196)</f>
        <v xml:space="preserve"> </v>
      </c>
    </row>
    <row r="198" spans="2:19" x14ac:dyDescent="0.2">
      <c r="B198" s="21" t="str">
        <f>IF('T_endr-kom'!A197=0," ",'T_endr-kom'!A197)</f>
        <v xml:space="preserve"> </v>
      </c>
      <c r="C198" s="21" t="str">
        <f>IF('T_endr-kom'!B197=0," ",'T_endr-kom'!B197)</f>
        <v xml:space="preserve"> </v>
      </c>
      <c r="D198" s="23" t="str">
        <f>IF('T_endr-kom'!C197=0," ",'T_endr-kom'!C197)</f>
        <v xml:space="preserve"> </v>
      </c>
      <c r="E198" s="23" t="str">
        <f>IF('T_endr-kom'!D197=0," ",'T_endr-kom'!D197)</f>
        <v xml:space="preserve"> </v>
      </c>
      <c r="F198" s="23" t="str">
        <f>IF('T_endr-kom'!E197=0," ",'T_endr-kom'!E197)</f>
        <v xml:space="preserve"> </v>
      </c>
      <c r="G198" s="23" t="str">
        <f>IF('T_endr-kom'!F197=0," ",'T_endr-kom'!F197)</f>
        <v xml:space="preserve"> </v>
      </c>
      <c r="H198" s="23" t="str">
        <f>IF('T_endr-kom'!G197=0," ",'T_endr-kom'!G197)</f>
        <v xml:space="preserve"> </v>
      </c>
      <c r="I198" s="23" t="str">
        <f>IF('T_endr-kom'!H197=0," ",'T_endr-kom'!H197)</f>
        <v xml:space="preserve"> </v>
      </c>
      <c r="J198" s="23" t="str">
        <f>IF('T_endr-kom'!I197=0," ",'T_endr-kom'!I197)</f>
        <v xml:space="preserve"> </v>
      </c>
      <c r="K198" s="23" t="str">
        <f>IF('T_endr-kom'!J197=0," ",'T_endr-kom'!J197)</f>
        <v xml:space="preserve"> </v>
      </c>
      <c r="L198" s="23" t="str">
        <f>IF('T_endr-kom'!K197=0," ",'T_endr-kom'!K197)</f>
        <v xml:space="preserve"> </v>
      </c>
      <c r="M198" s="23" t="str">
        <f>IF('T_endr-kom'!L197=0," ",'T_endr-kom'!L197)</f>
        <v xml:space="preserve"> </v>
      </c>
      <c r="N198" s="23" t="str">
        <f>IF('T_endr-kom'!M197=0," ",'T_endr-kom'!M197)</f>
        <v xml:space="preserve"> </v>
      </c>
      <c r="O198" s="23" t="str">
        <f>IF('T_endr-kom'!N197=0," ",'T_endr-kom'!N197)</f>
        <v xml:space="preserve"> </v>
      </c>
      <c r="P198" s="23" t="str">
        <f>IF('T_endr-kom'!O197=0," ",'T_endr-kom'!O197)</f>
        <v xml:space="preserve"> </v>
      </c>
      <c r="Q198" s="23" t="str">
        <f>IF('T_endr-kom'!P197=0," ",'T_endr-kom'!P197)</f>
        <v xml:space="preserve"> </v>
      </c>
      <c r="R198" s="23" t="str">
        <f>IF('T_endr-kom'!Q197=0," ",'T_endr-kom'!Q197)</f>
        <v xml:space="preserve"> </v>
      </c>
      <c r="S198" s="23" t="str">
        <f>IF('T_endr-kom'!R197=0," ",'T_endr-kom'!R197)</f>
        <v xml:space="preserve"> </v>
      </c>
    </row>
    <row r="199" spans="2:19" x14ac:dyDescent="0.2">
      <c r="B199" s="21" t="str">
        <f>IF('T_endr-kom'!A198=0," ",'T_endr-kom'!A198)</f>
        <v xml:space="preserve"> </v>
      </c>
      <c r="C199" s="21" t="str">
        <f>IF('T_endr-kom'!B198=0," ",'T_endr-kom'!B198)</f>
        <v xml:space="preserve"> </v>
      </c>
      <c r="D199" s="23" t="str">
        <f>IF('T_endr-kom'!C198=0," ",'T_endr-kom'!C198)</f>
        <v xml:space="preserve"> </v>
      </c>
      <c r="E199" s="23" t="str">
        <f>IF('T_endr-kom'!D198=0," ",'T_endr-kom'!D198)</f>
        <v xml:space="preserve"> </v>
      </c>
      <c r="F199" s="23" t="str">
        <f>IF('T_endr-kom'!E198=0," ",'T_endr-kom'!E198)</f>
        <v xml:space="preserve"> </v>
      </c>
      <c r="G199" s="23" t="str">
        <f>IF('T_endr-kom'!F198=0," ",'T_endr-kom'!F198)</f>
        <v xml:space="preserve"> </v>
      </c>
      <c r="H199" s="23" t="str">
        <f>IF('T_endr-kom'!G198=0," ",'T_endr-kom'!G198)</f>
        <v xml:space="preserve"> </v>
      </c>
      <c r="I199" s="23" t="str">
        <f>IF('T_endr-kom'!H198=0," ",'T_endr-kom'!H198)</f>
        <v xml:space="preserve"> </v>
      </c>
      <c r="J199" s="23" t="str">
        <f>IF('T_endr-kom'!I198=0," ",'T_endr-kom'!I198)</f>
        <v xml:space="preserve"> </v>
      </c>
      <c r="K199" s="23" t="str">
        <f>IF('T_endr-kom'!J198=0," ",'T_endr-kom'!J198)</f>
        <v xml:space="preserve"> </v>
      </c>
      <c r="L199" s="23" t="str">
        <f>IF('T_endr-kom'!K198=0," ",'T_endr-kom'!K198)</f>
        <v xml:space="preserve"> </v>
      </c>
      <c r="M199" s="23" t="str">
        <f>IF('T_endr-kom'!L198=0," ",'T_endr-kom'!L198)</f>
        <v xml:space="preserve"> </v>
      </c>
      <c r="N199" s="23" t="str">
        <f>IF('T_endr-kom'!M198=0," ",'T_endr-kom'!M198)</f>
        <v xml:space="preserve"> </v>
      </c>
      <c r="O199" s="23" t="str">
        <f>IF('T_endr-kom'!N198=0," ",'T_endr-kom'!N198)</f>
        <v xml:space="preserve"> </v>
      </c>
      <c r="P199" s="23" t="str">
        <f>IF('T_endr-kom'!O198=0," ",'T_endr-kom'!O198)</f>
        <v xml:space="preserve"> </v>
      </c>
      <c r="Q199" s="23" t="str">
        <f>IF('T_endr-kom'!P198=0," ",'T_endr-kom'!P198)</f>
        <v xml:space="preserve"> </v>
      </c>
      <c r="R199" s="23" t="str">
        <f>IF('T_endr-kom'!Q198=0," ",'T_endr-kom'!Q198)</f>
        <v xml:space="preserve"> </v>
      </c>
      <c r="S199" s="23" t="str">
        <f>IF('T_endr-kom'!R198=0," ",'T_endr-kom'!R198)</f>
        <v xml:space="preserve"> </v>
      </c>
    </row>
    <row r="200" spans="2:19" x14ac:dyDescent="0.2">
      <c r="B200" s="21" t="str">
        <f>IF('T_endr-kom'!A199=0," ",'T_endr-kom'!A199)</f>
        <v xml:space="preserve"> </v>
      </c>
      <c r="C200" s="21" t="str">
        <f>IF('T_endr-kom'!B199=0," ",'T_endr-kom'!B199)</f>
        <v xml:space="preserve"> </v>
      </c>
      <c r="D200" s="23" t="str">
        <f>IF('T_endr-kom'!C199=0," ",'T_endr-kom'!C199)</f>
        <v xml:space="preserve"> </v>
      </c>
      <c r="E200" s="23" t="str">
        <f>IF('T_endr-kom'!D199=0," ",'T_endr-kom'!D199)</f>
        <v xml:space="preserve"> </v>
      </c>
      <c r="F200" s="23" t="str">
        <f>IF('T_endr-kom'!E199=0," ",'T_endr-kom'!E199)</f>
        <v xml:space="preserve"> </v>
      </c>
      <c r="G200" s="23" t="str">
        <f>IF('T_endr-kom'!F199=0," ",'T_endr-kom'!F199)</f>
        <v xml:space="preserve"> </v>
      </c>
      <c r="H200" s="23" t="str">
        <f>IF('T_endr-kom'!G199=0," ",'T_endr-kom'!G199)</f>
        <v xml:space="preserve"> </v>
      </c>
      <c r="I200" s="23" t="str">
        <f>IF('T_endr-kom'!H199=0," ",'T_endr-kom'!H199)</f>
        <v xml:space="preserve"> </v>
      </c>
      <c r="J200" s="23" t="str">
        <f>IF('T_endr-kom'!I199=0," ",'T_endr-kom'!I199)</f>
        <v xml:space="preserve"> </v>
      </c>
      <c r="K200" s="23" t="str">
        <f>IF('T_endr-kom'!J199=0," ",'T_endr-kom'!J199)</f>
        <v xml:space="preserve"> </v>
      </c>
      <c r="L200" s="23" t="str">
        <f>IF('T_endr-kom'!K199=0," ",'T_endr-kom'!K199)</f>
        <v xml:space="preserve"> </v>
      </c>
      <c r="M200" s="23" t="str">
        <f>IF('T_endr-kom'!L199=0," ",'T_endr-kom'!L199)</f>
        <v xml:space="preserve"> </v>
      </c>
      <c r="N200" s="23" t="str">
        <f>IF('T_endr-kom'!M199=0," ",'T_endr-kom'!M199)</f>
        <v xml:space="preserve"> </v>
      </c>
      <c r="O200" s="23" t="str">
        <f>IF('T_endr-kom'!N199=0," ",'T_endr-kom'!N199)</f>
        <v xml:space="preserve"> </v>
      </c>
      <c r="P200" s="23" t="str">
        <f>IF('T_endr-kom'!O199=0," ",'T_endr-kom'!O199)</f>
        <v xml:space="preserve"> </v>
      </c>
      <c r="Q200" s="23" t="str">
        <f>IF('T_endr-kom'!P199=0," ",'T_endr-kom'!P199)</f>
        <v xml:space="preserve"> </v>
      </c>
      <c r="R200" s="23" t="str">
        <f>IF('T_endr-kom'!Q199=0," ",'T_endr-kom'!Q199)</f>
        <v xml:space="preserve"> </v>
      </c>
      <c r="S200" s="23" t="str">
        <f>IF('T_endr-kom'!R199=0," ",'T_endr-kom'!R199)</f>
        <v xml:space="preserve"> </v>
      </c>
    </row>
    <row r="201" spans="2:19" x14ac:dyDescent="0.2">
      <c r="B201" s="21" t="str">
        <f>IF('T_endr-kom'!A200=0," ",'T_endr-kom'!A200)</f>
        <v xml:space="preserve"> </v>
      </c>
      <c r="C201" s="21" t="str">
        <f>IF('T_endr-kom'!B200=0," ",'T_endr-kom'!B200)</f>
        <v xml:space="preserve"> </v>
      </c>
      <c r="D201" s="23" t="str">
        <f>IF('T_endr-kom'!C200=0," ",'T_endr-kom'!C200)</f>
        <v xml:space="preserve"> </v>
      </c>
      <c r="E201" s="23" t="str">
        <f>IF('T_endr-kom'!D200=0," ",'T_endr-kom'!D200)</f>
        <v xml:space="preserve"> </v>
      </c>
      <c r="F201" s="23" t="str">
        <f>IF('T_endr-kom'!E200=0," ",'T_endr-kom'!E200)</f>
        <v xml:space="preserve"> </v>
      </c>
      <c r="G201" s="23" t="str">
        <f>IF('T_endr-kom'!F200=0," ",'T_endr-kom'!F200)</f>
        <v xml:space="preserve"> </v>
      </c>
      <c r="H201" s="23" t="str">
        <f>IF('T_endr-kom'!G200=0," ",'T_endr-kom'!G200)</f>
        <v xml:space="preserve"> </v>
      </c>
      <c r="I201" s="23" t="str">
        <f>IF('T_endr-kom'!H200=0," ",'T_endr-kom'!H200)</f>
        <v xml:space="preserve"> </v>
      </c>
      <c r="J201" s="23" t="str">
        <f>IF('T_endr-kom'!I200=0," ",'T_endr-kom'!I200)</f>
        <v xml:space="preserve"> </v>
      </c>
      <c r="K201" s="23" t="str">
        <f>IF('T_endr-kom'!J200=0," ",'T_endr-kom'!J200)</f>
        <v xml:space="preserve"> </v>
      </c>
      <c r="L201" s="23" t="str">
        <f>IF('T_endr-kom'!K200=0," ",'T_endr-kom'!K200)</f>
        <v xml:space="preserve"> </v>
      </c>
      <c r="M201" s="23" t="str">
        <f>IF('T_endr-kom'!L200=0," ",'T_endr-kom'!L200)</f>
        <v xml:space="preserve"> </v>
      </c>
      <c r="N201" s="23" t="str">
        <f>IF('T_endr-kom'!M200=0," ",'T_endr-kom'!M200)</f>
        <v xml:space="preserve"> </v>
      </c>
      <c r="O201" s="23" t="str">
        <f>IF('T_endr-kom'!N200=0," ",'T_endr-kom'!N200)</f>
        <v xml:space="preserve"> </v>
      </c>
      <c r="P201" s="23" t="str">
        <f>IF('T_endr-kom'!O200=0," ",'T_endr-kom'!O200)</f>
        <v xml:space="preserve"> </v>
      </c>
      <c r="Q201" s="23" t="str">
        <f>IF('T_endr-kom'!P200=0," ",'T_endr-kom'!P200)</f>
        <v xml:space="preserve"> </v>
      </c>
      <c r="R201" s="23" t="str">
        <f>IF('T_endr-kom'!Q200=0," ",'T_endr-kom'!Q200)</f>
        <v xml:space="preserve"> </v>
      </c>
      <c r="S201" s="23" t="str">
        <f>IF('T_endr-kom'!R200=0," ",'T_endr-kom'!R200)</f>
        <v xml:space="preserve"> </v>
      </c>
    </row>
    <row r="202" spans="2:19" x14ac:dyDescent="0.2">
      <c r="B202" s="21" t="str">
        <f>IF('T_endr-kom'!A201=0," ",'T_endr-kom'!A201)</f>
        <v xml:space="preserve"> </v>
      </c>
      <c r="C202" s="21" t="str">
        <f>IF('T_endr-kom'!B201=0," ",'T_endr-kom'!B201)</f>
        <v xml:space="preserve"> </v>
      </c>
      <c r="D202" s="23" t="str">
        <f>IF('T_endr-kom'!C201=0," ",'T_endr-kom'!C201)</f>
        <v xml:space="preserve"> </v>
      </c>
      <c r="E202" s="23" t="str">
        <f>IF('T_endr-kom'!D201=0," ",'T_endr-kom'!D201)</f>
        <v xml:space="preserve"> </v>
      </c>
      <c r="F202" s="23" t="str">
        <f>IF('T_endr-kom'!E201=0," ",'T_endr-kom'!E201)</f>
        <v xml:space="preserve"> </v>
      </c>
      <c r="G202" s="23" t="str">
        <f>IF('T_endr-kom'!F201=0," ",'T_endr-kom'!F201)</f>
        <v xml:space="preserve"> </v>
      </c>
      <c r="H202" s="23" t="str">
        <f>IF('T_endr-kom'!G201=0," ",'T_endr-kom'!G201)</f>
        <v xml:space="preserve"> </v>
      </c>
      <c r="I202" s="23" t="str">
        <f>IF('T_endr-kom'!H201=0," ",'T_endr-kom'!H201)</f>
        <v xml:space="preserve"> </v>
      </c>
      <c r="J202" s="23" t="str">
        <f>IF('T_endr-kom'!I201=0," ",'T_endr-kom'!I201)</f>
        <v xml:space="preserve"> </v>
      </c>
      <c r="K202" s="23" t="str">
        <f>IF('T_endr-kom'!J201=0," ",'T_endr-kom'!J201)</f>
        <v xml:space="preserve"> </v>
      </c>
      <c r="L202" s="23" t="str">
        <f>IF('T_endr-kom'!K201=0," ",'T_endr-kom'!K201)</f>
        <v xml:space="preserve"> </v>
      </c>
      <c r="M202" s="23" t="str">
        <f>IF('T_endr-kom'!L201=0," ",'T_endr-kom'!L201)</f>
        <v xml:space="preserve"> </v>
      </c>
      <c r="N202" s="23" t="str">
        <f>IF('T_endr-kom'!M201=0," ",'T_endr-kom'!M201)</f>
        <v xml:space="preserve"> </v>
      </c>
      <c r="O202" s="23" t="str">
        <f>IF('T_endr-kom'!N201=0," ",'T_endr-kom'!N201)</f>
        <v xml:space="preserve"> </v>
      </c>
      <c r="P202" s="23" t="str">
        <f>IF('T_endr-kom'!O201=0," ",'T_endr-kom'!O201)</f>
        <v xml:space="preserve"> </v>
      </c>
      <c r="Q202" s="23" t="str">
        <f>IF('T_endr-kom'!P201=0," ",'T_endr-kom'!P201)</f>
        <v xml:space="preserve"> </v>
      </c>
      <c r="R202" s="23" t="str">
        <f>IF('T_endr-kom'!Q201=0," ",'T_endr-kom'!Q201)</f>
        <v xml:space="preserve"> </v>
      </c>
      <c r="S202" s="23" t="str">
        <f>IF('T_endr-kom'!R201=0," ",'T_endr-kom'!R201)</f>
        <v xml:space="preserve"> </v>
      </c>
    </row>
    <row r="203" spans="2:19" x14ac:dyDescent="0.2">
      <c r="B203" s="21" t="str">
        <f>IF('T_endr-kom'!A202=0," ",'T_endr-kom'!A202)</f>
        <v xml:space="preserve"> </v>
      </c>
      <c r="C203" s="21" t="str">
        <f>IF('T_endr-kom'!B202=0," ",'T_endr-kom'!B202)</f>
        <v xml:space="preserve"> </v>
      </c>
      <c r="D203" s="23" t="str">
        <f>IF('T_endr-kom'!C202=0," ",'T_endr-kom'!C202)</f>
        <v xml:space="preserve"> </v>
      </c>
      <c r="E203" s="23" t="str">
        <f>IF('T_endr-kom'!D202=0," ",'T_endr-kom'!D202)</f>
        <v xml:space="preserve"> </v>
      </c>
      <c r="F203" s="23" t="str">
        <f>IF('T_endr-kom'!E202=0," ",'T_endr-kom'!E202)</f>
        <v xml:space="preserve"> </v>
      </c>
      <c r="G203" s="23" t="str">
        <f>IF('T_endr-kom'!F202=0," ",'T_endr-kom'!F202)</f>
        <v xml:space="preserve"> </v>
      </c>
      <c r="H203" s="23" t="str">
        <f>IF('T_endr-kom'!G202=0," ",'T_endr-kom'!G202)</f>
        <v xml:space="preserve"> </v>
      </c>
      <c r="I203" s="23" t="str">
        <f>IF('T_endr-kom'!H202=0," ",'T_endr-kom'!H202)</f>
        <v xml:space="preserve"> </v>
      </c>
      <c r="J203" s="23" t="str">
        <f>IF('T_endr-kom'!I202=0," ",'T_endr-kom'!I202)</f>
        <v xml:space="preserve"> </v>
      </c>
      <c r="K203" s="23" t="str">
        <f>IF('T_endr-kom'!J202=0," ",'T_endr-kom'!J202)</f>
        <v xml:space="preserve"> </v>
      </c>
      <c r="L203" s="23" t="str">
        <f>IF('T_endr-kom'!K202=0," ",'T_endr-kom'!K202)</f>
        <v xml:space="preserve"> </v>
      </c>
      <c r="M203" s="23" t="str">
        <f>IF('T_endr-kom'!L202=0," ",'T_endr-kom'!L202)</f>
        <v xml:space="preserve"> </v>
      </c>
      <c r="N203" s="23" t="str">
        <f>IF('T_endr-kom'!M202=0," ",'T_endr-kom'!M202)</f>
        <v xml:space="preserve"> </v>
      </c>
      <c r="O203" s="23" t="str">
        <f>IF('T_endr-kom'!N202=0," ",'T_endr-kom'!N202)</f>
        <v xml:space="preserve"> </v>
      </c>
      <c r="P203" s="23" t="str">
        <f>IF('T_endr-kom'!O202=0," ",'T_endr-kom'!O202)</f>
        <v xml:space="preserve"> </v>
      </c>
      <c r="Q203" s="23" t="str">
        <f>IF('T_endr-kom'!P202=0," ",'T_endr-kom'!P202)</f>
        <v xml:space="preserve"> </v>
      </c>
      <c r="R203" s="23" t="str">
        <f>IF('T_endr-kom'!Q202=0," ",'T_endr-kom'!Q202)</f>
        <v xml:space="preserve"> </v>
      </c>
      <c r="S203" s="23" t="str">
        <f>IF('T_endr-kom'!R202=0," ",'T_endr-kom'!R202)</f>
        <v xml:space="preserve"> </v>
      </c>
    </row>
    <row r="204" spans="2:19" x14ac:dyDescent="0.2">
      <c r="B204" s="21" t="str">
        <f>IF('T_endr-kom'!A203=0," ",'T_endr-kom'!A203)</f>
        <v xml:space="preserve"> </v>
      </c>
      <c r="C204" s="21" t="str">
        <f>IF('T_endr-kom'!B203=0," ",'T_endr-kom'!B203)</f>
        <v xml:space="preserve"> </v>
      </c>
      <c r="D204" s="23" t="str">
        <f>IF('T_endr-kom'!C203=0," ",'T_endr-kom'!C203)</f>
        <v xml:space="preserve"> </v>
      </c>
      <c r="E204" s="23" t="str">
        <f>IF('T_endr-kom'!D203=0," ",'T_endr-kom'!D203)</f>
        <v xml:space="preserve"> </v>
      </c>
      <c r="F204" s="23" t="str">
        <f>IF('T_endr-kom'!E203=0," ",'T_endr-kom'!E203)</f>
        <v xml:space="preserve"> </v>
      </c>
      <c r="G204" s="23" t="str">
        <f>IF('T_endr-kom'!F203=0," ",'T_endr-kom'!F203)</f>
        <v xml:space="preserve"> </v>
      </c>
      <c r="H204" s="23" t="str">
        <f>IF('T_endr-kom'!G203=0," ",'T_endr-kom'!G203)</f>
        <v xml:space="preserve"> </v>
      </c>
      <c r="I204" s="23" t="str">
        <f>IF('T_endr-kom'!H203=0," ",'T_endr-kom'!H203)</f>
        <v xml:space="preserve"> </v>
      </c>
      <c r="J204" s="23" t="str">
        <f>IF('T_endr-kom'!I203=0," ",'T_endr-kom'!I203)</f>
        <v xml:space="preserve"> </v>
      </c>
      <c r="K204" s="23" t="str">
        <f>IF('T_endr-kom'!J203=0," ",'T_endr-kom'!J203)</f>
        <v xml:space="preserve"> </v>
      </c>
      <c r="L204" s="23" t="str">
        <f>IF('T_endr-kom'!K203=0," ",'T_endr-kom'!K203)</f>
        <v xml:space="preserve"> </v>
      </c>
      <c r="M204" s="23" t="str">
        <f>IF('T_endr-kom'!L203=0," ",'T_endr-kom'!L203)</f>
        <v xml:space="preserve"> </v>
      </c>
      <c r="N204" s="23" t="str">
        <f>IF('T_endr-kom'!M203=0," ",'T_endr-kom'!M203)</f>
        <v xml:space="preserve"> </v>
      </c>
      <c r="O204" s="23" t="str">
        <f>IF('T_endr-kom'!N203=0," ",'T_endr-kom'!N203)</f>
        <v xml:space="preserve"> </v>
      </c>
      <c r="P204" s="23" t="str">
        <f>IF('T_endr-kom'!O203=0," ",'T_endr-kom'!O203)</f>
        <v xml:space="preserve"> </v>
      </c>
      <c r="Q204" s="23" t="str">
        <f>IF('T_endr-kom'!P203=0," ",'T_endr-kom'!P203)</f>
        <v xml:space="preserve"> </v>
      </c>
      <c r="R204" s="23" t="str">
        <f>IF('T_endr-kom'!Q203=0," ",'T_endr-kom'!Q203)</f>
        <v xml:space="preserve"> </v>
      </c>
      <c r="S204" s="23" t="str">
        <f>IF('T_endr-kom'!R203=0," ",'T_endr-kom'!R203)</f>
        <v xml:space="preserve"> </v>
      </c>
    </row>
    <row r="205" spans="2:19" x14ac:dyDescent="0.2">
      <c r="B205" s="21" t="str">
        <f>IF('T_endr-kom'!A204=0," ",'T_endr-kom'!A204)</f>
        <v xml:space="preserve"> </v>
      </c>
      <c r="C205" s="21" t="str">
        <f>IF('T_endr-kom'!B204=0," ",'T_endr-kom'!B204)</f>
        <v xml:space="preserve"> </v>
      </c>
      <c r="D205" s="23" t="str">
        <f>IF('T_endr-kom'!C204=0," ",'T_endr-kom'!C204)</f>
        <v xml:space="preserve"> </v>
      </c>
      <c r="E205" s="23" t="str">
        <f>IF('T_endr-kom'!D204=0," ",'T_endr-kom'!D204)</f>
        <v xml:space="preserve"> </v>
      </c>
      <c r="F205" s="23" t="str">
        <f>IF('T_endr-kom'!E204=0," ",'T_endr-kom'!E204)</f>
        <v xml:space="preserve"> </v>
      </c>
      <c r="G205" s="23" t="str">
        <f>IF('T_endr-kom'!F204=0," ",'T_endr-kom'!F204)</f>
        <v xml:space="preserve"> </v>
      </c>
      <c r="H205" s="23" t="str">
        <f>IF('T_endr-kom'!G204=0," ",'T_endr-kom'!G204)</f>
        <v xml:space="preserve"> </v>
      </c>
      <c r="I205" s="23" t="str">
        <f>IF('T_endr-kom'!H204=0," ",'T_endr-kom'!H204)</f>
        <v xml:space="preserve"> </v>
      </c>
      <c r="J205" s="23" t="str">
        <f>IF('T_endr-kom'!I204=0," ",'T_endr-kom'!I204)</f>
        <v xml:space="preserve"> </v>
      </c>
      <c r="K205" s="23" t="str">
        <f>IF('T_endr-kom'!J204=0," ",'T_endr-kom'!J204)</f>
        <v xml:space="preserve"> </v>
      </c>
      <c r="L205" s="23" t="str">
        <f>IF('T_endr-kom'!K204=0," ",'T_endr-kom'!K204)</f>
        <v xml:space="preserve"> </v>
      </c>
      <c r="M205" s="23" t="str">
        <f>IF('T_endr-kom'!L204=0," ",'T_endr-kom'!L204)</f>
        <v xml:space="preserve"> </v>
      </c>
      <c r="N205" s="23" t="str">
        <f>IF('T_endr-kom'!M204=0," ",'T_endr-kom'!M204)</f>
        <v xml:space="preserve"> </v>
      </c>
      <c r="O205" s="23" t="str">
        <f>IF('T_endr-kom'!N204=0," ",'T_endr-kom'!N204)</f>
        <v xml:space="preserve"> </v>
      </c>
      <c r="P205" s="23" t="str">
        <f>IF('T_endr-kom'!O204=0," ",'T_endr-kom'!O204)</f>
        <v xml:space="preserve"> </v>
      </c>
      <c r="Q205" s="23" t="str">
        <f>IF('T_endr-kom'!P204=0," ",'T_endr-kom'!P204)</f>
        <v xml:space="preserve"> </v>
      </c>
      <c r="R205" s="23" t="str">
        <f>IF('T_endr-kom'!Q204=0," ",'T_endr-kom'!Q204)</f>
        <v xml:space="preserve"> </v>
      </c>
      <c r="S205" s="23" t="str">
        <f>IF('T_endr-kom'!R204=0," ",'T_endr-kom'!R204)</f>
        <v xml:space="preserve"> </v>
      </c>
    </row>
    <row r="206" spans="2:19" x14ac:dyDescent="0.2">
      <c r="B206" s="21" t="str">
        <f>IF('T_endr-kom'!A205=0," ",'T_endr-kom'!A205)</f>
        <v xml:space="preserve"> </v>
      </c>
      <c r="C206" s="21" t="str">
        <f>IF('T_endr-kom'!B205=0," ",'T_endr-kom'!B205)</f>
        <v xml:space="preserve"> </v>
      </c>
      <c r="D206" s="23" t="str">
        <f>IF('T_endr-kom'!C205=0," ",'T_endr-kom'!C205)</f>
        <v xml:space="preserve"> </v>
      </c>
      <c r="E206" s="23" t="str">
        <f>IF('T_endr-kom'!D205=0," ",'T_endr-kom'!D205)</f>
        <v xml:space="preserve"> </v>
      </c>
      <c r="F206" s="23" t="str">
        <f>IF('T_endr-kom'!E205=0," ",'T_endr-kom'!E205)</f>
        <v xml:space="preserve"> </v>
      </c>
      <c r="G206" s="23" t="str">
        <f>IF('T_endr-kom'!F205=0," ",'T_endr-kom'!F205)</f>
        <v xml:space="preserve"> </v>
      </c>
      <c r="H206" s="23" t="str">
        <f>IF('T_endr-kom'!G205=0," ",'T_endr-kom'!G205)</f>
        <v xml:space="preserve"> </v>
      </c>
      <c r="I206" s="23" t="str">
        <f>IF('T_endr-kom'!H205=0," ",'T_endr-kom'!H205)</f>
        <v xml:space="preserve"> </v>
      </c>
      <c r="J206" s="23" t="str">
        <f>IF('T_endr-kom'!I205=0," ",'T_endr-kom'!I205)</f>
        <v xml:space="preserve"> </v>
      </c>
      <c r="K206" s="23" t="str">
        <f>IF('T_endr-kom'!J205=0," ",'T_endr-kom'!J205)</f>
        <v xml:space="preserve"> </v>
      </c>
      <c r="L206" s="23" t="str">
        <f>IF('T_endr-kom'!K205=0," ",'T_endr-kom'!K205)</f>
        <v xml:space="preserve"> </v>
      </c>
      <c r="M206" s="23" t="str">
        <f>IF('T_endr-kom'!L205=0," ",'T_endr-kom'!L205)</f>
        <v xml:space="preserve"> </v>
      </c>
      <c r="N206" s="23" t="str">
        <f>IF('T_endr-kom'!M205=0," ",'T_endr-kom'!M205)</f>
        <v xml:space="preserve"> </v>
      </c>
      <c r="O206" s="23" t="str">
        <f>IF('T_endr-kom'!N205=0," ",'T_endr-kom'!N205)</f>
        <v xml:space="preserve"> </v>
      </c>
      <c r="P206" s="23" t="str">
        <f>IF('T_endr-kom'!O205=0," ",'T_endr-kom'!O205)</f>
        <v xml:space="preserve"> </v>
      </c>
      <c r="Q206" s="23" t="str">
        <f>IF('T_endr-kom'!P205=0," ",'T_endr-kom'!P205)</f>
        <v xml:space="preserve"> </v>
      </c>
      <c r="R206" s="23" t="str">
        <f>IF('T_endr-kom'!Q205=0," ",'T_endr-kom'!Q205)</f>
        <v xml:space="preserve"> </v>
      </c>
      <c r="S206" s="23" t="str">
        <f>IF('T_endr-kom'!R205=0," ",'T_endr-kom'!R205)</f>
        <v xml:space="preserve"> </v>
      </c>
    </row>
    <row r="207" spans="2:19" x14ac:dyDescent="0.2">
      <c r="B207" s="21" t="str">
        <f>IF('T_endr-kom'!A206=0," ",'T_endr-kom'!A206)</f>
        <v xml:space="preserve"> </v>
      </c>
      <c r="C207" s="21" t="str">
        <f>IF('T_endr-kom'!B206=0," ",'T_endr-kom'!B206)</f>
        <v xml:space="preserve"> </v>
      </c>
      <c r="D207" s="23" t="str">
        <f>IF('T_endr-kom'!C206=0," ",'T_endr-kom'!C206)</f>
        <v xml:space="preserve"> </v>
      </c>
      <c r="E207" s="23" t="str">
        <f>IF('T_endr-kom'!D206=0," ",'T_endr-kom'!D206)</f>
        <v xml:space="preserve"> </v>
      </c>
      <c r="F207" s="23" t="str">
        <f>IF('T_endr-kom'!E206=0," ",'T_endr-kom'!E206)</f>
        <v xml:space="preserve"> </v>
      </c>
      <c r="G207" s="23" t="str">
        <f>IF('T_endr-kom'!F206=0," ",'T_endr-kom'!F206)</f>
        <v xml:space="preserve"> </v>
      </c>
      <c r="H207" s="23" t="str">
        <f>IF('T_endr-kom'!G206=0," ",'T_endr-kom'!G206)</f>
        <v xml:space="preserve"> </v>
      </c>
      <c r="I207" s="23" t="str">
        <f>IF('T_endr-kom'!H206=0," ",'T_endr-kom'!H206)</f>
        <v xml:space="preserve"> </v>
      </c>
      <c r="J207" s="23" t="str">
        <f>IF('T_endr-kom'!I206=0," ",'T_endr-kom'!I206)</f>
        <v xml:space="preserve"> </v>
      </c>
      <c r="K207" s="23" t="str">
        <f>IF('T_endr-kom'!J206=0," ",'T_endr-kom'!J206)</f>
        <v xml:space="preserve"> </v>
      </c>
      <c r="L207" s="23" t="str">
        <f>IF('T_endr-kom'!K206=0," ",'T_endr-kom'!K206)</f>
        <v xml:space="preserve"> </v>
      </c>
      <c r="M207" s="23" t="str">
        <f>IF('T_endr-kom'!L206=0," ",'T_endr-kom'!L206)</f>
        <v xml:space="preserve"> </v>
      </c>
      <c r="N207" s="23" t="str">
        <f>IF('T_endr-kom'!M206=0," ",'T_endr-kom'!M206)</f>
        <v xml:space="preserve"> </v>
      </c>
      <c r="O207" s="23" t="str">
        <f>IF('T_endr-kom'!N206=0," ",'T_endr-kom'!N206)</f>
        <v xml:space="preserve"> </v>
      </c>
      <c r="P207" s="23" t="str">
        <f>IF('T_endr-kom'!O206=0," ",'T_endr-kom'!O206)</f>
        <v xml:space="preserve"> </v>
      </c>
      <c r="Q207" s="23" t="str">
        <f>IF('T_endr-kom'!P206=0," ",'T_endr-kom'!P206)</f>
        <v xml:space="preserve"> </v>
      </c>
      <c r="R207" s="23" t="str">
        <f>IF('T_endr-kom'!Q206=0," ",'T_endr-kom'!Q206)</f>
        <v xml:space="preserve"> </v>
      </c>
      <c r="S207" s="23" t="str">
        <f>IF('T_endr-kom'!R206=0," ",'T_endr-kom'!R206)</f>
        <v xml:space="preserve"> </v>
      </c>
    </row>
    <row r="208" spans="2:19" x14ac:dyDescent="0.2">
      <c r="B208" s="21" t="str">
        <f>IF('T_endr-kom'!A207=0," ",'T_endr-kom'!A207)</f>
        <v xml:space="preserve"> </v>
      </c>
      <c r="C208" s="21" t="str">
        <f>IF('T_endr-kom'!B207=0," ",'T_endr-kom'!B207)</f>
        <v xml:space="preserve"> </v>
      </c>
      <c r="D208" s="23" t="str">
        <f>IF('T_endr-kom'!C207=0," ",'T_endr-kom'!C207)</f>
        <v xml:space="preserve"> </v>
      </c>
      <c r="E208" s="23" t="str">
        <f>IF('T_endr-kom'!D207=0," ",'T_endr-kom'!D207)</f>
        <v xml:space="preserve"> </v>
      </c>
      <c r="F208" s="23" t="str">
        <f>IF('T_endr-kom'!E207=0," ",'T_endr-kom'!E207)</f>
        <v xml:space="preserve"> </v>
      </c>
      <c r="G208" s="23" t="str">
        <f>IF('T_endr-kom'!F207=0," ",'T_endr-kom'!F207)</f>
        <v xml:space="preserve"> </v>
      </c>
      <c r="H208" s="23" t="str">
        <f>IF('T_endr-kom'!G207=0," ",'T_endr-kom'!G207)</f>
        <v xml:space="preserve"> </v>
      </c>
      <c r="I208" s="23" t="str">
        <f>IF('T_endr-kom'!H207=0," ",'T_endr-kom'!H207)</f>
        <v xml:space="preserve"> </v>
      </c>
      <c r="J208" s="23" t="str">
        <f>IF('T_endr-kom'!I207=0," ",'T_endr-kom'!I207)</f>
        <v xml:space="preserve"> </v>
      </c>
      <c r="K208" s="23" t="str">
        <f>IF('T_endr-kom'!J207=0," ",'T_endr-kom'!J207)</f>
        <v xml:space="preserve"> </v>
      </c>
      <c r="L208" s="23" t="str">
        <f>IF('T_endr-kom'!K207=0," ",'T_endr-kom'!K207)</f>
        <v xml:space="preserve"> </v>
      </c>
      <c r="M208" s="23" t="str">
        <f>IF('T_endr-kom'!L207=0," ",'T_endr-kom'!L207)</f>
        <v xml:space="preserve"> </v>
      </c>
      <c r="N208" s="23" t="str">
        <f>IF('T_endr-kom'!M207=0," ",'T_endr-kom'!M207)</f>
        <v xml:space="preserve"> </v>
      </c>
      <c r="O208" s="23" t="str">
        <f>IF('T_endr-kom'!N207=0," ",'T_endr-kom'!N207)</f>
        <v xml:space="preserve"> </v>
      </c>
      <c r="P208" s="23" t="str">
        <f>IF('T_endr-kom'!O207=0," ",'T_endr-kom'!O207)</f>
        <v xml:space="preserve"> </v>
      </c>
      <c r="Q208" s="23" t="str">
        <f>IF('T_endr-kom'!P207=0," ",'T_endr-kom'!P207)</f>
        <v xml:space="preserve"> </v>
      </c>
      <c r="R208" s="23" t="str">
        <f>IF('T_endr-kom'!Q207=0," ",'T_endr-kom'!Q207)</f>
        <v xml:space="preserve"> </v>
      </c>
      <c r="S208" s="23" t="str">
        <f>IF('T_endr-kom'!R207=0," ",'T_endr-kom'!R207)</f>
        <v xml:space="preserve"> </v>
      </c>
    </row>
    <row r="209" spans="2:19" x14ac:dyDescent="0.2">
      <c r="B209" s="21" t="str">
        <f>IF('T_endr-kom'!A208=0," ",'T_endr-kom'!A208)</f>
        <v xml:space="preserve"> </v>
      </c>
      <c r="C209" s="21" t="str">
        <f>IF('T_endr-kom'!B208=0," ",'T_endr-kom'!B208)</f>
        <v xml:space="preserve"> </v>
      </c>
      <c r="D209" s="23" t="str">
        <f>IF('T_endr-kom'!C208=0," ",'T_endr-kom'!C208)</f>
        <v xml:space="preserve"> </v>
      </c>
      <c r="E209" s="23" t="str">
        <f>IF('T_endr-kom'!D208=0," ",'T_endr-kom'!D208)</f>
        <v xml:space="preserve"> </v>
      </c>
      <c r="F209" s="23" t="str">
        <f>IF('T_endr-kom'!E208=0," ",'T_endr-kom'!E208)</f>
        <v xml:space="preserve"> </v>
      </c>
      <c r="G209" s="23" t="str">
        <f>IF('T_endr-kom'!F208=0," ",'T_endr-kom'!F208)</f>
        <v xml:space="preserve"> </v>
      </c>
      <c r="H209" s="23" t="str">
        <f>IF('T_endr-kom'!G208=0," ",'T_endr-kom'!G208)</f>
        <v xml:space="preserve"> </v>
      </c>
      <c r="I209" s="23" t="str">
        <f>IF('T_endr-kom'!H208=0," ",'T_endr-kom'!H208)</f>
        <v xml:space="preserve"> </v>
      </c>
      <c r="J209" s="23" t="str">
        <f>IF('T_endr-kom'!I208=0," ",'T_endr-kom'!I208)</f>
        <v xml:space="preserve"> </v>
      </c>
      <c r="K209" s="23" t="str">
        <f>IF('T_endr-kom'!J208=0," ",'T_endr-kom'!J208)</f>
        <v xml:space="preserve"> </v>
      </c>
      <c r="L209" s="23" t="str">
        <f>IF('T_endr-kom'!K208=0," ",'T_endr-kom'!K208)</f>
        <v xml:space="preserve"> </v>
      </c>
      <c r="M209" s="23" t="str">
        <f>IF('T_endr-kom'!L208=0," ",'T_endr-kom'!L208)</f>
        <v xml:space="preserve"> </v>
      </c>
      <c r="N209" s="23" t="str">
        <f>IF('T_endr-kom'!M208=0," ",'T_endr-kom'!M208)</f>
        <v xml:space="preserve"> </v>
      </c>
      <c r="O209" s="23" t="str">
        <f>IF('T_endr-kom'!N208=0," ",'T_endr-kom'!N208)</f>
        <v xml:space="preserve"> </v>
      </c>
      <c r="P209" s="23" t="str">
        <f>IF('T_endr-kom'!O208=0," ",'T_endr-kom'!O208)</f>
        <v xml:space="preserve"> </v>
      </c>
      <c r="Q209" s="23" t="str">
        <f>IF('T_endr-kom'!P208=0," ",'T_endr-kom'!P208)</f>
        <v xml:space="preserve"> </v>
      </c>
      <c r="R209" s="23" t="str">
        <f>IF('T_endr-kom'!Q208=0," ",'T_endr-kom'!Q208)</f>
        <v xml:space="preserve"> </v>
      </c>
      <c r="S209" s="23" t="str">
        <f>IF('T_endr-kom'!R208=0," ",'T_endr-kom'!R208)</f>
        <v xml:space="preserve"> </v>
      </c>
    </row>
    <row r="210" spans="2:19" x14ac:dyDescent="0.2">
      <c r="B210" s="21" t="str">
        <f>IF('T_endr-kom'!A209=0," ",'T_endr-kom'!A209)</f>
        <v xml:space="preserve"> </v>
      </c>
      <c r="C210" s="21" t="str">
        <f>IF('T_endr-kom'!B209=0," ",'T_endr-kom'!B209)</f>
        <v xml:space="preserve"> </v>
      </c>
      <c r="D210" s="23" t="str">
        <f>IF('T_endr-kom'!C209=0," ",'T_endr-kom'!C209)</f>
        <v xml:space="preserve"> </v>
      </c>
      <c r="E210" s="23" t="str">
        <f>IF('T_endr-kom'!D209=0," ",'T_endr-kom'!D209)</f>
        <v xml:space="preserve"> </v>
      </c>
      <c r="F210" s="23" t="str">
        <f>IF('T_endr-kom'!E209=0," ",'T_endr-kom'!E209)</f>
        <v xml:space="preserve"> </v>
      </c>
      <c r="G210" s="23" t="str">
        <f>IF('T_endr-kom'!F209=0," ",'T_endr-kom'!F209)</f>
        <v xml:space="preserve"> </v>
      </c>
      <c r="H210" s="23" t="str">
        <f>IF('T_endr-kom'!G209=0," ",'T_endr-kom'!G209)</f>
        <v xml:space="preserve"> </v>
      </c>
      <c r="I210" s="23" t="str">
        <f>IF('T_endr-kom'!H209=0," ",'T_endr-kom'!H209)</f>
        <v xml:space="preserve"> </v>
      </c>
      <c r="J210" s="23" t="str">
        <f>IF('T_endr-kom'!I209=0," ",'T_endr-kom'!I209)</f>
        <v xml:space="preserve"> </v>
      </c>
      <c r="K210" s="23" t="str">
        <f>IF('T_endr-kom'!J209=0," ",'T_endr-kom'!J209)</f>
        <v xml:space="preserve"> </v>
      </c>
      <c r="L210" s="23" t="str">
        <f>IF('T_endr-kom'!K209=0," ",'T_endr-kom'!K209)</f>
        <v xml:space="preserve"> </v>
      </c>
      <c r="M210" s="23" t="str">
        <f>IF('T_endr-kom'!L209=0," ",'T_endr-kom'!L209)</f>
        <v xml:space="preserve"> </v>
      </c>
      <c r="N210" s="23" t="str">
        <f>IF('T_endr-kom'!M209=0," ",'T_endr-kom'!M209)</f>
        <v xml:space="preserve"> </v>
      </c>
      <c r="O210" s="23" t="str">
        <f>IF('T_endr-kom'!N209=0," ",'T_endr-kom'!N209)</f>
        <v xml:space="preserve"> </v>
      </c>
      <c r="P210" s="23" t="str">
        <f>IF('T_endr-kom'!O209=0," ",'T_endr-kom'!O209)</f>
        <v xml:space="preserve"> </v>
      </c>
      <c r="Q210" s="23" t="str">
        <f>IF('T_endr-kom'!P209=0," ",'T_endr-kom'!P209)</f>
        <v xml:space="preserve"> </v>
      </c>
      <c r="R210" s="23" t="str">
        <f>IF('T_endr-kom'!Q209=0," ",'T_endr-kom'!Q209)</f>
        <v xml:space="preserve"> </v>
      </c>
      <c r="S210" s="23" t="str">
        <f>IF('T_endr-kom'!R209=0," ",'T_endr-kom'!R209)</f>
        <v xml:space="preserve"> </v>
      </c>
    </row>
    <row r="211" spans="2:19" x14ac:dyDescent="0.2">
      <c r="B211" s="21" t="str">
        <f>IF('T_endr-kom'!A210=0," ",'T_endr-kom'!A210)</f>
        <v xml:space="preserve"> </v>
      </c>
      <c r="C211" s="21" t="str">
        <f>IF('T_endr-kom'!B210=0," ",'T_endr-kom'!B210)</f>
        <v xml:space="preserve"> </v>
      </c>
      <c r="D211" s="23" t="str">
        <f>IF('T_endr-kom'!C210=0," ",'T_endr-kom'!C210)</f>
        <v xml:space="preserve"> </v>
      </c>
      <c r="E211" s="23" t="str">
        <f>IF('T_endr-kom'!D210=0," ",'T_endr-kom'!D210)</f>
        <v xml:space="preserve"> </v>
      </c>
      <c r="F211" s="23" t="str">
        <f>IF('T_endr-kom'!E210=0," ",'T_endr-kom'!E210)</f>
        <v xml:space="preserve"> </v>
      </c>
      <c r="G211" s="23" t="str">
        <f>IF('T_endr-kom'!F210=0," ",'T_endr-kom'!F210)</f>
        <v xml:space="preserve"> </v>
      </c>
      <c r="H211" s="23" t="str">
        <f>IF('T_endr-kom'!G210=0," ",'T_endr-kom'!G210)</f>
        <v xml:space="preserve"> </v>
      </c>
      <c r="I211" s="23" t="str">
        <f>IF('T_endr-kom'!H210=0," ",'T_endr-kom'!H210)</f>
        <v xml:space="preserve"> </v>
      </c>
      <c r="J211" s="23" t="str">
        <f>IF('T_endr-kom'!I210=0," ",'T_endr-kom'!I210)</f>
        <v xml:space="preserve"> </v>
      </c>
      <c r="K211" s="23" t="str">
        <f>IF('T_endr-kom'!J210=0," ",'T_endr-kom'!J210)</f>
        <v xml:space="preserve"> </v>
      </c>
      <c r="L211" s="23" t="str">
        <f>IF('T_endr-kom'!K210=0," ",'T_endr-kom'!K210)</f>
        <v xml:space="preserve"> </v>
      </c>
      <c r="M211" s="23" t="str">
        <f>IF('T_endr-kom'!L210=0," ",'T_endr-kom'!L210)</f>
        <v xml:space="preserve"> </v>
      </c>
      <c r="N211" s="23" t="str">
        <f>IF('T_endr-kom'!M210=0," ",'T_endr-kom'!M210)</f>
        <v xml:space="preserve"> </v>
      </c>
      <c r="O211" s="23" t="str">
        <f>IF('T_endr-kom'!N210=0," ",'T_endr-kom'!N210)</f>
        <v xml:space="preserve"> </v>
      </c>
      <c r="P211" s="23" t="str">
        <f>IF('T_endr-kom'!O210=0," ",'T_endr-kom'!O210)</f>
        <v xml:space="preserve"> </v>
      </c>
      <c r="Q211" s="23" t="str">
        <f>IF('T_endr-kom'!P210=0," ",'T_endr-kom'!P210)</f>
        <v xml:space="preserve"> </v>
      </c>
      <c r="R211" s="23" t="str">
        <f>IF('T_endr-kom'!Q210=0," ",'T_endr-kom'!Q210)</f>
        <v xml:space="preserve"> </v>
      </c>
      <c r="S211" s="23" t="str">
        <f>IF('T_endr-kom'!R210=0," ",'T_endr-kom'!R210)</f>
        <v xml:space="preserve"> </v>
      </c>
    </row>
    <row r="212" spans="2:19" x14ac:dyDescent="0.2">
      <c r="B212" s="21" t="str">
        <f>IF('T_endr-kom'!A211=0," ",'T_endr-kom'!A211)</f>
        <v xml:space="preserve"> </v>
      </c>
      <c r="C212" s="21" t="str">
        <f>IF('T_endr-kom'!B211=0," ",'T_endr-kom'!B211)</f>
        <v xml:space="preserve"> </v>
      </c>
      <c r="D212" s="23" t="str">
        <f>IF('T_endr-kom'!C211=0," ",'T_endr-kom'!C211)</f>
        <v xml:space="preserve"> </v>
      </c>
      <c r="E212" s="23" t="str">
        <f>IF('T_endr-kom'!D211=0," ",'T_endr-kom'!D211)</f>
        <v xml:space="preserve"> </v>
      </c>
      <c r="F212" s="23" t="str">
        <f>IF('T_endr-kom'!E211=0," ",'T_endr-kom'!E211)</f>
        <v xml:space="preserve"> </v>
      </c>
      <c r="G212" s="23" t="str">
        <f>IF('T_endr-kom'!F211=0," ",'T_endr-kom'!F211)</f>
        <v xml:space="preserve"> </v>
      </c>
      <c r="H212" s="23" t="str">
        <f>IF('T_endr-kom'!G211=0," ",'T_endr-kom'!G211)</f>
        <v xml:space="preserve"> </v>
      </c>
      <c r="I212" s="23" t="str">
        <f>IF('T_endr-kom'!H211=0," ",'T_endr-kom'!H211)</f>
        <v xml:space="preserve"> </v>
      </c>
      <c r="J212" s="23" t="str">
        <f>IF('T_endr-kom'!I211=0," ",'T_endr-kom'!I211)</f>
        <v xml:space="preserve"> </v>
      </c>
      <c r="K212" s="23" t="str">
        <f>IF('T_endr-kom'!J211=0," ",'T_endr-kom'!J211)</f>
        <v xml:space="preserve"> </v>
      </c>
      <c r="L212" s="23" t="str">
        <f>IF('T_endr-kom'!K211=0," ",'T_endr-kom'!K211)</f>
        <v xml:space="preserve"> </v>
      </c>
      <c r="M212" s="23" t="str">
        <f>IF('T_endr-kom'!L211=0," ",'T_endr-kom'!L211)</f>
        <v xml:space="preserve"> </v>
      </c>
      <c r="N212" s="23" t="str">
        <f>IF('T_endr-kom'!M211=0," ",'T_endr-kom'!M211)</f>
        <v xml:space="preserve"> </v>
      </c>
      <c r="O212" s="23" t="str">
        <f>IF('T_endr-kom'!N211=0," ",'T_endr-kom'!N211)</f>
        <v xml:space="preserve"> </v>
      </c>
      <c r="P212" s="23" t="str">
        <f>IF('T_endr-kom'!O211=0," ",'T_endr-kom'!O211)</f>
        <v xml:space="preserve"> </v>
      </c>
      <c r="Q212" s="23" t="str">
        <f>IF('T_endr-kom'!P211=0," ",'T_endr-kom'!P211)</f>
        <v xml:space="preserve"> </v>
      </c>
      <c r="R212" s="23" t="str">
        <f>IF('T_endr-kom'!Q211=0," ",'T_endr-kom'!Q211)</f>
        <v xml:space="preserve"> </v>
      </c>
      <c r="S212" s="23" t="str">
        <f>IF('T_endr-kom'!R211=0," ",'T_endr-kom'!R211)</f>
        <v xml:space="preserve"> </v>
      </c>
    </row>
    <row r="213" spans="2:19" x14ac:dyDescent="0.2">
      <c r="B213" s="21" t="str">
        <f>IF('T_endr-kom'!A212=0," ",'T_endr-kom'!A212)</f>
        <v xml:space="preserve"> </v>
      </c>
      <c r="C213" s="21" t="str">
        <f>IF('T_endr-kom'!B212=0," ",'T_endr-kom'!B212)</f>
        <v xml:space="preserve"> </v>
      </c>
      <c r="D213" s="23" t="str">
        <f>IF('T_endr-kom'!C212=0," ",'T_endr-kom'!C212)</f>
        <v xml:space="preserve"> </v>
      </c>
      <c r="E213" s="23" t="str">
        <f>IF('T_endr-kom'!D212=0," ",'T_endr-kom'!D212)</f>
        <v xml:space="preserve"> </v>
      </c>
      <c r="F213" s="23" t="str">
        <f>IF('T_endr-kom'!E212=0," ",'T_endr-kom'!E212)</f>
        <v xml:space="preserve"> </v>
      </c>
      <c r="G213" s="23" t="str">
        <f>IF('T_endr-kom'!F212=0," ",'T_endr-kom'!F212)</f>
        <v xml:space="preserve"> </v>
      </c>
      <c r="H213" s="23" t="str">
        <f>IF('T_endr-kom'!G212=0," ",'T_endr-kom'!G212)</f>
        <v xml:space="preserve"> </v>
      </c>
      <c r="I213" s="23" t="str">
        <f>IF('T_endr-kom'!H212=0," ",'T_endr-kom'!H212)</f>
        <v xml:space="preserve"> </v>
      </c>
      <c r="J213" s="23" t="str">
        <f>IF('T_endr-kom'!I212=0," ",'T_endr-kom'!I212)</f>
        <v xml:space="preserve"> </v>
      </c>
      <c r="K213" s="23" t="str">
        <f>IF('T_endr-kom'!J212=0," ",'T_endr-kom'!J212)</f>
        <v xml:space="preserve"> </v>
      </c>
      <c r="L213" s="23" t="str">
        <f>IF('T_endr-kom'!K212=0," ",'T_endr-kom'!K212)</f>
        <v xml:space="preserve"> </v>
      </c>
      <c r="M213" s="23" t="str">
        <f>IF('T_endr-kom'!L212=0," ",'T_endr-kom'!L212)</f>
        <v xml:space="preserve"> </v>
      </c>
      <c r="N213" s="23" t="str">
        <f>IF('T_endr-kom'!M212=0," ",'T_endr-kom'!M212)</f>
        <v xml:space="preserve"> </v>
      </c>
      <c r="O213" s="23" t="str">
        <f>IF('T_endr-kom'!N212=0," ",'T_endr-kom'!N212)</f>
        <v xml:space="preserve"> </v>
      </c>
      <c r="P213" s="23" t="str">
        <f>IF('T_endr-kom'!O212=0," ",'T_endr-kom'!O212)</f>
        <v xml:space="preserve"> </v>
      </c>
      <c r="Q213" s="23" t="str">
        <f>IF('T_endr-kom'!P212=0," ",'T_endr-kom'!P212)</f>
        <v xml:space="preserve"> </v>
      </c>
      <c r="R213" s="23" t="str">
        <f>IF('T_endr-kom'!Q212=0," ",'T_endr-kom'!Q212)</f>
        <v xml:space="preserve"> </v>
      </c>
      <c r="S213" s="23" t="str">
        <f>IF('T_endr-kom'!R212=0," ",'T_endr-kom'!R212)</f>
        <v xml:space="preserve"> </v>
      </c>
    </row>
    <row r="214" spans="2:19" x14ac:dyDescent="0.2">
      <c r="B214" s="21" t="str">
        <f>IF('T_endr-kom'!A213=0," ",'T_endr-kom'!A213)</f>
        <v xml:space="preserve"> </v>
      </c>
      <c r="C214" s="21" t="str">
        <f>IF('T_endr-kom'!B213=0," ",'T_endr-kom'!B213)</f>
        <v xml:space="preserve"> </v>
      </c>
      <c r="D214" s="23" t="str">
        <f>IF('T_endr-kom'!C213=0," ",'T_endr-kom'!C213)</f>
        <v xml:space="preserve"> </v>
      </c>
      <c r="E214" s="23" t="str">
        <f>IF('T_endr-kom'!D213=0," ",'T_endr-kom'!D213)</f>
        <v xml:space="preserve"> </v>
      </c>
      <c r="F214" s="23" t="str">
        <f>IF('T_endr-kom'!E213=0," ",'T_endr-kom'!E213)</f>
        <v xml:space="preserve"> </v>
      </c>
      <c r="G214" s="23" t="str">
        <f>IF('T_endr-kom'!F213=0," ",'T_endr-kom'!F213)</f>
        <v xml:space="preserve"> </v>
      </c>
      <c r="H214" s="23" t="str">
        <f>IF('T_endr-kom'!G213=0," ",'T_endr-kom'!G213)</f>
        <v xml:space="preserve"> </v>
      </c>
      <c r="I214" s="23" t="str">
        <f>IF('T_endr-kom'!H213=0," ",'T_endr-kom'!H213)</f>
        <v xml:space="preserve"> </v>
      </c>
      <c r="J214" s="23" t="str">
        <f>IF('T_endr-kom'!I213=0," ",'T_endr-kom'!I213)</f>
        <v xml:space="preserve"> </v>
      </c>
      <c r="K214" s="23" t="str">
        <f>IF('T_endr-kom'!J213=0," ",'T_endr-kom'!J213)</f>
        <v xml:space="preserve"> </v>
      </c>
      <c r="L214" s="23" t="str">
        <f>IF('T_endr-kom'!K213=0," ",'T_endr-kom'!K213)</f>
        <v xml:space="preserve"> </v>
      </c>
      <c r="M214" s="23" t="str">
        <f>IF('T_endr-kom'!L213=0," ",'T_endr-kom'!L213)</f>
        <v xml:space="preserve"> </v>
      </c>
      <c r="N214" s="23" t="str">
        <f>IF('T_endr-kom'!M213=0," ",'T_endr-kom'!M213)</f>
        <v xml:space="preserve"> </v>
      </c>
      <c r="O214" s="23" t="str">
        <f>IF('T_endr-kom'!N213=0," ",'T_endr-kom'!N213)</f>
        <v xml:space="preserve"> </v>
      </c>
      <c r="P214" s="23" t="str">
        <f>IF('T_endr-kom'!O213=0," ",'T_endr-kom'!O213)</f>
        <v xml:space="preserve"> </v>
      </c>
      <c r="Q214" s="23" t="str">
        <f>IF('T_endr-kom'!P213=0," ",'T_endr-kom'!P213)</f>
        <v xml:space="preserve"> </v>
      </c>
      <c r="R214" s="23" t="str">
        <f>IF('T_endr-kom'!Q213=0," ",'T_endr-kom'!Q213)</f>
        <v xml:space="preserve"> </v>
      </c>
      <c r="S214" s="23" t="str">
        <f>IF('T_endr-kom'!R213=0," ",'T_endr-kom'!R213)</f>
        <v xml:space="preserve"> </v>
      </c>
    </row>
    <row r="215" spans="2:19" x14ac:dyDescent="0.2">
      <c r="B215" s="21" t="str">
        <f>IF('T_endr-kom'!A214=0," ",'T_endr-kom'!A214)</f>
        <v xml:space="preserve"> </v>
      </c>
      <c r="C215" s="21" t="str">
        <f>IF('T_endr-kom'!B214=0," ",'T_endr-kom'!B214)</f>
        <v xml:space="preserve"> </v>
      </c>
      <c r="D215" s="23" t="str">
        <f>IF('T_endr-kom'!C214=0," ",'T_endr-kom'!C214)</f>
        <v xml:space="preserve"> </v>
      </c>
      <c r="E215" s="23" t="str">
        <f>IF('T_endr-kom'!D214=0," ",'T_endr-kom'!D214)</f>
        <v xml:space="preserve"> </v>
      </c>
      <c r="F215" s="23" t="str">
        <f>IF('T_endr-kom'!E214=0," ",'T_endr-kom'!E214)</f>
        <v xml:space="preserve"> </v>
      </c>
      <c r="G215" s="23" t="str">
        <f>IF('T_endr-kom'!F214=0," ",'T_endr-kom'!F214)</f>
        <v xml:space="preserve"> </v>
      </c>
      <c r="H215" s="23" t="str">
        <f>IF('T_endr-kom'!G214=0," ",'T_endr-kom'!G214)</f>
        <v xml:space="preserve"> </v>
      </c>
      <c r="I215" s="23" t="str">
        <f>IF('T_endr-kom'!H214=0," ",'T_endr-kom'!H214)</f>
        <v xml:space="preserve"> </v>
      </c>
      <c r="J215" s="23" t="str">
        <f>IF('T_endr-kom'!I214=0," ",'T_endr-kom'!I214)</f>
        <v xml:space="preserve"> </v>
      </c>
      <c r="K215" s="23" t="str">
        <f>IF('T_endr-kom'!J214=0," ",'T_endr-kom'!J214)</f>
        <v xml:space="preserve"> </v>
      </c>
      <c r="L215" s="23" t="str">
        <f>IF('T_endr-kom'!K214=0," ",'T_endr-kom'!K214)</f>
        <v xml:space="preserve"> </v>
      </c>
      <c r="M215" s="23" t="str">
        <f>IF('T_endr-kom'!L214=0," ",'T_endr-kom'!L214)</f>
        <v xml:space="preserve"> </v>
      </c>
      <c r="N215" s="23" t="str">
        <f>IF('T_endr-kom'!M214=0," ",'T_endr-kom'!M214)</f>
        <v xml:space="preserve"> </v>
      </c>
      <c r="O215" s="23" t="str">
        <f>IF('T_endr-kom'!N214=0," ",'T_endr-kom'!N214)</f>
        <v xml:space="preserve"> </v>
      </c>
      <c r="P215" s="23" t="str">
        <f>IF('T_endr-kom'!O214=0," ",'T_endr-kom'!O214)</f>
        <v xml:space="preserve"> </v>
      </c>
      <c r="Q215" s="23" t="str">
        <f>IF('T_endr-kom'!P214=0," ",'T_endr-kom'!P214)</f>
        <v xml:space="preserve"> </v>
      </c>
      <c r="R215" s="23" t="str">
        <f>IF('T_endr-kom'!Q214=0," ",'T_endr-kom'!Q214)</f>
        <v xml:space="preserve"> </v>
      </c>
      <c r="S215" s="23" t="str">
        <f>IF('T_endr-kom'!R214=0," ",'T_endr-kom'!R214)</f>
        <v xml:space="preserve"> </v>
      </c>
    </row>
    <row r="216" spans="2:19" x14ac:dyDescent="0.2">
      <c r="B216" s="21" t="str">
        <f>IF('T_endr-kom'!A215=0," ",'T_endr-kom'!A215)</f>
        <v xml:space="preserve"> </v>
      </c>
      <c r="C216" s="21" t="str">
        <f>IF('T_endr-kom'!B215=0," ",'T_endr-kom'!B215)</f>
        <v xml:space="preserve"> </v>
      </c>
      <c r="D216" s="23" t="str">
        <f>IF('T_endr-kom'!C215=0," ",'T_endr-kom'!C215)</f>
        <v xml:space="preserve"> </v>
      </c>
      <c r="E216" s="23" t="str">
        <f>IF('T_endr-kom'!D215=0," ",'T_endr-kom'!D215)</f>
        <v xml:space="preserve"> </v>
      </c>
      <c r="F216" s="23" t="str">
        <f>IF('T_endr-kom'!E215=0," ",'T_endr-kom'!E215)</f>
        <v xml:space="preserve"> </v>
      </c>
      <c r="G216" s="23" t="str">
        <f>IF('T_endr-kom'!F215=0," ",'T_endr-kom'!F215)</f>
        <v xml:space="preserve"> </v>
      </c>
      <c r="H216" s="23" t="str">
        <f>IF('T_endr-kom'!G215=0," ",'T_endr-kom'!G215)</f>
        <v xml:space="preserve"> </v>
      </c>
      <c r="I216" s="23" t="str">
        <f>IF('T_endr-kom'!H215=0," ",'T_endr-kom'!H215)</f>
        <v xml:space="preserve"> </v>
      </c>
      <c r="J216" s="23" t="str">
        <f>IF('T_endr-kom'!I215=0," ",'T_endr-kom'!I215)</f>
        <v xml:space="preserve"> </v>
      </c>
      <c r="K216" s="23" t="str">
        <f>IF('T_endr-kom'!J215=0," ",'T_endr-kom'!J215)</f>
        <v xml:space="preserve"> </v>
      </c>
      <c r="L216" s="23" t="str">
        <f>IF('T_endr-kom'!K215=0," ",'T_endr-kom'!K215)</f>
        <v xml:space="preserve"> </v>
      </c>
      <c r="M216" s="23" t="str">
        <f>IF('T_endr-kom'!L215=0," ",'T_endr-kom'!L215)</f>
        <v xml:space="preserve"> </v>
      </c>
      <c r="N216" s="23" t="str">
        <f>IF('T_endr-kom'!M215=0," ",'T_endr-kom'!M215)</f>
        <v xml:space="preserve"> </v>
      </c>
      <c r="O216" s="23" t="str">
        <f>IF('T_endr-kom'!N215=0," ",'T_endr-kom'!N215)</f>
        <v xml:space="preserve"> </v>
      </c>
      <c r="P216" s="23" t="str">
        <f>IF('T_endr-kom'!O215=0," ",'T_endr-kom'!O215)</f>
        <v xml:space="preserve"> </v>
      </c>
      <c r="Q216" s="23" t="str">
        <f>IF('T_endr-kom'!P215=0," ",'T_endr-kom'!P215)</f>
        <v xml:space="preserve"> </v>
      </c>
      <c r="R216" s="23" t="str">
        <f>IF('T_endr-kom'!Q215=0," ",'T_endr-kom'!Q215)</f>
        <v xml:space="preserve"> </v>
      </c>
      <c r="S216" s="23" t="str">
        <f>IF('T_endr-kom'!R215=0," ",'T_endr-kom'!R215)</f>
        <v xml:space="preserve"> </v>
      </c>
    </row>
    <row r="217" spans="2:19" x14ac:dyDescent="0.2">
      <c r="B217" s="21" t="str">
        <f>IF('T_endr-kom'!A216=0," ",'T_endr-kom'!A216)</f>
        <v xml:space="preserve"> </v>
      </c>
      <c r="C217" s="21" t="str">
        <f>IF('T_endr-kom'!B216=0," ",'T_endr-kom'!B216)</f>
        <v xml:space="preserve"> </v>
      </c>
      <c r="D217" s="23" t="str">
        <f>IF('T_endr-kom'!C216=0," ",'T_endr-kom'!C216)</f>
        <v xml:space="preserve"> </v>
      </c>
      <c r="E217" s="23" t="str">
        <f>IF('T_endr-kom'!D216=0," ",'T_endr-kom'!D216)</f>
        <v xml:space="preserve"> </v>
      </c>
      <c r="F217" s="23" t="str">
        <f>IF('T_endr-kom'!E216=0," ",'T_endr-kom'!E216)</f>
        <v xml:space="preserve"> </v>
      </c>
      <c r="G217" s="23" t="str">
        <f>IF('T_endr-kom'!F216=0," ",'T_endr-kom'!F216)</f>
        <v xml:space="preserve"> </v>
      </c>
      <c r="H217" s="23" t="str">
        <f>IF('T_endr-kom'!G216=0," ",'T_endr-kom'!G216)</f>
        <v xml:space="preserve"> </v>
      </c>
      <c r="I217" s="23" t="str">
        <f>IF('T_endr-kom'!H216=0," ",'T_endr-kom'!H216)</f>
        <v xml:space="preserve"> </v>
      </c>
      <c r="J217" s="23" t="str">
        <f>IF('T_endr-kom'!I216=0," ",'T_endr-kom'!I216)</f>
        <v xml:space="preserve"> </v>
      </c>
      <c r="K217" s="23" t="str">
        <f>IF('T_endr-kom'!J216=0," ",'T_endr-kom'!J216)</f>
        <v xml:space="preserve"> </v>
      </c>
      <c r="L217" s="23" t="str">
        <f>IF('T_endr-kom'!K216=0," ",'T_endr-kom'!K216)</f>
        <v xml:space="preserve"> </v>
      </c>
      <c r="M217" s="23" t="str">
        <f>IF('T_endr-kom'!L216=0," ",'T_endr-kom'!L216)</f>
        <v xml:space="preserve"> </v>
      </c>
      <c r="N217" s="23" t="str">
        <f>IF('T_endr-kom'!M216=0," ",'T_endr-kom'!M216)</f>
        <v xml:space="preserve"> </v>
      </c>
      <c r="O217" s="23" t="str">
        <f>IF('T_endr-kom'!N216=0," ",'T_endr-kom'!N216)</f>
        <v xml:space="preserve"> </v>
      </c>
      <c r="P217" s="23" t="str">
        <f>IF('T_endr-kom'!O216=0," ",'T_endr-kom'!O216)</f>
        <v xml:space="preserve"> </v>
      </c>
      <c r="Q217" s="23" t="str">
        <f>IF('T_endr-kom'!P216=0," ",'T_endr-kom'!P216)</f>
        <v xml:space="preserve"> </v>
      </c>
      <c r="R217" s="23" t="str">
        <f>IF('T_endr-kom'!Q216=0," ",'T_endr-kom'!Q216)</f>
        <v xml:space="preserve"> </v>
      </c>
      <c r="S217" s="23" t="str">
        <f>IF('T_endr-kom'!R216=0," ",'T_endr-kom'!R216)</f>
        <v xml:space="preserve"> </v>
      </c>
    </row>
    <row r="218" spans="2:19" x14ac:dyDescent="0.2">
      <c r="B218" s="21" t="str">
        <f>IF('T_endr-kom'!A217=0," ",'T_endr-kom'!A217)</f>
        <v xml:space="preserve"> </v>
      </c>
      <c r="C218" s="21" t="str">
        <f>IF('T_endr-kom'!B217=0," ",'T_endr-kom'!B217)</f>
        <v xml:space="preserve"> </v>
      </c>
      <c r="D218" s="23" t="str">
        <f>IF('T_endr-kom'!C217=0," ",'T_endr-kom'!C217)</f>
        <v xml:space="preserve"> </v>
      </c>
      <c r="E218" s="23" t="str">
        <f>IF('T_endr-kom'!D217=0," ",'T_endr-kom'!D217)</f>
        <v xml:space="preserve"> </v>
      </c>
      <c r="F218" s="23" t="str">
        <f>IF('T_endr-kom'!E217=0," ",'T_endr-kom'!E217)</f>
        <v xml:space="preserve"> </v>
      </c>
      <c r="G218" s="23" t="str">
        <f>IF('T_endr-kom'!F217=0," ",'T_endr-kom'!F217)</f>
        <v xml:space="preserve"> </v>
      </c>
      <c r="H218" s="23" t="str">
        <f>IF('T_endr-kom'!G217=0," ",'T_endr-kom'!G217)</f>
        <v xml:space="preserve"> </v>
      </c>
      <c r="I218" s="23" t="str">
        <f>IF('T_endr-kom'!H217=0," ",'T_endr-kom'!H217)</f>
        <v xml:space="preserve"> </v>
      </c>
      <c r="J218" s="23" t="str">
        <f>IF('T_endr-kom'!I217=0," ",'T_endr-kom'!I217)</f>
        <v xml:space="preserve"> </v>
      </c>
      <c r="K218" s="23" t="str">
        <f>IF('T_endr-kom'!J217=0," ",'T_endr-kom'!J217)</f>
        <v xml:space="preserve"> </v>
      </c>
      <c r="L218" s="23" t="str">
        <f>IF('T_endr-kom'!K217=0," ",'T_endr-kom'!K217)</f>
        <v xml:space="preserve"> </v>
      </c>
      <c r="M218" s="23" t="str">
        <f>IF('T_endr-kom'!L217=0," ",'T_endr-kom'!L217)</f>
        <v xml:space="preserve"> </v>
      </c>
      <c r="N218" s="23" t="str">
        <f>IF('T_endr-kom'!M217=0," ",'T_endr-kom'!M217)</f>
        <v xml:space="preserve"> </v>
      </c>
      <c r="O218" s="23" t="str">
        <f>IF('T_endr-kom'!N217=0," ",'T_endr-kom'!N217)</f>
        <v xml:space="preserve"> </v>
      </c>
      <c r="P218" s="23" t="str">
        <f>IF('T_endr-kom'!O217=0," ",'T_endr-kom'!O217)</f>
        <v xml:space="preserve"> </v>
      </c>
      <c r="Q218" s="23" t="str">
        <f>IF('T_endr-kom'!P217=0," ",'T_endr-kom'!P217)</f>
        <v xml:space="preserve"> </v>
      </c>
      <c r="R218" s="23" t="str">
        <f>IF('T_endr-kom'!Q217=0," ",'T_endr-kom'!Q217)</f>
        <v xml:space="preserve"> </v>
      </c>
      <c r="S218" s="23" t="str">
        <f>IF('T_endr-kom'!R217=0," ",'T_endr-kom'!R217)</f>
        <v xml:space="preserve"> </v>
      </c>
    </row>
    <row r="219" spans="2:19" x14ac:dyDescent="0.2">
      <c r="B219" s="21" t="str">
        <f>IF('T_endr-kom'!A218=0," ",'T_endr-kom'!A218)</f>
        <v xml:space="preserve"> </v>
      </c>
      <c r="C219" s="21" t="str">
        <f>IF('T_endr-kom'!B218=0," ",'T_endr-kom'!B218)</f>
        <v xml:space="preserve"> </v>
      </c>
      <c r="D219" s="23" t="str">
        <f>IF('T_endr-kom'!C218=0," ",'T_endr-kom'!C218)</f>
        <v xml:space="preserve"> </v>
      </c>
      <c r="E219" s="23" t="str">
        <f>IF('T_endr-kom'!D218=0," ",'T_endr-kom'!D218)</f>
        <v xml:space="preserve"> </v>
      </c>
      <c r="F219" s="23" t="str">
        <f>IF('T_endr-kom'!E218=0," ",'T_endr-kom'!E218)</f>
        <v xml:space="preserve"> </v>
      </c>
      <c r="G219" s="23" t="str">
        <f>IF('T_endr-kom'!F218=0," ",'T_endr-kom'!F218)</f>
        <v xml:space="preserve"> </v>
      </c>
      <c r="H219" s="23" t="str">
        <f>IF('T_endr-kom'!G218=0," ",'T_endr-kom'!G218)</f>
        <v xml:space="preserve"> </v>
      </c>
      <c r="I219" s="23" t="str">
        <f>IF('T_endr-kom'!H218=0," ",'T_endr-kom'!H218)</f>
        <v xml:space="preserve"> </v>
      </c>
      <c r="J219" s="23" t="str">
        <f>IF('T_endr-kom'!I218=0," ",'T_endr-kom'!I218)</f>
        <v xml:space="preserve"> </v>
      </c>
      <c r="K219" s="23" t="str">
        <f>IF('T_endr-kom'!J218=0," ",'T_endr-kom'!J218)</f>
        <v xml:space="preserve"> </v>
      </c>
      <c r="L219" s="23" t="str">
        <f>IF('T_endr-kom'!K218=0," ",'T_endr-kom'!K218)</f>
        <v xml:space="preserve"> </v>
      </c>
      <c r="M219" s="23" t="str">
        <f>IF('T_endr-kom'!L218=0," ",'T_endr-kom'!L218)</f>
        <v xml:space="preserve"> </v>
      </c>
      <c r="N219" s="23" t="str">
        <f>IF('T_endr-kom'!M218=0," ",'T_endr-kom'!M218)</f>
        <v xml:space="preserve"> </v>
      </c>
      <c r="O219" s="23" t="str">
        <f>IF('T_endr-kom'!N218=0," ",'T_endr-kom'!N218)</f>
        <v xml:space="preserve"> </v>
      </c>
      <c r="P219" s="23" t="str">
        <f>IF('T_endr-kom'!O218=0," ",'T_endr-kom'!O218)</f>
        <v xml:space="preserve"> </v>
      </c>
      <c r="Q219" s="23" t="str">
        <f>IF('T_endr-kom'!P218=0," ",'T_endr-kom'!P218)</f>
        <v xml:space="preserve"> </v>
      </c>
      <c r="R219" s="23" t="str">
        <f>IF('T_endr-kom'!Q218=0," ",'T_endr-kom'!Q218)</f>
        <v xml:space="preserve"> </v>
      </c>
      <c r="S219" s="23" t="str">
        <f>IF('T_endr-kom'!R218=0," ",'T_endr-kom'!R218)</f>
        <v xml:space="preserve"> </v>
      </c>
    </row>
    <row r="220" spans="2:19" x14ac:dyDescent="0.2">
      <c r="B220" s="21" t="str">
        <f>IF('T_endr-kom'!A219=0," ",'T_endr-kom'!A219)</f>
        <v xml:space="preserve"> </v>
      </c>
      <c r="C220" s="21" t="str">
        <f>IF('T_endr-kom'!B219=0," ",'T_endr-kom'!B219)</f>
        <v xml:space="preserve"> </v>
      </c>
      <c r="D220" s="23" t="str">
        <f>IF('T_endr-kom'!C219=0," ",'T_endr-kom'!C219)</f>
        <v xml:space="preserve"> </v>
      </c>
      <c r="E220" s="23" t="str">
        <f>IF('T_endr-kom'!D219=0," ",'T_endr-kom'!D219)</f>
        <v xml:space="preserve"> </v>
      </c>
      <c r="F220" s="23" t="str">
        <f>IF('T_endr-kom'!E219=0," ",'T_endr-kom'!E219)</f>
        <v xml:space="preserve"> </v>
      </c>
      <c r="G220" s="23" t="str">
        <f>IF('T_endr-kom'!F219=0," ",'T_endr-kom'!F219)</f>
        <v xml:space="preserve"> </v>
      </c>
      <c r="H220" s="23" t="str">
        <f>IF('T_endr-kom'!G219=0," ",'T_endr-kom'!G219)</f>
        <v xml:space="preserve"> </v>
      </c>
      <c r="I220" s="23" t="str">
        <f>IF('T_endr-kom'!H219=0," ",'T_endr-kom'!H219)</f>
        <v xml:space="preserve"> </v>
      </c>
      <c r="J220" s="23" t="str">
        <f>IF('T_endr-kom'!I219=0," ",'T_endr-kom'!I219)</f>
        <v xml:space="preserve"> </v>
      </c>
      <c r="K220" s="23" t="str">
        <f>IF('T_endr-kom'!J219=0," ",'T_endr-kom'!J219)</f>
        <v xml:space="preserve"> </v>
      </c>
      <c r="L220" s="23" t="str">
        <f>IF('T_endr-kom'!K219=0," ",'T_endr-kom'!K219)</f>
        <v xml:space="preserve"> </v>
      </c>
      <c r="M220" s="23" t="str">
        <f>IF('T_endr-kom'!L219=0," ",'T_endr-kom'!L219)</f>
        <v xml:space="preserve"> </v>
      </c>
      <c r="N220" s="23" t="str">
        <f>IF('T_endr-kom'!M219=0," ",'T_endr-kom'!M219)</f>
        <v xml:space="preserve"> </v>
      </c>
      <c r="O220" s="23" t="str">
        <f>IF('T_endr-kom'!N219=0," ",'T_endr-kom'!N219)</f>
        <v xml:space="preserve"> </v>
      </c>
      <c r="P220" s="23" t="str">
        <f>IF('T_endr-kom'!O219=0," ",'T_endr-kom'!O219)</f>
        <v xml:space="preserve"> </v>
      </c>
      <c r="Q220" s="23" t="str">
        <f>IF('T_endr-kom'!P219=0," ",'T_endr-kom'!P219)</f>
        <v xml:space="preserve"> </v>
      </c>
      <c r="R220" s="23" t="str">
        <f>IF('T_endr-kom'!Q219=0," ",'T_endr-kom'!Q219)</f>
        <v xml:space="preserve"> </v>
      </c>
      <c r="S220" s="23" t="str">
        <f>IF('T_endr-kom'!R219=0," ",'T_endr-kom'!R219)</f>
        <v xml:space="preserve"> </v>
      </c>
    </row>
    <row r="221" spans="2:19" x14ac:dyDescent="0.2">
      <c r="B221" s="21" t="str">
        <f>IF('T_endr-kom'!A220=0," ",'T_endr-kom'!A220)</f>
        <v xml:space="preserve"> </v>
      </c>
      <c r="C221" s="21" t="str">
        <f>IF('T_endr-kom'!B220=0," ",'T_endr-kom'!B220)</f>
        <v xml:space="preserve"> </v>
      </c>
      <c r="D221" s="23" t="str">
        <f>IF('T_endr-kom'!C220=0," ",'T_endr-kom'!C220)</f>
        <v xml:space="preserve"> </v>
      </c>
      <c r="E221" s="23" t="str">
        <f>IF('T_endr-kom'!D220=0," ",'T_endr-kom'!D220)</f>
        <v xml:space="preserve"> </v>
      </c>
      <c r="F221" s="23" t="str">
        <f>IF('T_endr-kom'!E220=0," ",'T_endr-kom'!E220)</f>
        <v xml:space="preserve"> </v>
      </c>
      <c r="G221" s="23" t="str">
        <f>IF('T_endr-kom'!F220=0," ",'T_endr-kom'!F220)</f>
        <v xml:space="preserve"> </v>
      </c>
      <c r="H221" s="23" t="str">
        <f>IF('T_endr-kom'!G220=0," ",'T_endr-kom'!G220)</f>
        <v xml:space="preserve"> </v>
      </c>
      <c r="I221" s="23" t="str">
        <f>IF('T_endr-kom'!H220=0," ",'T_endr-kom'!H220)</f>
        <v xml:space="preserve"> </v>
      </c>
      <c r="J221" s="23" t="str">
        <f>IF('T_endr-kom'!I220=0," ",'T_endr-kom'!I220)</f>
        <v xml:space="preserve"> </v>
      </c>
      <c r="K221" s="23" t="str">
        <f>IF('T_endr-kom'!J220=0," ",'T_endr-kom'!J220)</f>
        <v xml:space="preserve"> </v>
      </c>
      <c r="L221" s="23" t="str">
        <f>IF('T_endr-kom'!K220=0," ",'T_endr-kom'!K220)</f>
        <v xml:space="preserve"> </v>
      </c>
      <c r="M221" s="23" t="str">
        <f>IF('T_endr-kom'!L220=0," ",'T_endr-kom'!L220)</f>
        <v xml:space="preserve"> </v>
      </c>
      <c r="N221" s="23" t="str">
        <f>IF('T_endr-kom'!M220=0," ",'T_endr-kom'!M220)</f>
        <v xml:space="preserve"> </v>
      </c>
      <c r="O221" s="23" t="str">
        <f>IF('T_endr-kom'!N220=0," ",'T_endr-kom'!N220)</f>
        <v xml:space="preserve"> </v>
      </c>
      <c r="P221" s="23" t="str">
        <f>IF('T_endr-kom'!O220=0," ",'T_endr-kom'!O220)</f>
        <v xml:space="preserve"> </v>
      </c>
      <c r="Q221" s="23" t="str">
        <f>IF('T_endr-kom'!P220=0," ",'T_endr-kom'!P220)</f>
        <v xml:space="preserve"> </v>
      </c>
      <c r="R221" s="23" t="str">
        <f>IF('T_endr-kom'!Q220=0," ",'T_endr-kom'!Q220)</f>
        <v xml:space="preserve"> </v>
      </c>
      <c r="S221" s="23" t="str">
        <f>IF('T_endr-kom'!R220=0," ",'T_endr-kom'!R220)</f>
        <v xml:space="preserve"> </v>
      </c>
    </row>
    <row r="222" spans="2:19" x14ac:dyDescent="0.2">
      <c r="B222" s="21" t="str">
        <f>IF('T_endr-kom'!A221=0," ",'T_endr-kom'!A221)</f>
        <v xml:space="preserve"> </v>
      </c>
      <c r="C222" s="21" t="str">
        <f>IF('T_endr-kom'!B221=0," ",'T_endr-kom'!B221)</f>
        <v xml:space="preserve"> </v>
      </c>
      <c r="D222" s="23" t="str">
        <f>IF('T_endr-kom'!C221=0," ",'T_endr-kom'!C221)</f>
        <v xml:space="preserve"> </v>
      </c>
      <c r="E222" s="23" t="str">
        <f>IF('T_endr-kom'!D221=0," ",'T_endr-kom'!D221)</f>
        <v xml:space="preserve"> </v>
      </c>
      <c r="F222" s="23" t="str">
        <f>IF('T_endr-kom'!E221=0," ",'T_endr-kom'!E221)</f>
        <v xml:space="preserve"> </v>
      </c>
      <c r="G222" s="23" t="str">
        <f>IF('T_endr-kom'!F221=0," ",'T_endr-kom'!F221)</f>
        <v xml:space="preserve"> </v>
      </c>
      <c r="H222" s="23" t="str">
        <f>IF('T_endr-kom'!G221=0," ",'T_endr-kom'!G221)</f>
        <v xml:space="preserve"> </v>
      </c>
      <c r="I222" s="23" t="str">
        <f>IF('T_endr-kom'!H221=0," ",'T_endr-kom'!H221)</f>
        <v xml:space="preserve"> </v>
      </c>
      <c r="J222" s="23" t="str">
        <f>IF('T_endr-kom'!I221=0," ",'T_endr-kom'!I221)</f>
        <v xml:space="preserve"> </v>
      </c>
      <c r="K222" s="23" t="str">
        <f>IF('T_endr-kom'!J221=0," ",'T_endr-kom'!J221)</f>
        <v xml:space="preserve"> </v>
      </c>
      <c r="L222" s="23" t="str">
        <f>IF('T_endr-kom'!K221=0," ",'T_endr-kom'!K221)</f>
        <v xml:space="preserve"> </v>
      </c>
      <c r="M222" s="23" t="str">
        <f>IF('T_endr-kom'!L221=0," ",'T_endr-kom'!L221)</f>
        <v xml:space="preserve"> </v>
      </c>
      <c r="N222" s="23" t="str">
        <f>IF('T_endr-kom'!M221=0," ",'T_endr-kom'!M221)</f>
        <v xml:space="preserve"> </v>
      </c>
      <c r="O222" s="23" t="str">
        <f>IF('T_endr-kom'!N221=0," ",'T_endr-kom'!N221)</f>
        <v xml:space="preserve"> </v>
      </c>
      <c r="P222" s="23" t="str">
        <f>IF('T_endr-kom'!O221=0," ",'T_endr-kom'!O221)</f>
        <v xml:space="preserve"> </v>
      </c>
      <c r="Q222" s="23" t="str">
        <f>IF('T_endr-kom'!P221=0," ",'T_endr-kom'!P221)</f>
        <v xml:space="preserve"> </v>
      </c>
      <c r="R222" s="23" t="str">
        <f>IF('T_endr-kom'!Q221=0," ",'T_endr-kom'!Q221)</f>
        <v xml:space="preserve"> </v>
      </c>
      <c r="S222" s="23" t="str">
        <f>IF('T_endr-kom'!R221=0," ",'T_endr-kom'!R221)</f>
        <v xml:space="preserve"> </v>
      </c>
    </row>
    <row r="223" spans="2:19" x14ac:dyDescent="0.2">
      <c r="B223" s="21" t="str">
        <f>IF('T_endr-kom'!A222=0," ",'T_endr-kom'!A222)</f>
        <v xml:space="preserve"> </v>
      </c>
      <c r="C223" s="21" t="str">
        <f>IF('T_endr-kom'!B222=0," ",'T_endr-kom'!B222)</f>
        <v xml:space="preserve"> </v>
      </c>
      <c r="D223" s="23" t="str">
        <f>IF('T_endr-kom'!C222=0," ",'T_endr-kom'!C222)</f>
        <v xml:space="preserve"> </v>
      </c>
      <c r="E223" s="23" t="str">
        <f>IF('T_endr-kom'!D222=0," ",'T_endr-kom'!D222)</f>
        <v xml:space="preserve"> </v>
      </c>
      <c r="F223" s="23" t="str">
        <f>IF('T_endr-kom'!E222=0," ",'T_endr-kom'!E222)</f>
        <v xml:space="preserve"> </v>
      </c>
      <c r="G223" s="23" t="str">
        <f>IF('T_endr-kom'!F222=0," ",'T_endr-kom'!F222)</f>
        <v xml:space="preserve"> </v>
      </c>
      <c r="H223" s="23" t="str">
        <f>IF('T_endr-kom'!G222=0," ",'T_endr-kom'!G222)</f>
        <v xml:space="preserve"> </v>
      </c>
      <c r="I223" s="23" t="str">
        <f>IF('T_endr-kom'!H222=0," ",'T_endr-kom'!H222)</f>
        <v xml:space="preserve"> </v>
      </c>
      <c r="J223" s="23" t="str">
        <f>IF('T_endr-kom'!I222=0," ",'T_endr-kom'!I222)</f>
        <v xml:space="preserve"> </v>
      </c>
      <c r="K223" s="23" t="str">
        <f>IF('T_endr-kom'!J222=0," ",'T_endr-kom'!J222)</f>
        <v xml:space="preserve"> </v>
      </c>
      <c r="L223" s="23" t="str">
        <f>IF('T_endr-kom'!K222=0," ",'T_endr-kom'!K222)</f>
        <v xml:space="preserve"> </v>
      </c>
      <c r="M223" s="23" t="str">
        <f>IF('T_endr-kom'!L222=0," ",'T_endr-kom'!L222)</f>
        <v xml:space="preserve"> </v>
      </c>
      <c r="N223" s="23" t="str">
        <f>IF('T_endr-kom'!M222=0," ",'T_endr-kom'!M222)</f>
        <v xml:space="preserve"> </v>
      </c>
      <c r="O223" s="23" t="str">
        <f>IF('T_endr-kom'!N222=0," ",'T_endr-kom'!N222)</f>
        <v xml:space="preserve"> </v>
      </c>
      <c r="P223" s="23" t="str">
        <f>IF('T_endr-kom'!O222=0," ",'T_endr-kom'!O222)</f>
        <v xml:space="preserve"> </v>
      </c>
      <c r="Q223" s="23" t="str">
        <f>IF('T_endr-kom'!P222=0," ",'T_endr-kom'!P222)</f>
        <v xml:space="preserve"> </v>
      </c>
      <c r="R223" s="23" t="str">
        <f>IF('T_endr-kom'!Q222=0," ",'T_endr-kom'!Q222)</f>
        <v xml:space="preserve"> </v>
      </c>
      <c r="S223" s="23" t="str">
        <f>IF('T_endr-kom'!R222=0," ",'T_endr-kom'!R222)</f>
        <v xml:space="preserve"> </v>
      </c>
    </row>
    <row r="224" spans="2:19" x14ac:dyDescent="0.2">
      <c r="B224" s="21" t="str">
        <f>IF('T_endr-kom'!A223=0," ",'T_endr-kom'!A223)</f>
        <v xml:space="preserve"> </v>
      </c>
      <c r="C224" s="21" t="str">
        <f>IF('T_endr-kom'!B223=0," ",'T_endr-kom'!B223)</f>
        <v xml:space="preserve"> </v>
      </c>
      <c r="D224" s="23" t="str">
        <f>IF('T_endr-kom'!C223=0," ",'T_endr-kom'!C223)</f>
        <v xml:space="preserve"> </v>
      </c>
      <c r="E224" s="23" t="str">
        <f>IF('T_endr-kom'!D223=0," ",'T_endr-kom'!D223)</f>
        <v xml:space="preserve"> </v>
      </c>
      <c r="F224" s="23" t="str">
        <f>IF('T_endr-kom'!E223=0," ",'T_endr-kom'!E223)</f>
        <v xml:space="preserve"> </v>
      </c>
      <c r="G224" s="23" t="str">
        <f>IF('T_endr-kom'!F223=0," ",'T_endr-kom'!F223)</f>
        <v xml:space="preserve"> </v>
      </c>
      <c r="H224" s="23" t="str">
        <f>IF('T_endr-kom'!G223=0," ",'T_endr-kom'!G223)</f>
        <v xml:space="preserve"> </v>
      </c>
      <c r="I224" s="23" t="str">
        <f>IF('T_endr-kom'!H223=0," ",'T_endr-kom'!H223)</f>
        <v xml:space="preserve"> </v>
      </c>
      <c r="J224" s="23" t="str">
        <f>IF('T_endr-kom'!I223=0," ",'T_endr-kom'!I223)</f>
        <v xml:space="preserve"> </v>
      </c>
      <c r="K224" s="23" t="str">
        <f>IF('T_endr-kom'!J223=0," ",'T_endr-kom'!J223)</f>
        <v xml:space="preserve"> </v>
      </c>
      <c r="L224" s="23" t="str">
        <f>IF('T_endr-kom'!K223=0," ",'T_endr-kom'!K223)</f>
        <v xml:space="preserve"> </v>
      </c>
      <c r="M224" s="23" t="str">
        <f>IF('T_endr-kom'!L223=0," ",'T_endr-kom'!L223)</f>
        <v xml:space="preserve"> </v>
      </c>
      <c r="N224" s="23" t="str">
        <f>IF('T_endr-kom'!M223=0," ",'T_endr-kom'!M223)</f>
        <v xml:space="preserve"> </v>
      </c>
      <c r="O224" s="23" t="str">
        <f>IF('T_endr-kom'!N223=0," ",'T_endr-kom'!N223)</f>
        <v xml:space="preserve"> </v>
      </c>
      <c r="P224" s="23" t="str">
        <f>IF('T_endr-kom'!O223=0," ",'T_endr-kom'!O223)</f>
        <v xml:space="preserve"> </v>
      </c>
      <c r="Q224" s="23" t="str">
        <f>IF('T_endr-kom'!P223=0," ",'T_endr-kom'!P223)</f>
        <v xml:space="preserve"> </v>
      </c>
      <c r="R224" s="23" t="str">
        <f>IF('T_endr-kom'!Q223=0," ",'T_endr-kom'!Q223)</f>
        <v xml:space="preserve"> </v>
      </c>
      <c r="S224" s="23" t="str">
        <f>IF('T_endr-kom'!R223=0," ",'T_endr-kom'!R223)</f>
        <v xml:space="preserve"> </v>
      </c>
    </row>
    <row r="225" spans="2:19" x14ac:dyDescent="0.2">
      <c r="B225" s="21" t="str">
        <f>IF('T_endr-kom'!A224=0," ",'T_endr-kom'!A224)</f>
        <v xml:space="preserve"> </v>
      </c>
      <c r="C225" s="21" t="str">
        <f>IF('T_endr-kom'!B224=0," ",'T_endr-kom'!B224)</f>
        <v xml:space="preserve"> </v>
      </c>
      <c r="D225" s="23" t="str">
        <f>IF('T_endr-kom'!C224=0," ",'T_endr-kom'!C224)</f>
        <v xml:space="preserve"> </v>
      </c>
      <c r="E225" s="23" t="str">
        <f>IF('T_endr-kom'!D224=0," ",'T_endr-kom'!D224)</f>
        <v xml:space="preserve"> </v>
      </c>
      <c r="F225" s="23" t="str">
        <f>IF('T_endr-kom'!E224=0," ",'T_endr-kom'!E224)</f>
        <v xml:space="preserve"> </v>
      </c>
      <c r="G225" s="23" t="str">
        <f>IF('T_endr-kom'!F224=0," ",'T_endr-kom'!F224)</f>
        <v xml:space="preserve"> </v>
      </c>
      <c r="H225" s="23" t="str">
        <f>IF('T_endr-kom'!G224=0," ",'T_endr-kom'!G224)</f>
        <v xml:space="preserve"> </v>
      </c>
      <c r="I225" s="23" t="str">
        <f>IF('T_endr-kom'!H224=0," ",'T_endr-kom'!H224)</f>
        <v xml:space="preserve"> </v>
      </c>
      <c r="J225" s="23" t="str">
        <f>IF('T_endr-kom'!I224=0," ",'T_endr-kom'!I224)</f>
        <v xml:space="preserve"> </v>
      </c>
      <c r="K225" s="23" t="str">
        <f>IF('T_endr-kom'!J224=0," ",'T_endr-kom'!J224)</f>
        <v xml:space="preserve"> </v>
      </c>
      <c r="L225" s="23" t="str">
        <f>IF('T_endr-kom'!K224=0," ",'T_endr-kom'!K224)</f>
        <v xml:space="preserve"> </v>
      </c>
      <c r="M225" s="23" t="str">
        <f>IF('T_endr-kom'!L224=0," ",'T_endr-kom'!L224)</f>
        <v xml:space="preserve"> </v>
      </c>
      <c r="N225" s="23" t="str">
        <f>IF('T_endr-kom'!M224=0," ",'T_endr-kom'!M224)</f>
        <v xml:space="preserve"> </v>
      </c>
      <c r="O225" s="23" t="str">
        <f>IF('T_endr-kom'!N224=0," ",'T_endr-kom'!N224)</f>
        <v xml:space="preserve"> </v>
      </c>
      <c r="P225" s="23" t="str">
        <f>IF('T_endr-kom'!O224=0," ",'T_endr-kom'!O224)</f>
        <v xml:space="preserve"> </v>
      </c>
      <c r="Q225" s="23" t="str">
        <f>IF('T_endr-kom'!P224=0," ",'T_endr-kom'!P224)</f>
        <v xml:space="preserve"> </v>
      </c>
      <c r="R225" s="23" t="str">
        <f>IF('T_endr-kom'!Q224=0," ",'T_endr-kom'!Q224)</f>
        <v xml:space="preserve"> </v>
      </c>
      <c r="S225" s="23" t="str">
        <f>IF('T_endr-kom'!R224=0," ",'T_endr-kom'!R224)</f>
        <v xml:space="preserve"> </v>
      </c>
    </row>
    <row r="226" spans="2:19" x14ac:dyDescent="0.2">
      <c r="B226" s="21" t="str">
        <f>IF('T_endr-kom'!A225=0," ",'T_endr-kom'!A225)</f>
        <v xml:space="preserve"> </v>
      </c>
      <c r="C226" s="21" t="str">
        <f>IF('T_endr-kom'!B225=0," ",'T_endr-kom'!B225)</f>
        <v xml:space="preserve"> </v>
      </c>
      <c r="D226" s="23" t="str">
        <f>IF('T_endr-kom'!C225=0," ",'T_endr-kom'!C225)</f>
        <v xml:space="preserve"> </v>
      </c>
      <c r="E226" s="23" t="str">
        <f>IF('T_endr-kom'!D225=0," ",'T_endr-kom'!D225)</f>
        <v xml:space="preserve"> </v>
      </c>
      <c r="F226" s="23" t="str">
        <f>IF('T_endr-kom'!E225=0," ",'T_endr-kom'!E225)</f>
        <v xml:space="preserve"> </v>
      </c>
      <c r="G226" s="23" t="str">
        <f>IF('T_endr-kom'!F225=0," ",'T_endr-kom'!F225)</f>
        <v xml:space="preserve"> </v>
      </c>
      <c r="H226" s="23" t="str">
        <f>IF('T_endr-kom'!G225=0," ",'T_endr-kom'!G225)</f>
        <v xml:space="preserve"> </v>
      </c>
      <c r="I226" s="23" t="str">
        <f>IF('T_endr-kom'!H225=0," ",'T_endr-kom'!H225)</f>
        <v xml:space="preserve"> </v>
      </c>
      <c r="J226" s="23" t="str">
        <f>IF('T_endr-kom'!I225=0," ",'T_endr-kom'!I225)</f>
        <v xml:space="preserve"> </v>
      </c>
      <c r="K226" s="23" t="str">
        <f>IF('T_endr-kom'!J225=0," ",'T_endr-kom'!J225)</f>
        <v xml:space="preserve"> </v>
      </c>
      <c r="L226" s="23" t="str">
        <f>IF('T_endr-kom'!K225=0," ",'T_endr-kom'!K225)</f>
        <v xml:space="preserve"> </v>
      </c>
      <c r="M226" s="23" t="str">
        <f>IF('T_endr-kom'!L225=0," ",'T_endr-kom'!L225)</f>
        <v xml:space="preserve"> </v>
      </c>
      <c r="N226" s="23" t="str">
        <f>IF('T_endr-kom'!M225=0," ",'T_endr-kom'!M225)</f>
        <v xml:space="preserve"> </v>
      </c>
      <c r="O226" s="23" t="str">
        <f>IF('T_endr-kom'!N225=0," ",'T_endr-kom'!N225)</f>
        <v xml:space="preserve"> </v>
      </c>
      <c r="P226" s="23" t="str">
        <f>IF('T_endr-kom'!O225=0," ",'T_endr-kom'!O225)</f>
        <v xml:space="preserve"> </v>
      </c>
      <c r="Q226" s="23" t="str">
        <f>IF('T_endr-kom'!P225=0," ",'T_endr-kom'!P225)</f>
        <v xml:space="preserve"> </v>
      </c>
      <c r="R226" s="23" t="str">
        <f>IF('T_endr-kom'!Q225=0," ",'T_endr-kom'!Q225)</f>
        <v xml:space="preserve"> </v>
      </c>
      <c r="S226" s="23" t="str">
        <f>IF('T_endr-kom'!R225=0," ",'T_endr-kom'!R225)</f>
        <v xml:space="preserve"> </v>
      </c>
    </row>
    <row r="227" spans="2:19" x14ac:dyDescent="0.2">
      <c r="B227" s="21" t="str">
        <f>IF('T_endr-kom'!A226=0," ",'T_endr-kom'!A226)</f>
        <v xml:space="preserve"> </v>
      </c>
      <c r="C227" s="21" t="str">
        <f>IF('T_endr-kom'!B226=0," ",'T_endr-kom'!B226)</f>
        <v xml:space="preserve"> </v>
      </c>
      <c r="D227" s="23" t="str">
        <f>IF('T_endr-kom'!C226=0," ",'T_endr-kom'!C226)</f>
        <v xml:space="preserve"> </v>
      </c>
      <c r="E227" s="23" t="str">
        <f>IF('T_endr-kom'!D226=0," ",'T_endr-kom'!D226)</f>
        <v xml:space="preserve"> </v>
      </c>
      <c r="F227" s="23" t="str">
        <f>IF('T_endr-kom'!E226=0," ",'T_endr-kom'!E226)</f>
        <v xml:space="preserve"> </v>
      </c>
      <c r="G227" s="23" t="str">
        <f>IF('T_endr-kom'!F226=0," ",'T_endr-kom'!F226)</f>
        <v xml:space="preserve"> </v>
      </c>
      <c r="H227" s="23" t="str">
        <f>IF('T_endr-kom'!G226=0," ",'T_endr-kom'!G226)</f>
        <v xml:space="preserve"> </v>
      </c>
      <c r="I227" s="23" t="str">
        <f>IF('T_endr-kom'!H226=0," ",'T_endr-kom'!H226)</f>
        <v xml:space="preserve"> </v>
      </c>
      <c r="J227" s="23" t="str">
        <f>IF('T_endr-kom'!I226=0," ",'T_endr-kom'!I226)</f>
        <v xml:space="preserve"> </v>
      </c>
      <c r="K227" s="23" t="str">
        <f>IF('T_endr-kom'!J226=0," ",'T_endr-kom'!J226)</f>
        <v xml:space="preserve"> </v>
      </c>
      <c r="L227" s="23" t="str">
        <f>IF('T_endr-kom'!K226=0," ",'T_endr-kom'!K226)</f>
        <v xml:space="preserve"> </v>
      </c>
      <c r="M227" s="23" t="str">
        <f>IF('T_endr-kom'!L226=0," ",'T_endr-kom'!L226)</f>
        <v xml:space="preserve"> </v>
      </c>
      <c r="N227" s="23" t="str">
        <f>IF('T_endr-kom'!M226=0," ",'T_endr-kom'!M226)</f>
        <v xml:space="preserve"> </v>
      </c>
      <c r="O227" s="23" t="str">
        <f>IF('T_endr-kom'!N226=0," ",'T_endr-kom'!N226)</f>
        <v xml:space="preserve"> </v>
      </c>
      <c r="P227" s="23" t="str">
        <f>IF('T_endr-kom'!O226=0," ",'T_endr-kom'!O226)</f>
        <v xml:space="preserve"> </v>
      </c>
      <c r="Q227" s="23" t="str">
        <f>IF('T_endr-kom'!P226=0," ",'T_endr-kom'!P226)</f>
        <v xml:space="preserve"> </v>
      </c>
      <c r="R227" s="23" t="str">
        <f>IF('T_endr-kom'!Q226=0," ",'T_endr-kom'!Q226)</f>
        <v xml:space="preserve"> </v>
      </c>
      <c r="S227" s="23" t="str">
        <f>IF('T_endr-kom'!R226=0," ",'T_endr-kom'!R226)</f>
        <v xml:space="preserve"> </v>
      </c>
    </row>
    <row r="228" spans="2:19" x14ac:dyDescent="0.2">
      <c r="B228" s="21" t="str">
        <f>IF('T_endr-kom'!A227=0," ",'T_endr-kom'!A227)</f>
        <v xml:space="preserve"> </v>
      </c>
      <c r="C228" s="21" t="str">
        <f>IF('T_endr-kom'!B227=0," ",'T_endr-kom'!B227)</f>
        <v xml:space="preserve"> </v>
      </c>
      <c r="D228" s="23" t="str">
        <f>IF('T_endr-kom'!C227=0," ",'T_endr-kom'!C227)</f>
        <v xml:space="preserve"> </v>
      </c>
      <c r="E228" s="23" t="str">
        <f>IF('T_endr-kom'!D227=0," ",'T_endr-kom'!D227)</f>
        <v xml:space="preserve"> </v>
      </c>
      <c r="F228" s="23" t="str">
        <f>IF('T_endr-kom'!E227=0," ",'T_endr-kom'!E227)</f>
        <v xml:space="preserve"> </v>
      </c>
      <c r="G228" s="23" t="str">
        <f>IF('T_endr-kom'!F227=0," ",'T_endr-kom'!F227)</f>
        <v xml:space="preserve"> </v>
      </c>
      <c r="H228" s="23" t="str">
        <f>IF('T_endr-kom'!G227=0," ",'T_endr-kom'!G227)</f>
        <v xml:space="preserve"> </v>
      </c>
      <c r="I228" s="23" t="str">
        <f>IF('T_endr-kom'!H227=0," ",'T_endr-kom'!H227)</f>
        <v xml:space="preserve"> </v>
      </c>
      <c r="J228" s="23" t="str">
        <f>IF('T_endr-kom'!I227=0," ",'T_endr-kom'!I227)</f>
        <v xml:space="preserve"> </v>
      </c>
      <c r="K228" s="23" t="str">
        <f>IF('T_endr-kom'!J227=0," ",'T_endr-kom'!J227)</f>
        <v xml:space="preserve"> </v>
      </c>
      <c r="L228" s="23" t="str">
        <f>IF('T_endr-kom'!K227=0," ",'T_endr-kom'!K227)</f>
        <v xml:space="preserve"> </v>
      </c>
      <c r="M228" s="23" t="str">
        <f>IF('T_endr-kom'!L227=0," ",'T_endr-kom'!L227)</f>
        <v xml:space="preserve"> </v>
      </c>
      <c r="N228" s="23" t="str">
        <f>IF('T_endr-kom'!M227=0," ",'T_endr-kom'!M227)</f>
        <v xml:space="preserve"> </v>
      </c>
      <c r="O228" s="23" t="str">
        <f>IF('T_endr-kom'!N227=0," ",'T_endr-kom'!N227)</f>
        <v xml:space="preserve"> </v>
      </c>
      <c r="P228" s="23" t="str">
        <f>IF('T_endr-kom'!O227=0," ",'T_endr-kom'!O227)</f>
        <v xml:space="preserve"> </v>
      </c>
      <c r="Q228" s="23" t="str">
        <f>IF('T_endr-kom'!P227=0," ",'T_endr-kom'!P227)</f>
        <v xml:space="preserve"> </v>
      </c>
      <c r="R228" s="23" t="str">
        <f>IF('T_endr-kom'!Q227=0," ",'T_endr-kom'!Q227)</f>
        <v xml:space="preserve"> </v>
      </c>
      <c r="S228" s="23" t="str">
        <f>IF('T_endr-kom'!R227=0," ",'T_endr-kom'!R227)</f>
        <v xml:space="preserve"> </v>
      </c>
    </row>
    <row r="229" spans="2:19" x14ac:dyDescent="0.2">
      <c r="B229" s="21" t="str">
        <f>IF('T_endr-kom'!A228=0," ",'T_endr-kom'!A228)</f>
        <v xml:space="preserve"> </v>
      </c>
      <c r="C229" s="21" t="str">
        <f>IF('T_endr-kom'!B228=0," ",'T_endr-kom'!B228)</f>
        <v xml:space="preserve"> </v>
      </c>
      <c r="D229" s="23" t="str">
        <f>IF('T_endr-kom'!C228=0," ",'T_endr-kom'!C228)</f>
        <v xml:space="preserve"> </v>
      </c>
      <c r="E229" s="23" t="str">
        <f>IF('T_endr-kom'!D228=0," ",'T_endr-kom'!D228)</f>
        <v xml:space="preserve"> </v>
      </c>
      <c r="F229" s="23" t="str">
        <f>IF('T_endr-kom'!E228=0," ",'T_endr-kom'!E228)</f>
        <v xml:space="preserve"> </v>
      </c>
      <c r="G229" s="23" t="str">
        <f>IF('T_endr-kom'!F228=0," ",'T_endr-kom'!F228)</f>
        <v xml:space="preserve"> </v>
      </c>
      <c r="H229" s="23" t="str">
        <f>IF('T_endr-kom'!G228=0," ",'T_endr-kom'!G228)</f>
        <v xml:space="preserve"> </v>
      </c>
      <c r="I229" s="23" t="str">
        <f>IF('T_endr-kom'!H228=0," ",'T_endr-kom'!H228)</f>
        <v xml:space="preserve"> </v>
      </c>
      <c r="J229" s="23" t="str">
        <f>IF('T_endr-kom'!I228=0," ",'T_endr-kom'!I228)</f>
        <v xml:space="preserve"> </v>
      </c>
      <c r="K229" s="23" t="str">
        <f>IF('T_endr-kom'!J228=0," ",'T_endr-kom'!J228)</f>
        <v xml:space="preserve"> </v>
      </c>
      <c r="L229" s="23" t="str">
        <f>IF('T_endr-kom'!K228=0," ",'T_endr-kom'!K228)</f>
        <v xml:space="preserve"> </v>
      </c>
      <c r="M229" s="23" t="str">
        <f>IF('T_endr-kom'!L228=0," ",'T_endr-kom'!L228)</f>
        <v xml:space="preserve"> </v>
      </c>
      <c r="N229" s="23" t="str">
        <f>IF('T_endr-kom'!M228=0," ",'T_endr-kom'!M228)</f>
        <v xml:space="preserve"> </v>
      </c>
      <c r="O229" s="23" t="str">
        <f>IF('T_endr-kom'!N228=0," ",'T_endr-kom'!N228)</f>
        <v xml:space="preserve"> </v>
      </c>
      <c r="P229" s="23" t="str">
        <f>IF('T_endr-kom'!O228=0," ",'T_endr-kom'!O228)</f>
        <v xml:space="preserve"> </v>
      </c>
      <c r="Q229" s="23" t="str">
        <f>IF('T_endr-kom'!P228=0," ",'T_endr-kom'!P228)</f>
        <v xml:space="preserve"> </v>
      </c>
      <c r="R229" s="23" t="str">
        <f>IF('T_endr-kom'!Q228=0," ",'T_endr-kom'!Q228)</f>
        <v xml:space="preserve"> </v>
      </c>
      <c r="S229" s="23" t="str">
        <f>IF('T_endr-kom'!R228=0," ",'T_endr-kom'!R228)</f>
        <v xml:space="preserve"> </v>
      </c>
    </row>
    <row r="230" spans="2:19" x14ac:dyDescent="0.2">
      <c r="B230" s="21" t="str">
        <f>IF('T_endr-kom'!A229=0," ",'T_endr-kom'!A229)</f>
        <v xml:space="preserve"> </v>
      </c>
      <c r="C230" s="21" t="str">
        <f>IF('T_endr-kom'!B229=0," ",'T_endr-kom'!B229)</f>
        <v xml:space="preserve"> </v>
      </c>
      <c r="D230" s="23" t="str">
        <f>IF('T_endr-kom'!C229=0," ",'T_endr-kom'!C229)</f>
        <v xml:space="preserve"> </v>
      </c>
      <c r="E230" s="23" t="str">
        <f>IF('T_endr-kom'!D229=0," ",'T_endr-kom'!D229)</f>
        <v xml:space="preserve"> </v>
      </c>
      <c r="F230" s="23" t="str">
        <f>IF('T_endr-kom'!E229=0," ",'T_endr-kom'!E229)</f>
        <v xml:space="preserve"> </v>
      </c>
      <c r="G230" s="23" t="str">
        <f>IF('T_endr-kom'!F229=0," ",'T_endr-kom'!F229)</f>
        <v xml:space="preserve"> </v>
      </c>
      <c r="H230" s="23" t="str">
        <f>IF('T_endr-kom'!G229=0," ",'T_endr-kom'!G229)</f>
        <v xml:space="preserve"> </v>
      </c>
      <c r="I230" s="23" t="str">
        <f>IF('T_endr-kom'!H229=0," ",'T_endr-kom'!H229)</f>
        <v xml:space="preserve"> </v>
      </c>
      <c r="J230" s="23" t="str">
        <f>IF('T_endr-kom'!I229=0," ",'T_endr-kom'!I229)</f>
        <v xml:space="preserve"> </v>
      </c>
      <c r="K230" s="23" t="str">
        <f>IF('T_endr-kom'!J229=0," ",'T_endr-kom'!J229)</f>
        <v xml:space="preserve"> </v>
      </c>
      <c r="L230" s="23" t="str">
        <f>IF('T_endr-kom'!K229=0," ",'T_endr-kom'!K229)</f>
        <v xml:space="preserve"> </v>
      </c>
      <c r="M230" s="23" t="str">
        <f>IF('T_endr-kom'!L229=0," ",'T_endr-kom'!L229)</f>
        <v xml:space="preserve"> </v>
      </c>
      <c r="N230" s="23" t="str">
        <f>IF('T_endr-kom'!M229=0," ",'T_endr-kom'!M229)</f>
        <v xml:space="preserve"> </v>
      </c>
      <c r="O230" s="23" t="str">
        <f>IF('T_endr-kom'!N229=0," ",'T_endr-kom'!N229)</f>
        <v xml:space="preserve"> </v>
      </c>
      <c r="P230" s="23" t="str">
        <f>IF('T_endr-kom'!O229=0," ",'T_endr-kom'!O229)</f>
        <v xml:space="preserve"> </v>
      </c>
      <c r="Q230" s="23" t="str">
        <f>IF('T_endr-kom'!P229=0," ",'T_endr-kom'!P229)</f>
        <v xml:space="preserve"> </v>
      </c>
      <c r="R230" s="23" t="str">
        <f>IF('T_endr-kom'!Q229=0," ",'T_endr-kom'!Q229)</f>
        <v xml:space="preserve"> </v>
      </c>
      <c r="S230" s="23" t="str">
        <f>IF('T_endr-kom'!R229=0," ",'T_endr-kom'!R229)</f>
        <v xml:space="preserve"> </v>
      </c>
    </row>
    <row r="231" spans="2:19" x14ac:dyDescent="0.2">
      <c r="B231" s="21" t="str">
        <f>IF('T_endr-kom'!A230=0," ",'T_endr-kom'!A230)</f>
        <v xml:space="preserve"> </v>
      </c>
      <c r="C231" s="21" t="str">
        <f>IF('T_endr-kom'!B230=0," ",'T_endr-kom'!B230)</f>
        <v xml:space="preserve"> </v>
      </c>
      <c r="D231" s="23" t="str">
        <f>IF('T_endr-kom'!C230=0," ",'T_endr-kom'!C230)</f>
        <v xml:space="preserve"> </v>
      </c>
      <c r="E231" s="23" t="str">
        <f>IF('T_endr-kom'!D230=0," ",'T_endr-kom'!D230)</f>
        <v xml:space="preserve"> </v>
      </c>
      <c r="F231" s="23" t="str">
        <f>IF('T_endr-kom'!E230=0," ",'T_endr-kom'!E230)</f>
        <v xml:space="preserve"> </v>
      </c>
      <c r="G231" s="23" t="str">
        <f>IF('T_endr-kom'!F230=0," ",'T_endr-kom'!F230)</f>
        <v xml:space="preserve"> </v>
      </c>
      <c r="H231" s="23" t="str">
        <f>IF('T_endr-kom'!G230=0," ",'T_endr-kom'!G230)</f>
        <v xml:space="preserve"> </v>
      </c>
      <c r="I231" s="23" t="str">
        <f>IF('T_endr-kom'!H230=0," ",'T_endr-kom'!H230)</f>
        <v xml:space="preserve"> </v>
      </c>
      <c r="J231" s="23" t="str">
        <f>IF('T_endr-kom'!I230=0," ",'T_endr-kom'!I230)</f>
        <v xml:space="preserve"> </v>
      </c>
      <c r="K231" s="23" t="str">
        <f>IF('T_endr-kom'!J230=0," ",'T_endr-kom'!J230)</f>
        <v xml:space="preserve"> </v>
      </c>
      <c r="L231" s="23" t="str">
        <f>IF('T_endr-kom'!K230=0," ",'T_endr-kom'!K230)</f>
        <v xml:space="preserve"> </v>
      </c>
      <c r="M231" s="23" t="str">
        <f>IF('T_endr-kom'!L230=0," ",'T_endr-kom'!L230)</f>
        <v xml:space="preserve"> </v>
      </c>
      <c r="N231" s="23" t="str">
        <f>IF('T_endr-kom'!M230=0," ",'T_endr-kom'!M230)</f>
        <v xml:space="preserve"> </v>
      </c>
      <c r="O231" s="23" t="str">
        <f>IF('T_endr-kom'!N230=0," ",'T_endr-kom'!N230)</f>
        <v xml:space="preserve"> </v>
      </c>
      <c r="P231" s="23" t="str">
        <f>IF('T_endr-kom'!O230=0," ",'T_endr-kom'!O230)</f>
        <v xml:space="preserve"> </v>
      </c>
      <c r="Q231" s="23" t="str">
        <f>IF('T_endr-kom'!P230=0," ",'T_endr-kom'!P230)</f>
        <v xml:space="preserve"> </v>
      </c>
      <c r="R231" s="23" t="str">
        <f>IF('T_endr-kom'!Q230=0," ",'T_endr-kom'!Q230)</f>
        <v xml:space="preserve"> </v>
      </c>
      <c r="S231" s="23" t="str">
        <f>IF('T_endr-kom'!R230=0," ",'T_endr-kom'!R230)</f>
        <v xml:space="preserve"> </v>
      </c>
    </row>
    <row r="232" spans="2:19" x14ac:dyDescent="0.2">
      <c r="B232" s="21" t="str">
        <f>IF('T_endr-kom'!A231=0," ",'T_endr-kom'!A231)</f>
        <v xml:space="preserve"> </v>
      </c>
      <c r="C232" s="21" t="str">
        <f>IF('T_endr-kom'!B231=0," ",'T_endr-kom'!B231)</f>
        <v xml:space="preserve"> </v>
      </c>
      <c r="D232" s="23" t="str">
        <f>IF('T_endr-kom'!C231=0," ",'T_endr-kom'!C231)</f>
        <v xml:space="preserve"> </v>
      </c>
      <c r="E232" s="23" t="str">
        <f>IF('T_endr-kom'!D231=0," ",'T_endr-kom'!D231)</f>
        <v xml:space="preserve"> </v>
      </c>
      <c r="F232" s="23" t="str">
        <f>IF('T_endr-kom'!E231=0," ",'T_endr-kom'!E231)</f>
        <v xml:space="preserve"> </v>
      </c>
      <c r="G232" s="23" t="str">
        <f>IF('T_endr-kom'!F231=0," ",'T_endr-kom'!F231)</f>
        <v xml:space="preserve"> </v>
      </c>
      <c r="H232" s="23" t="str">
        <f>IF('T_endr-kom'!G231=0," ",'T_endr-kom'!G231)</f>
        <v xml:space="preserve"> </v>
      </c>
      <c r="I232" s="23" t="str">
        <f>IF('T_endr-kom'!H231=0," ",'T_endr-kom'!H231)</f>
        <v xml:space="preserve"> </v>
      </c>
      <c r="J232" s="23" t="str">
        <f>IF('T_endr-kom'!I231=0," ",'T_endr-kom'!I231)</f>
        <v xml:space="preserve"> </v>
      </c>
      <c r="K232" s="23" t="str">
        <f>IF('T_endr-kom'!J231=0," ",'T_endr-kom'!J231)</f>
        <v xml:space="preserve"> </v>
      </c>
      <c r="L232" s="23" t="str">
        <f>IF('T_endr-kom'!K231=0," ",'T_endr-kom'!K231)</f>
        <v xml:space="preserve"> </v>
      </c>
      <c r="M232" s="23" t="str">
        <f>IF('T_endr-kom'!L231=0," ",'T_endr-kom'!L231)</f>
        <v xml:space="preserve"> </v>
      </c>
      <c r="N232" s="23" t="str">
        <f>IF('T_endr-kom'!M231=0," ",'T_endr-kom'!M231)</f>
        <v xml:space="preserve"> </v>
      </c>
      <c r="O232" s="23" t="str">
        <f>IF('T_endr-kom'!N231=0," ",'T_endr-kom'!N231)</f>
        <v xml:space="preserve"> </v>
      </c>
      <c r="P232" s="23" t="str">
        <f>IF('T_endr-kom'!O231=0," ",'T_endr-kom'!O231)</f>
        <v xml:space="preserve"> </v>
      </c>
      <c r="Q232" s="23" t="str">
        <f>IF('T_endr-kom'!P231=0," ",'T_endr-kom'!P231)</f>
        <v xml:space="preserve"> </v>
      </c>
      <c r="R232" s="23" t="str">
        <f>IF('T_endr-kom'!Q231=0," ",'T_endr-kom'!Q231)</f>
        <v xml:space="preserve"> </v>
      </c>
      <c r="S232" s="23" t="str">
        <f>IF('T_endr-kom'!R231=0," ",'T_endr-kom'!R231)</f>
        <v xml:space="preserve"> </v>
      </c>
    </row>
    <row r="233" spans="2:19" x14ac:dyDescent="0.2">
      <c r="B233" s="21" t="str">
        <f>IF('T_endr-kom'!A232=0," ",'T_endr-kom'!A232)</f>
        <v xml:space="preserve"> </v>
      </c>
      <c r="C233" s="21" t="str">
        <f>IF('T_endr-kom'!B232=0," ",'T_endr-kom'!B232)</f>
        <v xml:space="preserve"> </v>
      </c>
      <c r="D233" s="23" t="str">
        <f>IF('T_endr-kom'!C232=0," ",'T_endr-kom'!C232)</f>
        <v xml:space="preserve"> </v>
      </c>
      <c r="E233" s="23" t="str">
        <f>IF('T_endr-kom'!D232=0," ",'T_endr-kom'!D232)</f>
        <v xml:space="preserve"> </v>
      </c>
      <c r="F233" s="23" t="str">
        <f>IF('T_endr-kom'!E232=0," ",'T_endr-kom'!E232)</f>
        <v xml:space="preserve"> </v>
      </c>
      <c r="G233" s="23" t="str">
        <f>IF('T_endr-kom'!F232=0," ",'T_endr-kom'!F232)</f>
        <v xml:space="preserve"> </v>
      </c>
      <c r="H233" s="23" t="str">
        <f>IF('T_endr-kom'!G232=0," ",'T_endr-kom'!G232)</f>
        <v xml:space="preserve"> </v>
      </c>
      <c r="I233" s="23" t="str">
        <f>IF('T_endr-kom'!H232=0," ",'T_endr-kom'!H232)</f>
        <v xml:space="preserve"> </v>
      </c>
      <c r="J233" s="23" t="str">
        <f>IF('T_endr-kom'!I232=0," ",'T_endr-kom'!I232)</f>
        <v xml:space="preserve"> </v>
      </c>
      <c r="K233" s="23" t="str">
        <f>IF('T_endr-kom'!J232=0," ",'T_endr-kom'!J232)</f>
        <v xml:space="preserve"> </v>
      </c>
      <c r="L233" s="23" t="str">
        <f>IF('T_endr-kom'!K232=0," ",'T_endr-kom'!K232)</f>
        <v xml:space="preserve"> </v>
      </c>
      <c r="M233" s="23" t="str">
        <f>IF('T_endr-kom'!L232=0," ",'T_endr-kom'!L232)</f>
        <v xml:space="preserve"> </v>
      </c>
      <c r="N233" s="23" t="str">
        <f>IF('T_endr-kom'!M232=0," ",'T_endr-kom'!M232)</f>
        <v xml:space="preserve"> </v>
      </c>
      <c r="O233" s="23" t="str">
        <f>IF('T_endr-kom'!N232=0," ",'T_endr-kom'!N232)</f>
        <v xml:space="preserve"> </v>
      </c>
      <c r="P233" s="23" t="str">
        <f>IF('T_endr-kom'!O232=0," ",'T_endr-kom'!O232)</f>
        <v xml:space="preserve"> </v>
      </c>
      <c r="Q233" s="23" t="str">
        <f>IF('T_endr-kom'!P232=0," ",'T_endr-kom'!P232)</f>
        <v xml:space="preserve"> </v>
      </c>
      <c r="R233" s="23" t="str">
        <f>IF('T_endr-kom'!Q232=0," ",'T_endr-kom'!Q232)</f>
        <v xml:space="preserve"> </v>
      </c>
      <c r="S233" s="23" t="str">
        <f>IF('T_endr-kom'!R232=0," ",'T_endr-kom'!R232)</f>
        <v xml:space="preserve"> </v>
      </c>
    </row>
    <row r="234" spans="2:19" x14ac:dyDescent="0.2">
      <c r="B234" s="21" t="str">
        <f>IF('T_endr-kom'!A233=0," ",'T_endr-kom'!A233)</f>
        <v xml:space="preserve"> </v>
      </c>
      <c r="C234" s="21" t="str">
        <f>IF('T_endr-kom'!B233=0," ",'T_endr-kom'!B233)</f>
        <v xml:space="preserve"> </v>
      </c>
      <c r="D234" s="23" t="str">
        <f>IF('T_endr-kom'!C233=0," ",'T_endr-kom'!C233)</f>
        <v xml:space="preserve"> </v>
      </c>
      <c r="E234" s="23" t="str">
        <f>IF('T_endr-kom'!D233=0," ",'T_endr-kom'!D233)</f>
        <v xml:space="preserve"> </v>
      </c>
      <c r="F234" s="23" t="str">
        <f>IF('T_endr-kom'!E233=0," ",'T_endr-kom'!E233)</f>
        <v xml:space="preserve"> </v>
      </c>
      <c r="G234" s="23" t="str">
        <f>IF('T_endr-kom'!F233=0," ",'T_endr-kom'!F233)</f>
        <v xml:space="preserve"> </v>
      </c>
      <c r="H234" s="23" t="str">
        <f>IF('T_endr-kom'!G233=0," ",'T_endr-kom'!G233)</f>
        <v xml:space="preserve"> </v>
      </c>
      <c r="I234" s="23" t="str">
        <f>IF('T_endr-kom'!H233=0," ",'T_endr-kom'!H233)</f>
        <v xml:space="preserve"> </v>
      </c>
      <c r="J234" s="23" t="str">
        <f>IF('T_endr-kom'!I233=0," ",'T_endr-kom'!I233)</f>
        <v xml:space="preserve"> </v>
      </c>
      <c r="K234" s="23" t="str">
        <f>IF('T_endr-kom'!J233=0," ",'T_endr-kom'!J233)</f>
        <v xml:space="preserve"> </v>
      </c>
      <c r="L234" s="23" t="str">
        <f>IF('T_endr-kom'!K233=0," ",'T_endr-kom'!K233)</f>
        <v xml:space="preserve"> </v>
      </c>
      <c r="M234" s="23" t="str">
        <f>IF('T_endr-kom'!L233=0," ",'T_endr-kom'!L233)</f>
        <v xml:space="preserve"> </v>
      </c>
      <c r="N234" s="23" t="str">
        <f>IF('T_endr-kom'!M233=0," ",'T_endr-kom'!M233)</f>
        <v xml:space="preserve"> </v>
      </c>
      <c r="O234" s="23" t="str">
        <f>IF('T_endr-kom'!N233=0," ",'T_endr-kom'!N233)</f>
        <v xml:space="preserve"> </v>
      </c>
      <c r="P234" s="23" t="str">
        <f>IF('T_endr-kom'!O233=0," ",'T_endr-kom'!O233)</f>
        <v xml:space="preserve"> </v>
      </c>
      <c r="Q234" s="23" t="str">
        <f>IF('T_endr-kom'!P233=0," ",'T_endr-kom'!P233)</f>
        <v xml:space="preserve"> </v>
      </c>
      <c r="R234" s="23" t="str">
        <f>IF('T_endr-kom'!Q233=0," ",'T_endr-kom'!Q233)</f>
        <v xml:space="preserve"> </v>
      </c>
      <c r="S234" s="23" t="str">
        <f>IF('T_endr-kom'!R233=0," ",'T_endr-kom'!R233)</f>
        <v xml:space="preserve"> </v>
      </c>
    </row>
    <row r="235" spans="2:19" x14ac:dyDescent="0.2">
      <c r="B235" s="21" t="str">
        <f>IF('T_endr-kom'!A234=0," ",'T_endr-kom'!A234)</f>
        <v xml:space="preserve"> </v>
      </c>
      <c r="C235" s="21" t="str">
        <f>IF('T_endr-kom'!B234=0," ",'T_endr-kom'!B234)</f>
        <v xml:space="preserve"> </v>
      </c>
      <c r="D235" s="23" t="str">
        <f>IF('T_endr-kom'!C234=0," ",'T_endr-kom'!C234)</f>
        <v xml:space="preserve"> </v>
      </c>
      <c r="E235" s="23" t="str">
        <f>IF('T_endr-kom'!D234=0," ",'T_endr-kom'!D234)</f>
        <v xml:space="preserve"> </v>
      </c>
      <c r="F235" s="23" t="str">
        <f>IF('T_endr-kom'!E234=0," ",'T_endr-kom'!E234)</f>
        <v xml:space="preserve"> </v>
      </c>
      <c r="G235" s="23" t="str">
        <f>IF('T_endr-kom'!F234=0," ",'T_endr-kom'!F234)</f>
        <v xml:space="preserve"> </v>
      </c>
      <c r="H235" s="23" t="str">
        <f>IF('T_endr-kom'!G234=0," ",'T_endr-kom'!G234)</f>
        <v xml:space="preserve"> </v>
      </c>
      <c r="I235" s="23" t="str">
        <f>IF('T_endr-kom'!H234=0," ",'T_endr-kom'!H234)</f>
        <v xml:space="preserve"> </v>
      </c>
      <c r="J235" s="23" t="str">
        <f>IF('T_endr-kom'!I234=0," ",'T_endr-kom'!I234)</f>
        <v xml:space="preserve"> </v>
      </c>
      <c r="K235" s="23" t="str">
        <f>IF('T_endr-kom'!J234=0," ",'T_endr-kom'!J234)</f>
        <v xml:space="preserve"> </v>
      </c>
      <c r="L235" s="23" t="str">
        <f>IF('T_endr-kom'!K234=0," ",'T_endr-kom'!K234)</f>
        <v xml:space="preserve"> </v>
      </c>
      <c r="M235" s="23" t="str">
        <f>IF('T_endr-kom'!L234=0," ",'T_endr-kom'!L234)</f>
        <v xml:space="preserve"> </v>
      </c>
      <c r="N235" s="23" t="str">
        <f>IF('T_endr-kom'!M234=0," ",'T_endr-kom'!M234)</f>
        <v xml:space="preserve"> </v>
      </c>
      <c r="O235" s="23" t="str">
        <f>IF('T_endr-kom'!N234=0," ",'T_endr-kom'!N234)</f>
        <v xml:space="preserve"> </v>
      </c>
      <c r="P235" s="23" t="str">
        <f>IF('T_endr-kom'!O234=0," ",'T_endr-kom'!O234)</f>
        <v xml:space="preserve"> </v>
      </c>
      <c r="Q235" s="23" t="str">
        <f>IF('T_endr-kom'!P234=0," ",'T_endr-kom'!P234)</f>
        <v xml:space="preserve"> </v>
      </c>
      <c r="R235" s="23" t="str">
        <f>IF('T_endr-kom'!Q234=0," ",'T_endr-kom'!Q234)</f>
        <v xml:space="preserve"> </v>
      </c>
      <c r="S235" s="23" t="str">
        <f>IF('T_endr-kom'!R234=0," ",'T_endr-kom'!R234)</f>
        <v xml:space="preserve"> </v>
      </c>
    </row>
    <row r="236" spans="2:19" x14ac:dyDescent="0.2">
      <c r="B236" s="21" t="str">
        <f>IF('T_endr-kom'!A235=0," ",'T_endr-kom'!A235)</f>
        <v xml:space="preserve"> </v>
      </c>
      <c r="C236" s="21" t="str">
        <f>IF('T_endr-kom'!B235=0," ",'T_endr-kom'!B235)</f>
        <v xml:space="preserve"> </v>
      </c>
      <c r="D236" s="23" t="str">
        <f>IF('T_endr-kom'!C235=0," ",'T_endr-kom'!C235)</f>
        <v xml:space="preserve"> </v>
      </c>
      <c r="E236" s="23" t="str">
        <f>IF('T_endr-kom'!D235=0," ",'T_endr-kom'!D235)</f>
        <v xml:space="preserve"> </v>
      </c>
      <c r="F236" s="23" t="str">
        <f>IF('T_endr-kom'!E235=0," ",'T_endr-kom'!E235)</f>
        <v xml:space="preserve"> </v>
      </c>
      <c r="G236" s="23" t="str">
        <f>IF('T_endr-kom'!F235=0," ",'T_endr-kom'!F235)</f>
        <v xml:space="preserve"> </v>
      </c>
      <c r="H236" s="23" t="str">
        <f>IF('T_endr-kom'!G235=0," ",'T_endr-kom'!G235)</f>
        <v xml:space="preserve"> </v>
      </c>
      <c r="I236" s="23" t="str">
        <f>IF('T_endr-kom'!H235=0," ",'T_endr-kom'!H235)</f>
        <v xml:space="preserve"> </v>
      </c>
      <c r="J236" s="23" t="str">
        <f>IF('T_endr-kom'!I235=0," ",'T_endr-kom'!I235)</f>
        <v xml:space="preserve"> </v>
      </c>
      <c r="K236" s="23" t="str">
        <f>IF('T_endr-kom'!J235=0," ",'T_endr-kom'!J235)</f>
        <v xml:space="preserve"> </v>
      </c>
      <c r="L236" s="23" t="str">
        <f>IF('T_endr-kom'!K235=0," ",'T_endr-kom'!K235)</f>
        <v xml:space="preserve"> </v>
      </c>
      <c r="M236" s="23" t="str">
        <f>IF('T_endr-kom'!L235=0," ",'T_endr-kom'!L235)</f>
        <v xml:space="preserve"> </v>
      </c>
      <c r="N236" s="23" t="str">
        <f>IF('T_endr-kom'!M235=0," ",'T_endr-kom'!M235)</f>
        <v xml:space="preserve"> </v>
      </c>
      <c r="O236" s="23" t="str">
        <f>IF('T_endr-kom'!N235=0," ",'T_endr-kom'!N235)</f>
        <v xml:space="preserve"> </v>
      </c>
      <c r="P236" s="23" t="str">
        <f>IF('T_endr-kom'!O235=0," ",'T_endr-kom'!O235)</f>
        <v xml:space="preserve"> </v>
      </c>
      <c r="Q236" s="23" t="str">
        <f>IF('T_endr-kom'!P235=0," ",'T_endr-kom'!P235)</f>
        <v xml:space="preserve"> </v>
      </c>
      <c r="R236" s="23" t="str">
        <f>IF('T_endr-kom'!Q235=0," ",'T_endr-kom'!Q235)</f>
        <v xml:space="preserve"> </v>
      </c>
      <c r="S236" s="23" t="str">
        <f>IF('T_endr-kom'!R235=0," ",'T_endr-kom'!R235)</f>
        <v xml:space="preserve"> </v>
      </c>
    </row>
    <row r="237" spans="2:19" x14ac:dyDescent="0.2">
      <c r="B237" s="21" t="str">
        <f>IF('T_endr-kom'!A236=0," ",'T_endr-kom'!A236)</f>
        <v xml:space="preserve"> </v>
      </c>
      <c r="C237" s="21" t="str">
        <f>IF('T_endr-kom'!B236=0," ",'T_endr-kom'!B236)</f>
        <v xml:space="preserve"> </v>
      </c>
      <c r="D237" s="23" t="str">
        <f>IF('T_endr-kom'!C236=0," ",'T_endr-kom'!C236)</f>
        <v xml:space="preserve"> </v>
      </c>
      <c r="E237" s="23" t="str">
        <f>IF('T_endr-kom'!D236=0," ",'T_endr-kom'!D236)</f>
        <v xml:space="preserve"> </v>
      </c>
      <c r="F237" s="23" t="str">
        <f>IF('T_endr-kom'!E236=0," ",'T_endr-kom'!E236)</f>
        <v xml:space="preserve"> </v>
      </c>
      <c r="G237" s="23" t="str">
        <f>IF('T_endr-kom'!F236=0," ",'T_endr-kom'!F236)</f>
        <v xml:space="preserve"> </v>
      </c>
      <c r="H237" s="23" t="str">
        <f>IF('T_endr-kom'!G236=0," ",'T_endr-kom'!G236)</f>
        <v xml:space="preserve"> </v>
      </c>
      <c r="I237" s="23" t="str">
        <f>IF('T_endr-kom'!H236=0," ",'T_endr-kom'!H236)</f>
        <v xml:space="preserve"> </v>
      </c>
      <c r="J237" s="23" t="str">
        <f>IF('T_endr-kom'!I236=0," ",'T_endr-kom'!I236)</f>
        <v xml:space="preserve"> </v>
      </c>
      <c r="K237" s="23" t="str">
        <f>IF('T_endr-kom'!J236=0," ",'T_endr-kom'!J236)</f>
        <v xml:space="preserve"> </v>
      </c>
      <c r="L237" s="23" t="str">
        <f>IF('T_endr-kom'!K236=0," ",'T_endr-kom'!K236)</f>
        <v xml:space="preserve"> </v>
      </c>
      <c r="M237" s="23" t="str">
        <f>IF('T_endr-kom'!L236=0," ",'T_endr-kom'!L236)</f>
        <v xml:space="preserve"> </v>
      </c>
      <c r="N237" s="23" t="str">
        <f>IF('T_endr-kom'!M236=0," ",'T_endr-kom'!M236)</f>
        <v xml:space="preserve"> </v>
      </c>
      <c r="O237" s="23" t="str">
        <f>IF('T_endr-kom'!N236=0," ",'T_endr-kom'!N236)</f>
        <v xml:space="preserve"> </v>
      </c>
      <c r="P237" s="23" t="str">
        <f>IF('T_endr-kom'!O236=0," ",'T_endr-kom'!O236)</f>
        <v xml:space="preserve"> </v>
      </c>
      <c r="Q237" s="23" t="str">
        <f>IF('T_endr-kom'!P236=0," ",'T_endr-kom'!P236)</f>
        <v xml:space="preserve"> </v>
      </c>
      <c r="R237" s="23" t="str">
        <f>IF('T_endr-kom'!Q236=0," ",'T_endr-kom'!Q236)</f>
        <v xml:space="preserve"> </v>
      </c>
      <c r="S237" s="23" t="str">
        <f>IF('T_endr-kom'!R236=0," ",'T_endr-kom'!R236)</f>
        <v xml:space="preserve"> </v>
      </c>
    </row>
    <row r="238" spans="2:19" x14ac:dyDescent="0.2">
      <c r="B238" s="21" t="str">
        <f>IF('T_endr-kom'!A237=0," ",'T_endr-kom'!A237)</f>
        <v xml:space="preserve"> </v>
      </c>
      <c r="C238" s="21" t="str">
        <f>IF('T_endr-kom'!B237=0," ",'T_endr-kom'!B237)</f>
        <v xml:space="preserve"> </v>
      </c>
      <c r="D238" s="23" t="str">
        <f>IF('T_endr-kom'!C237=0," ",'T_endr-kom'!C237)</f>
        <v xml:space="preserve"> </v>
      </c>
      <c r="E238" s="23" t="str">
        <f>IF('T_endr-kom'!D237=0," ",'T_endr-kom'!D237)</f>
        <v xml:space="preserve"> </v>
      </c>
      <c r="F238" s="23" t="str">
        <f>IF('T_endr-kom'!E237=0," ",'T_endr-kom'!E237)</f>
        <v xml:space="preserve"> </v>
      </c>
      <c r="G238" s="23" t="str">
        <f>IF('T_endr-kom'!F237=0," ",'T_endr-kom'!F237)</f>
        <v xml:space="preserve"> </v>
      </c>
      <c r="H238" s="23" t="str">
        <f>IF('T_endr-kom'!G237=0," ",'T_endr-kom'!G237)</f>
        <v xml:space="preserve"> </v>
      </c>
      <c r="I238" s="23" t="str">
        <f>IF('T_endr-kom'!H237=0," ",'T_endr-kom'!H237)</f>
        <v xml:space="preserve"> </v>
      </c>
      <c r="J238" s="23" t="str">
        <f>IF('T_endr-kom'!I237=0," ",'T_endr-kom'!I237)</f>
        <v xml:space="preserve"> </v>
      </c>
      <c r="K238" s="23" t="str">
        <f>IF('T_endr-kom'!J237=0," ",'T_endr-kom'!J237)</f>
        <v xml:space="preserve"> </v>
      </c>
      <c r="L238" s="23" t="str">
        <f>IF('T_endr-kom'!K237=0," ",'T_endr-kom'!K237)</f>
        <v xml:space="preserve"> </v>
      </c>
      <c r="M238" s="23" t="str">
        <f>IF('T_endr-kom'!L237=0," ",'T_endr-kom'!L237)</f>
        <v xml:space="preserve"> </v>
      </c>
      <c r="N238" s="23" t="str">
        <f>IF('T_endr-kom'!M237=0," ",'T_endr-kom'!M237)</f>
        <v xml:space="preserve"> </v>
      </c>
      <c r="O238" s="23" t="str">
        <f>IF('T_endr-kom'!N237=0," ",'T_endr-kom'!N237)</f>
        <v xml:space="preserve"> </v>
      </c>
      <c r="P238" s="23" t="str">
        <f>IF('T_endr-kom'!O237=0," ",'T_endr-kom'!O237)</f>
        <v xml:space="preserve"> </v>
      </c>
      <c r="Q238" s="23" t="str">
        <f>IF('T_endr-kom'!P237=0," ",'T_endr-kom'!P237)</f>
        <v xml:space="preserve"> </v>
      </c>
      <c r="R238" s="23" t="str">
        <f>IF('T_endr-kom'!Q237=0," ",'T_endr-kom'!Q237)</f>
        <v xml:space="preserve"> </v>
      </c>
      <c r="S238" s="23" t="str">
        <f>IF('T_endr-kom'!R237=0," ",'T_endr-kom'!R237)</f>
        <v xml:space="preserve"> </v>
      </c>
    </row>
    <row r="239" spans="2:19" x14ac:dyDescent="0.2">
      <c r="B239" s="21" t="str">
        <f>IF('T_endr-kom'!A238=0," ",'T_endr-kom'!A238)</f>
        <v xml:space="preserve"> </v>
      </c>
      <c r="C239" s="21" t="str">
        <f>IF('T_endr-kom'!B238=0," ",'T_endr-kom'!B238)</f>
        <v xml:space="preserve"> </v>
      </c>
      <c r="D239" s="23" t="str">
        <f>IF('T_endr-kom'!C238=0," ",'T_endr-kom'!C238)</f>
        <v xml:space="preserve"> </v>
      </c>
      <c r="E239" s="23" t="str">
        <f>IF('T_endr-kom'!D238=0," ",'T_endr-kom'!D238)</f>
        <v xml:space="preserve"> </v>
      </c>
      <c r="F239" s="23" t="str">
        <f>IF('T_endr-kom'!E238=0," ",'T_endr-kom'!E238)</f>
        <v xml:space="preserve"> </v>
      </c>
      <c r="G239" s="23" t="str">
        <f>IF('T_endr-kom'!F238=0," ",'T_endr-kom'!F238)</f>
        <v xml:space="preserve"> </v>
      </c>
      <c r="H239" s="23" t="str">
        <f>IF('T_endr-kom'!G238=0," ",'T_endr-kom'!G238)</f>
        <v xml:space="preserve"> </v>
      </c>
      <c r="I239" s="23" t="str">
        <f>IF('T_endr-kom'!H238=0," ",'T_endr-kom'!H238)</f>
        <v xml:space="preserve"> </v>
      </c>
      <c r="J239" s="23" t="str">
        <f>IF('T_endr-kom'!I238=0," ",'T_endr-kom'!I238)</f>
        <v xml:space="preserve"> </v>
      </c>
      <c r="K239" s="23" t="str">
        <f>IF('T_endr-kom'!J238=0," ",'T_endr-kom'!J238)</f>
        <v xml:space="preserve"> </v>
      </c>
      <c r="L239" s="23" t="str">
        <f>IF('T_endr-kom'!K238=0," ",'T_endr-kom'!K238)</f>
        <v xml:space="preserve"> </v>
      </c>
      <c r="M239" s="23" t="str">
        <f>IF('T_endr-kom'!L238=0," ",'T_endr-kom'!L238)</f>
        <v xml:space="preserve"> </v>
      </c>
      <c r="N239" s="23" t="str">
        <f>IF('T_endr-kom'!M238=0," ",'T_endr-kom'!M238)</f>
        <v xml:space="preserve"> </v>
      </c>
      <c r="O239" s="23" t="str">
        <f>IF('T_endr-kom'!N238=0," ",'T_endr-kom'!N238)</f>
        <v xml:space="preserve"> </v>
      </c>
      <c r="P239" s="23" t="str">
        <f>IF('T_endr-kom'!O238=0," ",'T_endr-kom'!O238)</f>
        <v xml:space="preserve"> </v>
      </c>
      <c r="Q239" s="23" t="str">
        <f>IF('T_endr-kom'!P238=0," ",'T_endr-kom'!P238)</f>
        <v xml:space="preserve"> </v>
      </c>
      <c r="R239" s="23" t="str">
        <f>IF('T_endr-kom'!Q238=0," ",'T_endr-kom'!Q238)</f>
        <v xml:space="preserve"> </v>
      </c>
      <c r="S239" s="23" t="str">
        <f>IF('T_endr-kom'!R238=0," ",'T_endr-kom'!R238)</f>
        <v xml:space="preserve"> </v>
      </c>
    </row>
    <row r="240" spans="2:19" x14ac:dyDescent="0.2">
      <c r="B240" s="21" t="str">
        <f>IF('T_endr-kom'!A239=0," ",'T_endr-kom'!A239)</f>
        <v xml:space="preserve"> </v>
      </c>
      <c r="C240" s="21" t="str">
        <f>IF('T_endr-kom'!B239=0," ",'T_endr-kom'!B239)</f>
        <v xml:space="preserve"> </v>
      </c>
      <c r="D240" s="23" t="str">
        <f>IF('T_endr-kom'!C239=0," ",'T_endr-kom'!C239)</f>
        <v xml:space="preserve"> </v>
      </c>
      <c r="E240" s="23" t="str">
        <f>IF('T_endr-kom'!D239=0," ",'T_endr-kom'!D239)</f>
        <v xml:space="preserve"> </v>
      </c>
      <c r="F240" s="23" t="str">
        <f>IF('T_endr-kom'!E239=0," ",'T_endr-kom'!E239)</f>
        <v xml:space="preserve"> </v>
      </c>
      <c r="G240" s="23" t="str">
        <f>IF('T_endr-kom'!F239=0," ",'T_endr-kom'!F239)</f>
        <v xml:space="preserve"> </v>
      </c>
      <c r="H240" s="23" t="str">
        <f>IF('T_endr-kom'!G239=0," ",'T_endr-kom'!G239)</f>
        <v xml:space="preserve"> </v>
      </c>
      <c r="I240" s="23" t="str">
        <f>IF('T_endr-kom'!H239=0," ",'T_endr-kom'!H239)</f>
        <v xml:space="preserve"> </v>
      </c>
      <c r="J240" s="23" t="str">
        <f>IF('T_endr-kom'!I239=0," ",'T_endr-kom'!I239)</f>
        <v xml:space="preserve"> </v>
      </c>
      <c r="K240" s="23" t="str">
        <f>IF('T_endr-kom'!J239=0," ",'T_endr-kom'!J239)</f>
        <v xml:space="preserve"> </v>
      </c>
      <c r="L240" s="23" t="str">
        <f>IF('T_endr-kom'!K239=0," ",'T_endr-kom'!K239)</f>
        <v xml:space="preserve"> </v>
      </c>
      <c r="M240" s="23" t="str">
        <f>IF('T_endr-kom'!L239=0," ",'T_endr-kom'!L239)</f>
        <v xml:space="preserve"> </v>
      </c>
      <c r="N240" s="23" t="str">
        <f>IF('T_endr-kom'!M239=0," ",'T_endr-kom'!M239)</f>
        <v xml:space="preserve"> </v>
      </c>
      <c r="O240" s="23" t="str">
        <f>IF('T_endr-kom'!N239=0," ",'T_endr-kom'!N239)</f>
        <v xml:space="preserve"> </v>
      </c>
      <c r="P240" s="23" t="str">
        <f>IF('T_endr-kom'!O239=0," ",'T_endr-kom'!O239)</f>
        <v xml:space="preserve"> </v>
      </c>
      <c r="Q240" s="23" t="str">
        <f>IF('T_endr-kom'!P239=0," ",'T_endr-kom'!P239)</f>
        <v xml:space="preserve"> </v>
      </c>
      <c r="R240" s="23" t="str">
        <f>IF('T_endr-kom'!Q239=0," ",'T_endr-kom'!Q239)</f>
        <v xml:space="preserve"> </v>
      </c>
      <c r="S240" s="23" t="str">
        <f>IF('T_endr-kom'!R239=0," ",'T_endr-kom'!R239)</f>
        <v xml:space="preserve"> </v>
      </c>
    </row>
    <row r="241" spans="2:19" x14ac:dyDescent="0.2">
      <c r="B241" s="21" t="str">
        <f>IF('T_endr-kom'!A240=0," ",'T_endr-kom'!A240)</f>
        <v xml:space="preserve"> </v>
      </c>
      <c r="C241" s="21" t="str">
        <f>IF('T_endr-kom'!B240=0," ",'T_endr-kom'!B240)</f>
        <v xml:space="preserve"> </v>
      </c>
      <c r="D241" s="23" t="str">
        <f>IF('T_endr-kom'!C240=0," ",'T_endr-kom'!C240)</f>
        <v xml:space="preserve"> </v>
      </c>
      <c r="E241" s="23" t="str">
        <f>IF('T_endr-kom'!D240=0," ",'T_endr-kom'!D240)</f>
        <v xml:space="preserve"> </v>
      </c>
      <c r="F241" s="23" t="str">
        <f>IF('T_endr-kom'!E240=0," ",'T_endr-kom'!E240)</f>
        <v xml:space="preserve"> </v>
      </c>
      <c r="G241" s="23" t="str">
        <f>IF('T_endr-kom'!F240=0," ",'T_endr-kom'!F240)</f>
        <v xml:space="preserve"> </v>
      </c>
      <c r="H241" s="23" t="str">
        <f>IF('T_endr-kom'!G240=0," ",'T_endr-kom'!G240)</f>
        <v xml:space="preserve"> </v>
      </c>
      <c r="I241" s="23" t="str">
        <f>IF('T_endr-kom'!H240=0," ",'T_endr-kom'!H240)</f>
        <v xml:space="preserve"> </v>
      </c>
      <c r="J241" s="23" t="str">
        <f>IF('T_endr-kom'!I240=0," ",'T_endr-kom'!I240)</f>
        <v xml:space="preserve"> </v>
      </c>
      <c r="K241" s="23" t="str">
        <f>IF('T_endr-kom'!J240=0," ",'T_endr-kom'!J240)</f>
        <v xml:space="preserve"> </v>
      </c>
      <c r="L241" s="23" t="str">
        <f>IF('T_endr-kom'!K240=0," ",'T_endr-kom'!K240)</f>
        <v xml:space="preserve"> </v>
      </c>
      <c r="M241" s="23" t="str">
        <f>IF('T_endr-kom'!L240=0," ",'T_endr-kom'!L240)</f>
        <v xml:space="preserve"> </v>
      </c>
      <c r="N241" s="23" t="str">
        <f>IF('T_endr-kom'!M240=0," ",'T_endr-kom'!M240)</f>
        <v xml:space="preserve"> </v>
      </c>
      <c r="O241" s="23" t="str">
        <f>IF('T_endr-kom'!N240=0," ",'T_endr-kom'!N240)</f>
        <v xml:space="preserve"> </v>
      </c>
      <c r="P241" s="23" t="str">
        <f>IF('T_endr-kom'!O240=0," ",'T_endr-kom'!O240)</f>
        <v xml:space="preserve"> </v>
      </c>
      <c r="Q241" s="23" t="str">
        <f>IF('T_endr-kom'!P240=0," ",'T_endr-kom'!P240)</f>
        <v xml:space="preserve"> </v>
      </c>
      <c r="R241" s="23" t="str">
        <f>IF('T_endr-kom'!Q240=0," ",'T_endr-kom'!Q240)</f>
        <v xml:space="preserve"> </v>
      </c>
      <c r="S241" s="23" t="str">
        <f>IF('T_endr-kom'!R240=0," ",'T_endr-kom'!R240)</f>
        <v xml:space="preserve"> </v>
      </c>
    </row>
    <row r="242" spans="2:19" x14ac:dyDescent="0.2">
      <c r="B242" s="21" t="str">
        <f>IF('T_endr-kom'!A241=0," ",'T_endr-kom'!A241)</f>
        <v xml:space="preserve"> </v>
      </c>
      <c r="C242" s="21" t="str">
        <f>IF('T_endr-kom'!B241=0," ",'T_endr-kom'!B241)</f>
        <v xml:space="preserve"> </v>
      </c>
      <c r="D242" s="23" t="str">
        <f>IF('T_endr-kom'!C241=0," ",'T_endr-kom'!C241)</f>
        <v xml:space="preserve"> </v>
      </c>
      <c r="E242" s="23" t="str">
        <f>IF('T_endr-kom'!D241=0," ",'T_endr-kom'!D241)</f>
        <v xml:space="preserve"> </v>
      </c>
      <c r="F242" s="23" t="str">
        <f>IF('T_endr-kom'!E241=0," ",'T_endr-kom'!E241)</f>
        <v xml:space="preserve"> </v>
      </c>
      <c r="G242" s="23" t="str">
        <f>IF('T_endr-kom'!F241=0," ",'T_endr-kom'!F241)</f>
        <v xml:space="preserve"> </v>
      </c>
      <c r="H242" s="23" t="str">
        <f>IF('T_endr-kom'!G241=0," ",'T_endr-kom'!G241)</f>
        <v xml:space="preserve"> </v>
      </c>
      <c r="I242" s="23" t="str">
        <f>IF('T_endr-kom'!H241=0," ",'T_endr-kom'!H241)</f>
        <v xml:space="preserve"> </v>
      </c>
      <c r="J242" s="23" t="str">
        <f>IF('T_endr-kom'!I241=0," ",'T_endr-kom'!I241)</f>
        <v xml:space="preserve"> </v>
      </c>
      <c r="K242" s="23" t="str">
        <f>IF('T_endr-kom'!J241=0," ",'T_endr-kom'!J241)</f>
        <v xml:space="preserve"> </v>
      </c>
      <c r="L242" s="23" t="str">
        <f>IF('T_endr-kom'!K241=0," ",'T_endr-kom'!K241)</f>
        <v xml:space="preserve"> </v>
      </c>
      <c r="M242" s="23" t="str">
        <f>IF('T_endr-kom'!L241=0," ",'T_endr-kom'!L241)</f>
        <v xml:space="preserve"> </v>
      </c>
      <c r="N242" s="23" t="str">
        <f>IF('T_endr-kom'!M241=0," ",'T_endr-kom'!M241)</f>
        <v xml:space="preserve"> </v>
      </c>
      <c r="O242" s="23" t="str">
        <f>IF('T_endr-kom'!N241=0," ",'T_endr-kom'!N241)</f>
        <v xml:space="preserve"> </v>
      </c>
      <c r="P242" s="23" t="str">
        <f>IF('T_endr-kom'!O241=0," ",'T_endr-kom'!O241)</f>
        <v xml:space="preserve"> </v>
      </c>
      <c r="Q242" s="23" t="str">
        <f>IF('T_endr-kom'!P241=0," ",'T_endr-kom'!P241)</f>
        <v xml:space="preserve"> </v>
      </c>
      <c r="R242" s="23" t="str">
        <f>IF('T_endr-kom'!Q241=0," ",'T_endr-kom'!Q241)</f>
        <v xml:space="preserve"> </v>
      </c>
      <c r="S242" s="23" t="str">
        <f>IF('T_endr-kom'!R241=0," ",'T_endr-kom'!R241)</f>
        <v xml:space="preserve"> </v>
      </c>
    </row>
    <row r="243" spans="2:19" x14ac:dyDescent="0.2">
      <c r="B243" s="21" t="str">
        <f>IF('T_endr-kom'!A242=0," ",'T_endr-kom'!A242)</f>
        <v xml:space="preserve"> </v>
      </c>
      <c r="C243" s="21" t="str">
        <f>IF('T_endr-kom'!B242=0," ",'T_endr-kom'!B242)</f>
        <v xml:space="preserve"> </v>
      </c>
      <c r="D243" s="23" t="str">
        <f>IF('T_endr-kom'!C242=0," ",'T_endr-kom'!C242)</f>
        <v xml:space="preserve"> </v>
      </c>
      <c r="E243" s="23" t="str">
        <f>IF('T_endr-kom'!D242=0," ",'T_endr-kom'!D242)</f>
        <v xml:space="preserve"> </v>
      </c>
      <c r="F243" s="23" t="str">
        <f>IF('T_endr-kom'!E242=0," ",'T_endr-kom'!E242)</f>
        <v xml:space="preserve"> </v>
      </c>
      <c r="G243" s="23" t="str">
        <f>IF('T_endr-kom'!F242=0," ",'T_endr-kom'!F242)</f>
        <v xml:space="preserve"> </v>
      </c>
      <c r="H243" s="23" t="str">
        <f>IF('T_endr-kom'!G242=0," ",'T_endr-kom'!G242)</f>
        <v xml:space="preserve"> </v>
      </c>
      <c r="I243" s="23" t="str">
        <f>IF('T_endr-kom'!H242=0," ",'T_endr-kom'!H242)</f>
        <v xml:space="preserve"> </v>
      </c>
      <c r="J243" s="23" t="str">
        <f>IF('T_endr-kom'!I242=0," ",'T_endr-kom'!I242)</f>
        <v xml:space="preserve"> </v>
      </c>
      <c r="K243" s="23" t="str">
        <f>IF('T_endr-kom'!J242=0," ",'T_endr-kom'!J242)</f>
        <v xml:space="preserve"> </v>
      </c>
      <c r="L243" s="23" t="str">
        <f>IF('T_endr-kom'!K242=0," ",'T_endr-kom'!K242)</f>
        <v xml:space="preserve"> </v>
      </c>
      <c r="M243" s="23" t="str">
        <f>IF('T_endr-kom'!L242=0," ",'T_endr-kom'!L242)</f>
        <v xml:space="preserve"> </v>
      </c>
      <c r="N243" s="23" t="str">
        <f>IF('T_endr-kom'!M242=0," ",'T_endr-kom'!M242)</f>
        <v xml:space="preserve"> </v>
      </c>
      <c r="O243" s="23" t="str">
        <f>IF('T_endr-kom'!N242=0," ",'T_endr-kom'!N242)</f>
        <v xml:space="preserve"> </v>
      </c>
      <c r="P243" s="23" t="str">
        <f>IF('T_endr-kom'!O242=0," ",'T_endr-kom'!O242)</f>
        <v xml:space="preserve"> </v>
      </c>
      <c r="Q243" s="23" t="str">
        <f>IF('T_endr-kom'!P242=0," ",'T_endr-kom'!P242)</f>
        <v xml:space="preserve"> </v>
      </c>
      <c r="R243" s="23" t="str">
        <f>IF('T_endr-kom'!Q242=0," ",'T_endr-kom'!Q242)</f>
        <v xml:space="preserve"> </v>
      </c>
      <c r="S243" s="23" t="str">
        <f>IF('T_endr-kom'!R242=0," ",'T_endr-kom'!R242)</f>
        <v xml:space="preserve"> </v>
      </c>
    </row>
    <row r="244" spans="2:19" x14ac:dyDescent="0.2">
      <c r="B244" s="21" t="str">
        <f>IF('T_endr-kom'!A243=0," ",'T_endr-kom'!A243)</f>
        <v xml:space="preserve"> </v>
      </c>
      <c r="C244" s="21" t="str">
        <f>IF('T_endr-kom'!B243=0," ",'T_endr-kom'!B243)</f>
        <v xml:space="preserve"> </v>
      </c>
      <c r="D244" s="23" t="str">
        <f>IF('T_endr-kom'!C243=0," ",'T_endr-kom'!C243)</f>
        <v xml:space="preserve"> </v>
      </c>
      <c r="E244" s="23" t="str">
        <f>IF('T_endr-kom'!D243=0," ",'T_endr-kom'!D243)</f>
        <v xml:space="preserve"> </v>
      </c>
      <c r="F244" s="23" t="str">
        <f>IF('T_endr-kom'!E243=0," ",'T_endr-kom'!E243)</f>
        <v xml:space="preserve"> </v>
      </c>
      <c r="G244" s="23" t="str">
        <f>IF('T_endr-kom'!F243=0," ",'T_endr-kom'!F243)</f>
        <v xml:space="preserve"> </v>
      </c>
      <c r="H244" s="23" t="str">
        <f>IF('T_endr-kom'!G243=0," ",'T_endr-kom'!G243)</f>
        <v xml:space="preserve"> </v>
      </c>
      <c r="I244" s="23" t="str">
        <f>IF('T_endr-kom'!H243=0," ",'T_endr-kom'!H243)</f>
        <v xml:space="preserve"> </v>
      </c>
      <c r="J244" s="23" t="str">
        <f>IF('T_endr-kom'!I243=0," ",'T_endr-kom'!I243)</f>
        <v xml:space="preserve"> </v>
      </c>
      <c r="K244" s="23" t="str">
        <f>IF('T_endr-kom'!J243=0," ",'T_endr-kom'!J243)</f>
        <v xml:space="preserve"> </v>
      </c>
      <c r="L244" s="23" t="str">
        <f>IF('T_endr-kom'!K243=0," ",'T_endr-kom'!K243)</f>
        <v xml:space="preserve"> </v>
      </c>
      <c r="M244" s="23" t="str">
        <f>IF('T_endr-kom'!L243=0," ",'T_endr-kom'!L243)</f>
        <v xml:space="preserve"> </v>
      </c>
      <c r="N244" s="23" t="str">
        <f>IF('T_endr-kom'!M243=0," ",'T_endr-kom'!M243)</f>
        <v xml:space="preserve"> </v>
      </c>
      <c r="O244" s="23" t="str">
        <f>IF('T_endr-kom'!N243=0," ",'T_endr-kom'!N243)</f>
        <v xml:space="preserve"> </v>
      </c>
      <c r="P244" s="23" t="str">
        <f>IF('T_endr-kom'!O243=0," ",'T_endr-kom'!O243)</f>
        <v xml:space="preserve"> </v>
      </c>
      <c r="Q244" s="23" t="str">
        <f>IF('T_endr-kom'!P243=0," ",'T_endr-kom'!P243)</f>
        <v xml:space="preserve"> </v>
      </c>
      <c r="R244" s="23" t="str">
        <f>IF('T_endr-kom'!Q243=0," ",'T_endr-kom'!Q243)</f>
        <v xml:space="preserve"> </v>
      </c>
      <c r="S244" s="23" t="str">
        <f>IF('T_endr-kom'!R243=0," ",'T_endr-kom'!R243)</f>
        <v xml:space="preserve"> </v>
      </c>
    </row>
    <row r="245" spans="2:19" x14ac:dyDescent="0.2">
      <c r="B245" s="21" t="str">
        <f>IF('T_endr-kom'!A244=0," ",'T_endr-kom'!A244)</f>
        <v xml:space="preserve"> </v>
      </c>
      <c r="C245" s="21" t="str">
        <f>IF('T_endr-kom'!B244=0," ",'T_endr-kom'!B244)</f>
        <v xml:space="preserve"> </v>
      </c>
      <c r="D245" s="23" t="str">
        <f>IF('T_endr-kom'!C244=0," ",'T_endr-kom'!C244)</f>
        <v xml:space="preserve"> </v>
      </c>
      <c r="E245" s="23" t="str">
        <f>IF('T_endr-kom'!D244=0," ",'T_endr-kom'!D244)</f>
        <v xml:space="preserve"> </v>
      </c>
      <c r="F245" s="23" t="str">
        <f>IF('T_endr-kom'!E244=0," ",'T_endr-kom'!E244)</f>
        <v xml:space="preserve"> </v>
      </c>
      <c r="G245" s="23" t="str">
        <f>IF('T_endr-kom'!F244=0," ",'T_endr-kom'!F244)</f>
        <v xml:space="preserve"> </v>
      </c>
      <c r="H245" s="23" t="str">
        <f>IF('T_endr-kom'!G244=0," ",'T_endr-kom'!G244)</f>
        <v xml:space="preserve"> </v>
      </c>
      <c r="I245" s="23" t="str">
        <f>IF('T_endr-kom'!H244=0," ",'T_endr-kom'!H244)</f>
        <v xml:space="preserve"> </v>
      </c>
      <c r="J245" s="23" t="str">
        <f>IF('T_endr-kom'!I244=0," ",'T_endr-kom'!I244)</f>
        <v xml:space="preserve"> </v>
      </c>
      <c r="K245" s="23" t="str">
        <f>IF('T_endr-kom'!J244=0," ",'T_endr-kom'!J244)</f>
        <v xml:space="preserve"> </v>
      </c>
      <c r="L245" s="23" t="str">
        <f>IF('T_endr-kom'!K244=0," ",'T_endr-kom'!K244)</f>
        <v xml:space="preserve"> </v>
      </c>
      <c r="M245" s="23" t="str">
        <f>IF('T_endr-kom'!L244=0," ",'T_endr-kom'!L244)</f>
        <v xml:space="preserve"> </v>
      </c>
      <c r="N245" s="23" t="str">
        <f>IF('T_endr-kom'!M244=0," ",'T_endr-kom'!M244)</f>
        <v xml:space="preserve"> </v>
      </c>
      <c r="O245" s="23" t="str">
        <f>IF('T_endr-kom'!N244=0," ",'T_endr-kom'!N244)</f>
        <v xml:space="preserve"> </v>
      </c>
      <c r="P245" s="23" t="str">
        <f>IF('T_endr-kom'!O244=0," ",'T_endr-kom'!O244)</f>
        <v xml:space="preserve"> </v>
      </c>
      <c r="Q245" s="23" t="str">
        <f>IF('T_endr-kom'!P244=0," ",'T_endr-kom'!P244)</f>
        <v xml:space="preserve"> </v>
      </c>
      <c r="R245" s="23" t="str">
        <f>IF('T_endr-kom'!Q244=0," ",'T_endr-kom'!Q244)</f>
        <v xml:space="preserve"> </v>
      </c>
      <c r="S245" s="23" t="str">
        <f>IF('T_endr-kom'!R244=0," ",'T_endr-kom'!R244)</f>
        <v xml:space="preserve"> </v>
      </c>
    </row>
    <row r="246" spans="2:19" x14ac:dyDescent="0.2">
      <c r="B246" s="21" t="str">
        <f>IF('T_endr-kom'!A245=0," ",'T_endr-kom'!A245)</f>
        <v xml:space="preserve"> </v>
      </c>
      <c r="C246" s="21" t="str">
        <f>IF('T_endr-kom'!B245=0," ",'T_endr-kom'!B245)</f>
        <v xml:space="preserve"> </v>
      </c>
      <c r="D246" s="23" t="str">
        <f>IF('T_endr-kom'!C245=0," ",'T_endr-kom'!C245)</f>
        <v xml:space="preserve"> </v>
      </c>
      <c r="E246" s="23" t="str">
        <f>IF('T_endr-kom'!D245=0," ",'T_endr-kom'!D245)</f>
        <v xml:space="preserve"> </v>
      </c>
      <c r="F246" s="23" t="str">
        <f>IF('T_endr-kom'!E245=0," ",'T_endr-kom'!E245)</f>
        <v xml:space="preserve"> </v>
      </c>
      <c r="G246" s="23" t="str">
        <f>IF('T_endr-kom'!F245=0," ",'T_endr-kom'!F245)</f>
        <v xml:space="preserve"> </v>
      </c>
      <c r="H246" s="23" t="str">
        <f>IF('T_endr-kom'!G245=0," ",'T_endr-kom'!G245)</f>
        <v xml:space="preserve"> </v>
      </c>
      <c r="I246" s="23" t="str">
        <f>IF('T_endr-kom'!H245=0," ",'T_endr-kom'!H245)</f>
        <v xml:space="preserve"> </v>
      </c>
      <c r="J246" s="23" t="str">
        <f>IF('T_endr-kom'!I245=0," ",'T_endr-kom'!I245)</f>
        <v xml:space="preserve"> </v>
      </c>
      <c r="K246" s="23" t="str">
        <f>IF('T_endr-kom'!J245=0," ",'T_endr-kom'!J245)</f>
        <v xml:space="preserve"> </v>
      </c>
      <c r="L246" s="23" t="str">
        <f>IF('T_endr-kom'!K245=0," ",'T_endr-kom'!K245)</f>
        <v xml:space="preserve"> </v>
      </c>
      <c r="M246" s="23" t="str">
        <f>IF('T_endr-kom'!L245=0," ",'T_endr-kom'!L245)</f>
        <v xml:space="preserve"> </v>
      </c>
      <c r="N246" s="23" t="str">
        <f>IF('T_endr-kom'!M245=0," ",'T_endr-kom'!M245)</f>
        <v xml:space="preserve"> </v>
      </c>
      <c r="O246" s="23" t="str">
        <f>IF('T_endr-kom'!N245=0," ",'T_endr-kom'!N245)</f>
        <v xml:space="preserve"> </v>
      </c>
      <c r="P246" s="23" t="str">
        <f>IF('T_endr-kom'!O245=0," ",'T_endr-kom'!O245)</f>
        <v xml:space="preserve"> </v>
      </c>
      <c r="Q246" s="23" t="str">
        <f>IF('T_endr-kom'!P245=0," ",'T_endr-kom'!P245)</f>
        <v xml:space="preserve"> </v>
      </c>
      <c r="R246" s="23" t="str">
        <f>IF('T_endr-kom'!Q245=0," ",'T_endr-kom'!Q245)</f>
        <v xml:space="preserve"> </v>
      </c>
      <c r="S246" s="23" t="str">
        <f>IF('T_endr-kom'!R245=0," ",'T_endr-kom'!R245)</f>
        <v xml:space="preserve"> </v>
      </c>
    </row>
    <row r="247" spans="2:19" x14ac:dyDescent="0.2">
      <c r="B247" s="21" t="str">
        <f>IF('T_endr-kom'!A246=0," ",'T_endr-kom'!A246)</f>
        <v xml:space="preserve"> </v>
      </c>
      <c r="C247" s="21" t="str">
        <f>IF('T_endr-kom'!B246=0," ",'T_endr-kom'!B246)</f>
        <v xml:space="preserve"> </v>
      </c>
      <c r="D247" s="23" t="str">
        <f>IF('T_endr-kom'!C246=0," ",'T_endr-kom'!C246)</f>
        <v xml:space="preserve"> </v>
      </c>
      <c r="E247" s="23" t="str">
        <f>IF('T_endr-kom'!D246=0," ",'T_endr-kom'!D246)</f>
        <v xml:space="preserve"> </v>
      </c>
      <c r="F247" s="23" t="str">
        <f>IF('T_endr-kom'!E246=0," ",'T_endr-kom'!E246)</f>
        <v xml:space="preserve"> </v>
      </c>
      <c r="G247" s="23" t="str">
        <f>IF('T_endr-kom'!F246=0," ",'T_endr-kom'!F246)</f>
        <v xml:space="preserve"> </v>
      </c>
      <c r="H247" s="23" t="str">
        <f>IF('T_endr-kom'!G246=0," ",'T_endr-kom'!G246)</f>
        <v xml:space="preserve"> </v>
      </c>
      <c r="I247" s="23" t="str">
        <f>IF('T_endr-kom'!H246=0," ",'T_endr-kom'!H246)</f>
        <v xml:space="preserve"> </v>
      </c>
      <c r="J247" s="23" t="str">
        <f>IF('T_endr-kom'!I246=0," ",'T_endr-kom'!I246)</f>
        <v xml:space="preserve"> </v>
      </c>
      <c r="K247" s="23" t="str">
        <f>IF('T_endr-kom'!J246=0," ",'T_endr-kom'!J246)</f>
        <v xml:space="preserve"> </v>
      </c>
      <c r="L247" s="23" t="str">
        <f>IF('T_endr-kom'!K246=0," ",'T_endr-kom'!K246)</f>
        <v xml:space="preserve"> </v>
      </c>
      <c r="M247" s="23" t="str">
        <f>IF('T_endr-kom'!L246=0," ",'T_endr-kom'!L246)</f>
        <v xml:space="preserve"> </v>
      </c>
      <c r="N247" s="23" t="str">
        <f>IF('T_endr-kom'!M246=0," ",'T_endr-kom'!M246)</f>
        <v xml:space="preserve"> </v>
      </c>
      <c r="O247" s="23" t="str">
        <f>IF('T_endr-kom'!N246=0," ",'T_endr-kom'!N246)</f>
        <v xml:space="preserve"> </v>
      </c>
      <c r="P247" s="23" t="str">
        <f>IF('T_endr-kom'!O246=0," ",'T_endr-kom'!O246)</f>
        <v xml:space="preserve"> </v>
      </c>
      <c r="Q247" s="23" t="str">
        <f>IF('T_endr-kom'!P246=0," ",'T_endr-kom'!P246)</f>
        <v xml:space="preserve"> </v>
      </c>
      <c r="R247" s="23" t="str">
        <f>IF('T_endr-kom'!Q246=0," ",'T_endr-kom'!Q246)</f>
        <v xml:space="preserve"> </v>
      </c>
      <c r="S247" s="23" t="str">
        <f>IF('T_endr-kom'!R246=0," ",'T_endr-kom'!R246)</f>
        <v xml:space="preserve"> </v>
      </c>
    </row>
    <row r="248" spans="2:19" x14ac:dyDescent="0.2">
      <c r="B248" s="21" t="str">
        <f>IF('T_endr-kom'!A247=0," ",'T_endr-kom'!A247)</f>
        <v xml:space="preserve"> </v>
      </c>
      <c r="C248" s="21" t="str">
        <f>IF('T_endr-kom'!B247=0," ",'T_endr-kom'!B247)</f>
        <v xml:space="preserve"> </v>
      </c>
      <c r="D248" s="23" t="str">
        <f>IF('T_endr-kom'!C247=0," ",'T_endr-kom'!C247)</f>
        <v xml:space="preserve"> </v>
      </c>
      <c r="E248" s="23" t="str">
        <f>IF('T_endr-kom'!D247=0," ",'T_endr-kom'!D247)</f>
        <v xml:space="preserve"> </v>
      </c>
      <c r="F248" s="23" t="str">
        <f>IF('T_endr-kom'!E247=0," ",'T_endr-kom'!E247)</f>
        <v xml:space="preserve"> </v>
      </c>
      <c r="G248" s="23" t="str">
        <f>IF('T_endr-kom'!F247=0," ",'T_endr-kom'!F247)</f>
        <v xml:space="preserve"> </v>
      </c>
      <c r="H248" s="23" t="str">
        <f>IF('T_endr-kom'!G247=0," ",'T_endr-kom'!G247)</f>
        <v xml:space="preserve"> </v>
      </c>
      <c r="I248" s="23" t="str">
        <f>IF('T_endr-kom'!H247=0," ",'T_endr-kom'!H247)</f>
        <v xml:space="preserve"> </v>
      </c>
      <c r="J248" s="23" t="str">
        <f>IF('T_endr-kom'!I247=0," ",'T_endr-kom'!I247)</f>
        <v xml:space="preserve"> </v>
      </c>
      <c r="K248" s="23" t="str">
        <f>IF('T_endr-kom'!J247=0," ",'T_endr-kom'!J247)</f>
        <v xml:space="preserve"> </v>
      </c>
      <c r="L248" s="23" t="str">
        <f>IF('T_endr-kom'!K247=0," ",'T_endr-kom'!K247)</f>
        <v xml:space="preserve"> </v>
      </c>
      <c r="M248" s="23" t="str">
        <f>IF('T_endr-kom'!L247=0," ",'T_endr-kom'!L247)</f>
        <v xml:space="preserve"> </v>
      </c>
      <c r="N248" s="23" t="str">
        <f>IF('T_endr-kom'!M247=0," ",'T_endr-kom'!M247)</f>
        <v xml:space="preserve"> </v>
      </c>
      <c r="O248" s="23" t="str">
        <f>IF('T_endr-kom'!N247=0," ",'T_endr-kom'!N247)</f>
        <v xml:space="preserve"> </v>
      </c>
      <c r="P248" s="23" t="str">
        <f>IF('T_endr-kom'!O247=0," ",'T_endr-kom'!O247)</f>
        <v xml:space="preserve"> </v>
      </c>
      <c r="Q248" s="23" t="str">
        <f>IF('T_endr-kom'!P247=0," ",'T_endr-kom'!P247)</f>
        <v xml:space="preserve"> </v>
      </c>
      <c r="R248" s="23" t="str">
        <f>IF('T_endr-kom'!Q247=0," ",'T_endr-kom'!Q247)</f>
        <v xml:space="preserve"> </v>
      </c>
      <c r="S248" s="23" t="str">
        <f>IF('T_endr-kom'!R247=0," ",'T_endr-kom'!R247)</f>
        <v xml:space="preserve"> </v>
      </c>
    </row>
    <row r="249" spans="2:19" x14ac:dyDescent="0.2">
      <c r="B249" s="21" t="str">
        <f>IF('T_endr-kom'!A248=0," ",'T_endr-kom'!A248)</f>
        <v xml:space="preserve"> </v>
      </c>
      <c r="C249" s="21" t="str">
        <f>IF('T_endr-kom'!B248=0," ",'T_endr-kom'!B248)</f>
        <v xml:space="preserve"> </v>
      </c>
      <c r="D249" s="23" t="str">
        <f>IF('T_endr-kom'!C248=0," ",'T_endr-kom'!C248)</f>
        <v xml:space="preserve"> </v>
      </c>
      <c r="E249" s="23" t="str">
        <f>IF('T_endr-kom'!D248=0," ",'T_endr-kom'!D248)</f>
        <v xml:space="preserve"> </v>
      </c>
      <c r="F249" s="23" t="str">
        <f>IF('T_endr-kom'!E248=0," ",'T_endr-kom'!E248)</f>
        <v xml:space="preserve"> </v>
      </c>
      <c r="G249" s="23" t="str">
        <f>IF('T_endr-kom'!F248=0," ",'T_endr-kom'!F248)</f>
        <v xml:space="preserve"> </v>
      </c>
      <c r="H249" s="23" t="str">
        <f>IF('T_endr-kom'!G248=0," ",'T_endr-kom'!G248)</f>
        <v xml:space="preserve"> </v>
      </c>
      <c r="I249" s="23" t="str">
        <f>IF('T_endr-kom'!H248=0," ",'T_endr-kom'!H248)</f>
        <v xml:space="preserve"> </v>
      </c>
      <c r="J249" s="23" t="str">
        <f>IF('T_endr-kom'!I248=0," ",'T_endr-kom'!I248)</f>
        <v xml:space="preserve"> </v>
      </c>
      <c r="K249" s="23" t="str">
        <f>IF('T_endr-kom'!J248=0," ",'T_endr-kom'!J248)</f>
        <v xml:space="preserve"> </v>
      </c>
      <c r="L249" s="23" t="str">
        <f>IF('T_endr-kom'!K248=0," ",'T_endr-kom'!K248)</f>
        <v xml:space="preserve"> </v>
      </c>
      <c r="M249" s="23" t="str">
        <f>IF('T_endr-kom'!L248=0," ",'T_endr-kom'!L248)</f>
        <v xml:space="preserve"> </v>
      </c>
      <c r="N249" s="23" t="str">
        <f>IF('T_endr-kom'!M248=0," ",'T_endr-kom'!M248)</f>
        <v xml:space="preserve"> </v>
      </c>
      <c r="O249" s="23" t="str">
        <f>IF('T_endr-kom'!N248=0," ",'T_endr-kom'!N248)</f>
        <v xml:space="preserve"> </v>
      </c>
      <c r="P249" s="23" t="str">
        <f>IF('T_endr-kom'!O248=0," ",'T_endr-kom'!O248)</f>
        <v xml:space="preserve"> </v>
      </c>
      <c r="Q249" s="23" t="str">
        <f>IF('T_endr-kom'!P248=0," ",'T_endr-kom'!P248)</f>
        <v xml:space="preserve"> </v>
      </c>
      <c r="R249" s="23" t="str">
        <f>IF('T_endr-kom'!Q248=0," ",'T_endr-kom'!Q248)</f>
        <v xml:space="preserve"> </v>
      </c>
      <c r="S249" s="23" t="str">
        <f>IF('T_endr-kom'!R248=0," ",'T_endr-kom'!R248)</f>
        <v xml:space="preserve"> </v>
      </c>
    </row>
    <row r="250" spans="2:19" x14ac:dyDescent="0.2">
      <c r="B250" s="21" t="str">
        <f>IF('T_endr-kom'!A249=0," ",'T_endr-kom'!A249)</f>
        <v xml:space="preserve"> </v>
      </c>
      <c r="C250" s="21" t="str">
        <f>IF('T_endr-kom'!B249=0," ",'T_endr-kom'!B249)</f>
        <v xml:space="preserve"> </v>
      </c>
      <c r="D250" s="23" t="str">
        <f>IF('T_endr-kom'!C249=0," ",'T_endr-kom'!C249)</f>
        <v xml:space="preserve"> </v>
      </c>
      <c r="E250" s="23" t="str">
        <f>IF('T_endr-kom'!D249=0," ",'T_endr-kom'!D249)</f>
        <v xml:space="preserve"> </v>
      </c>
      <c r="F250" s="23" t="str">
        <f>IF('T_endr-kom'!E249=0," ",'T_endr-kom'!E249)</f>
        <v xml:space="preserve"> </v>
      </c>
      <c r="G250" s="23" t="str">
        <f>IF('T_endr-kom'!F249=0," ",'T_endr-kom'!F249)</f>
        <v xml:space="preserve"> </v>
      </c>
      <c r="H250" s="23" t="str">
        <f>IF('T_endr-kom'!G249=0," ",'T_endr-kom'!G249)</f>
        <v xml:space="preserve"> </v>
      </c>
      <c r="I250" s="23" t="str">
        <f>IF('T_endr-kom'!H249=0," ",'T_endr-kom'!H249)</f>
        <v xml:space="preserve"> </v>
      </c>
      <c r="J250" s="23" t="str">
        <f>IF('T_endr-kom'!I249=0," ",'T_endr-kom'!I249)</f>
        <v xml:space="preserve"> </v>
      </c>
      <c r="K250" s="23" t="str">
        <f>IF('T_endr-kom'!J249=0," ",'T_endr-kom'!J249)</f>
        <v xml:space="preserve"> </v>
      </c>
      <c r="L250" s="23" t="str">
        <f>IF('T_endr-kom'!K249=0," ",'T_endr-kom'!K249)</f>
        <v xml:space="preserve"> </v>
      </c>
      <c r="M250" s="23" t="str">
        <f>IF('T_endr-kom'!L249=0," ",'T_endr-kom'!L249)</f>
        <v xml:space="preserve"> </v>
      </c>
      <c r="N250" s="23" t="str">
        <f>IF('T_endr-kom'!M249=0," ",'T_endr-kom'!M249)</f>
        <v xml:space="preserve"> </v>
      </c>
      <c r="O250" s="23" t="str">
        <f>IF('T_endr-kom'!N249=0," ",'T_endr-kom'!N249)</f>
        <v xml:space="preserve"> </v>
      </c>
      <c r="P250" s="23" t="str">
        <f>IF('T_endr-kom'!O249=0," ",'T_endr-kom'!O249)</f>
        <v xml:space="preserve"> </v>
      </c>
      <c r="Q250" s="23" t="str">
        <f>IF('T_endr-kom'!P249=0," ",'T_endr-kom'!P249)</f>
        <v xml:space="preserve"> </v>
      </c>
      <c r="R250" s="23" t="str">
        <f>IF('T_endr-kom'!Q249=0," ",'T_endr-kom'!Q249)</f>
        <v xml:space="preserve"> </v>
      </c>
      <c r="S250" s="23" t="str">
        <f>IF('T_endr-kom'!R249=0," ",'T_endr-kom'!R249)</f>
        <v xml:space="preserve"> </v>
      </c>
    </row>
    <row r="251" spans="2:19" x14ac:dyDescent="0.2">
      <c r="B251" s="21" t="str">
        <f>IF('T_endr-kom'!A250=0," ",'T_endr-kom'!A250)</f>
        <v xml:space="preserve"> </v>
      </c>
      <c r="C251" s="21" t="str">
        <f>IF('T_endr-kom'!B250=0," ",'T_endr-kom'!B250)</f>
        <v xml:space="preserve"> </v>
      </c>
      <c r="D251" s="23" t="str">
        <f>IF('T_endr-kom'!C250=0," ",'T_endr-kom'!C250)</f>
        <v xml:space="preserve"> </v>
      </c>
      <c r="E251" s="23" t="str">
        <f>IF('T_endr-kom'!D250=0," ",'T_endr-kom'!D250)</f>
        <v xml:space="preserve"> </v>
      </c>
      <c r="F251" s="23" t="str">
        <f>IF('T_endr-kom'!E250=0," ",'T_endr-kom'!E250)</f>
        <v xml:space="preserve"> </v>
      </c>
      <c r="G251" s="23" t="str">
        <f>IF('T_endr-kom'!F250=0," ",'T_endr-kom'!F250)</f>
        <v xml:space="preserve"> </v>
      </c>
      <c r="H251" s="23" t="str">
        <f>IF('T_endr-kom'!G250=0," ",'T_endr-kom'!G250)</f>
        <v xml:space="preserve"> </v>
      </c>
      <c r="I251" s="23" t="str">
        <f>IF('T_endr-kom'!H250=0," ",'T_endr-kom'!H250)</f>
        <v xml:space="preserve"> </v>
      </c>
      <c r="J251" s="23" t="str">
        <f>IF('T_endr-kom'!I250=0," ",'T_endr-kom'!I250)</f>
        <v xml:space="preserve"> </v>
      </c>
      <c r="K251" s="23" t="str">
        <f>IF('T_endr-kom'!J250=0," ",'T_endr-kom'!J250)</f>
        <v xml:space="preserve"> </v>
      </c>
      <c r="L251" s="23" t="str">
        <f>IF('T_endr-kom'!K250=0," ",'T_endr-kom'!K250)</f>
        <v xml:space="preserve"> </v>
      </c>
      <c r="M251" s="23" t="str">
        <f>IF('T_endr-kom'!L250=0," ",'T_endr-kom'!L250)</f>
        <v xml:space="preserve"> </v>
      </c>
      <c r="N251" s="23" t="str">
        <f>IF('T_endr-kom'!M250=0," ",'T_endr-kom'!M250)</f>
        <v xml:space="preserve"> </v>
      </c>
      <c r="O251" s="23" t="str">
        <f>IF('T_endr-kom'!N250=0," ",'T_endr-kom'!N250)</f>
        <v xml:space="preserve"> </v>
      </c>
      <c r="P251" s="23" t="str">
        <f>IF('T_endr-kom'!O250=0," ",'T_endr-kom'!O250)</f>
        <v xml:space="preserve"> </v>
      </c>
      <c r="Q251" s="23" t="str">
        <f>IF('T_endr-kom'!P250=0," ",'T_endr-kom'!P250)</f>
        <v xml:space="preserve"> </v>
      </c>
      <c r="R251" s="23" t="str">
        <f>IF('T_endr-kom'!Q250=0," ",'T_endr-kom'!Q250)</f>
        <v xml:space="preserve"> </v>
      </c>
      <c r="S251" s="23" t="str">
        <f>IF('T_endr-kom'!R250=0," ",'T_endr-kom'!R250)</f>
        <v xml:space="preserve"> </v>
      </c>
    </row>
    <row r="252" spans="2:19" x14ac:dyDescent="0.2">
      <c r="B252" s="21" t="str">
        <f>IF('T_endr-kom'!A251=0," ",'T_endr-kom'!A251)</f>
        <v xml:space="preserve"> </v>
      </c>
      <c r="C252" s="21" t="str">
        <f>IF('T_endr-kom'!B251=0," ",'T_endr-kom'!B251)</f>
        <v xml:space="preserve"> </v>
      </c>
      <c r="D252" s="23" t="str">
        <f>IF('T_endr-kom'!C251=0," ",'T_endr-kom'!C251)</f>
        <v xml:space="preserve"> </v>
      </c>
      <c r="E252" s="23" t="str">
        <f>IF('T_endr-kom'!D251=0," ",'T_endr-kom'!D251)</f>
        <v xml:space="preserve"> </v>
      </c>
      <c r="F252" s="23" t="str">
        <f>IF('T_endr-kom'!E251=0," ",'T_endr-kom'!E251)</f>
        <v xml:space="preserve"> </v>
      </c>
      <c r="G252" s="23" t="str">
        <f>IF('T_endr-kom'!F251=0," ",'T_endr-kom'!F251)</f>
        <v xml:space="preserve"> </v>
      </c>
      <c r="H252" s="23" t="str">
        <f>IF('T_endr-kom'!G251=0," ",'T_endr-kom'!G251)</f>
        <v xml:space="preserve"> </v>
      </c>
      <c r="I252" s="23" t="str">
        <f>IF('T_endr-kom'!H251=0," ",'T_endr-kom'!H251)</f>
        <v xml:space="preserve"> </v>
      </c>
      <c r="J252" s="23" t="str">
        <f>IF('T_endr-kom'!I251=0," ",'T_endr-kom'!I251)</f>
        <v xml:space="preserve"> </v>
      </c>
      <c r="K252" s="23" t="str">
        <f>IF('T_endr-kom'!J251=0," ",'T_endr-kom'!J251)</f>
        <v xml:space="preserve"> </v>
      </c>
      <c r="L252" s="23" t="str">
        <f>IF('T_endr-kom'!K251=0," ",'T_endr-kom'!K251)</f>
        <v xml:space="preserve"> </v>
      </c>
      <c r="M252" s="23" t="str">
        <f>IF('T_endr-kom'!L251=0," ",'T_endr-kom'!L251)</f>
        <v xml:space="preserve"> </v>
      </c>
      <c r="N252" s="23" t="str">
        <f>IF('T_endr-kom'!M251=0," ",'T_endr-kom'!M251)</f>
        <v xml:space="preserve"> </v>
      </c>
      <c r="O252" s="23" t="str">
        <f>IF('T_endr-kom'!N251=0," ",'T_endr-kom'!N251)</f>
        <v xml:space="preserve"> </v>
      </c>
      <c r="P252" s="23" t="str">
        <f>IF('T_endr-kom'!O251=0," ",'T_endr-kom'!O251)</f>
        <v xml:space="preserve"> </v>
      </c>
      <c r="Q252" s="23" t="str">
        <f>IF('T_endr-kom'!P251=0," ",'T_endr-kom'!P251)</f>
        <v xml:space="preserve"> </v>
      </c>
      <c r="R252" s="23" t="str">
        <f>IF('T_endr-kom'!Q251=0," ",'T_endr-kom'!Q251)</f>
        <v xml:space="preserve"> </v>
      </c>
      <c r="S252" s="23" t="str">
        <f>IF('T_endr-kom'!R251=0," ",'T_endr-kom'!R251)</f>
        <v xml:space="preserve"> </v>
      </c>
    </row>
    <row r="253" spans="2:19" x14ac:dyDescent="0.2">
      <c r="B253" s="21" t="str">
        <f>IF('T_endr-kom'!A252=0," ",'T_endr-kom'!A252)</f>
        <v xml:space="preserve"> </v>
      </c>
      <c r="C253" s="21" t="str">
        <f>IF('T_endr-kom'!B252=0," ",'T_endr-kom'!B252)</f>
        <v xml:space="preserve"> </v>
      </c>
      <c r="D253" s="23" t="str">
        <f>IF('T_endr-kom'!C252=0," ",'T_endr-kom'!C252)</f>
        <v xml:space="preserve"> </v>
      </c>
      <c r="E253" s="23" t="str">
        <f>IF('T_endr-kom'!D252=0," ",'T_endr-kom'!D252)</f>
        <v xml:space="preserve"> </v>
      </c>
      <c r="F253" s="23" t="str">
        <f>IF('T_endr-kom'!E252=0," ",'T_endr-kom'!E252)</f>
        <v xml:space="preserve"> </v>
      </c>
      <c r="G253" s="23" t="str">
        <f>IF('T_endr-kom'!F252=0," ",'T_endr-kom'!F252)</f>
        <v xml:space="preserve"> </v>
      </c>
      <c r="H253" s="23" t="str">
        <f>IF('T_endr-kom'!G252=0," ",'T_endr-kom'!G252)</f>
        <v xml:space="preserve"> </v>
      </c>
      <c r="I253" s="23" t="str">
        <f>IF('T_endr-kom'!H252=0," ",'T_endr-kom'!H252)</f>
        <v xml:space="preserve"> </v>
      </c>
      <c r="J253" s="23" t="str">
        <f>IF('T_endr-kom'!I252=0," ",'T_endr-kom'!I252)</f>
        <v xml:space="preserve"> </v>
      </c>
      <c r="K253" s="23" t="str">
        <f>IF('T_endr-kom'!J252=0," ",'T_endr-kom'!J252)</f>
        <v xml:space="preserve"> </v>
      </c>
      <c r="L253" s="23" t="str">
        <f>IF('T_endr-kom'!K252=0," ",'T_endr-kom'!K252)</f>
        <v xml:space="preserve"> </v>
      </c>
      <c r="M253" s="23" t="str">
        <f>IF('T_endr-kom'!L252=0," ",'T_endr-kom'!L252)</f>
        <v xml:space="preserve"> </v>
      </c>
      <c r="N253" s="23" t="str">
        <f>IF('T_endr-kom'!M252=0," ",'T_endr-kom'!M252)</f>
        <v xml:space="preserve"> </v>
      </c>
      <c r="O253" s="23" t="str">
        <f>IF('T_endr-kom'!N252=0," ",'T_endr-kom'!N252)</f>
        <v xml:space="preserve"> </v>
      </c>
      <c r="P253" s="23" t="str">
        <f>IF('T_endr-kom'!O252=0," ",'T_endr-kom'!O252)</f>
        <v xml:space="preserve"> </v>
      </c>
      <c r="Q253" s="23" t="str">
        <f>IF('T_endr-kom'!P252=0," ",'T_endr-kom'!P252)</f>
        <v xml:space="preserve"> </v>
      </c>
      <c r="R253" s="23" t="str">
        <f>IF('T_endr-kom'!Q252=0," ",'T_endr-kom'!Q252)</f>
        <v xml:space="preserve"> </v>
      </c>
      <c r="S253" s="23" t="str">
        <f>IF('T_endr-kom'!R252=0," ",'T_endr-kom'!R252)</f>
        <v xml:space="preserve"> </v>
      </c>
    </row>
    <row r="254" spans="2:19" x14ac:dyDescent="0.2">
      <c r="B254" s="21" t="str">
        <f>IF('T_endr-kom'!A253=0," ",'T_endr-kom'!A253)</f>
        <v xml:space="preserve"> </v>
      </c>
      <c r="C254" s="21" t="str">
        <f>IF('T_endr-kom'!B253=0," ",'T_endr-kom'!B253)</f>
        <v xml:space="preserve"> </v>
      </c>
      <c r="D254" s="23" t="str">
        <f>IF('T_endr-kom'!C253=0," ",'T_endr-kom'!C253)</f>
        <v xml:space="preserve"> </v>
      </c>
      <c r="E254" s="23" t="str">
        <f>IF('T_endr-kom'!D253=0," ",'T_endr-kom'!D253)</f>
        <v xml:space="preserve"> </v>
      </c>
      <c r="F254" s="23" t="str">
        <f>IF('T_endr-kom'!E253=0," ",'T_endr-kom'!E253)</f>
        <v xml:space="preserve"> </v>
      </c>
      <c r="G254" s="23" t="str">
        <f>IF('T_endr-kom'!F253=0," ",'T_endr-kom'!F253)</f>
        <v xml:space="preserve"> </v>
      </c>
      <c r="H254" s="23" t="str">
        <f>IF('T_endr-kom'!G253=0," ",'T_endr-kom'!G253)</f>
        <v xml:space="preserve"> </v>
      </c>
      <c r="I254" s="23" t="str">
        <f>IF('T_endr-kom'!H253=0," ",'T_endr-kom'!H253)</f>
        <v xml:space="preserve"> </v>
      </c>
      <c r="J254" s="23" t="str">
        <f>IF('T_endr-kom'!I253=0," ",'T_endr-kom'!I253)</f>
        <v xml:space="preserve"> </v>
      </c>
      <c r="K254" s="23" t="str">
        <f>IF('T_endr-kom'!J253=0," ",'T_endr-kom'!J253)</f>
        <v xml:space="preserve"> </v>
      </c>
      <c r="L254" s="23" t="str">
        <f>IF('T_endr-kom'!K253=0," ",'T_endr-kom'!K253)</f>
        <v xml:space="preserve"> </v>
      </c>
      <c r="M254" s="23" t="str">
        <f>IF('T_endr-kom'!L253=0," ",'T_endr-kom'!L253)</f>
        <v xml:space="preserve"> </v>
      </c>
      <c r="N254" s="23" t="str">
        <f>IF('T_endr-kom'!M253=0," ",'T_endr-kom'!M253)</f>
        <v xml:space="preserve"> </v>
      </c>
      <c r="O254" s="23" t="str">
        <f>IF('T_endr-kom'!N253=0," ",'T_endr-kom'!N253)</f>
        <v xml:space="preserve"> </v>
      </c>
      <c r="P254" s="23" t="str">
        <f>IF('T_endr-kom'!O253=0," ",'T_endr-kom'!O253)</f>
        <v xml:space="preserve"> </v>
      </c>
      <c r="Q254" s="23" t="str">
        <f>IF('T_endr-kom'!P253=0," ",'T_endr-kom'!P253)</f>
        <v xml:space="preserve"> </v>
      </c>
      <c r="R254" s="23" t="str">
        <f>IF('T_endr-kom'!Q253=0," ",'T_endr-kom'!Q253)</f>
        <v xml:space="preserve"> </v>
      </c>
      <c r="S254" s="23" t="str">
        <f>IF('T_endr-kom'!R253=0," ",'T_endr-kom'!R253)</f>
        <v xml:space="preserve"> </v>
      </c>
    </row>
    <row r="255" spans="2:19" x14ac:dyDescent="0.2">
      <c r="B255" s="21" t="str">
        <f>IF('T_endr-kom'!A254=0," ",'T_endr-kom'!A254)</f>
        <v xml:space="preserve"> </v>
      </c>
      <c r="C255" s="21" t="str">
        <f>IF('T_endr-kom'!B254=0," ",'T_endr-kom'!B254)</f>
        <v xml:space="preserve"> </v>
      </c>
      <c r="D255" s="23" t="str">
        <f>IF('T_endr-kom'!C254=0," ",'T_endr-kom'!C254)</f>
        <v xml:space="preserve"> </v>
      </c>
      <c r="E255" s="23" t="str">
        <f>IF('T_endr-kom'!D254=0," ",'T_endr-kom'!D254)</f>
        <v xml:space="preserve"> </v>
      </c>
      <c r="F255" s="23" t="str">
        <f>IF('T_endr-kom'!E254=0," ",'T_endr-kom'!E254)</f>
        <v xml:space="preserve"> </v>
      </c>
      <c r="G255" s="23" t="str">
        <f>IF('T_endr-kom'!F254=0," ",'T_endr-kom'!F254)</f>
        <v xml:space="preserve"> </v>
      </c>
      <c r="H255" s="23" t="str">
        <f>IF('T_endr-kom'!G254=0," ",'T_endr-kom'!G254)</f>
        <v xml:space="preserve"> </v>
      </c>
      <c r="I255" s="23" t="str">
        <f>IF('T_endr-kom'!H254=0," ",'T_endr-kom'!H254)</f>
        <v xml:space="preserve"> </v>
      </c>
      <c r="J255" s="23" t="str">
        <f>IF('T_endr-kom'!I254=0," ",'T_endr-kom'!I254)</f>
        <v xml:space="preserve"> </v>
      </c>
      <c r="K255" s="23" t="str">
        <f>IF('T_endr-kom'!J254=0," ",'T_endr-kom'!J254)</f>
        <v xml:space="preserve"> </v>
      </c>
      <c r="L255" s="23" t="str">
        <f>IF('T_endr-kom'!K254=0," ",'T_endr-kom'!K254)</f>
        <v xml:space="preserve"> </v>
      </c>
      <c r="M255" s="23" t="str">
        <f>IF('T_endr-kom'!L254=0," ",'T_endr-kom'!L254)</f>
        <v xml:space="preserve"> </v>
      </c>
      <c r="N255" s="23" t="str">
        <f>IF('T_endr-kom'!M254=0," ",'T_endr-kom'!M254)</f>
        <v xml:space="preserve"> </v>
      </c>
      <c r="O255" s="23" t="str">
        <f>IF('T_endr-kom'!N254=0," ",'T_endr-kom'!N254)</f>
        <v xml:space="preserve"> </v>
      </c>
      <c r="P255" s="23" t="str">
        <f>IF('T_endr-kom'!O254=0," ",'T_endr-kom'!O254)</f>
        <v xml:space="preserve"> </v>
      </c>
      <c r="Q255" s="23" t="str">
        <f>IF('T_endr-kom'!P254=0," ",'T_endr-kom'!P254)</f>
        <v xml:space="preserve"> </v>
      </c>
      <c r="R255" s="23" t="str">
        <f>IF('T_endr-kom'!Q254=0," ",'T_endr-kom'!Q254)</f>
        <v xml:space="preserve"> </v>
      </c>
      <c r="S255" s="23" t="str">
        <f>IF('T_endr-kom'!R254=0," ",'T_endr-kom'!R254)</f>
        <v xml:space="preserve"> </v>
      </c>
    </row>
    <row r="256" spans="2:19" x14ac:dyDescent="0.2">
      <c r="B256" s="21" t="str">
        <f>IF('T_endr-kom'!A255=0," ",'T_endr-kom'!A255)</f>
        <v xml:space="preserve"> </v>
      </c>
      <c r="C256" s="21" t="str">
        <f>IF('T_endr-kom'!B255=0," ",'T_endr-kom'!B255)</f>
        <v xml:space="preserve"> </v>
      </c>
      <c r="D256" s="23" t="str">
        <f>IF('T_endr-kom'!C255=0," ",'T_endr-kom'!C255)</f>
        <v xml:space="preserve"> </v>
      </c>
      <c r="E256" s="23" t="str">
        <f>IF('T_endr-kom'!D255=0," ",'T_endr-kom'!D255)</f>
        <v xml:space="preserve"> </v>
      </c>
      <c r="F256" s="23" t="str">
        <f>IF('T_endr-kom'!E255=0," ",'T_endr-kom'!E255)</f>
        <v xml:space="preserve"> </v>
      </c>
      <c r="G256" s="23" t="str">
        <f>IF('T_endr-kom'!F255=0," ",'T_endr-kom'!F255)</f>
        <v xml:space="preserve"> </v>
      </c>
      <c r="H256" s="23" t="str">
        <f>IF('T_endr-kom'!G255=0," ",'T_endr-kom'!G255)</f>
        <v xml:space="preserve"> </v>
      </c>
      <c r="I256" s="23" t="str">
        <f>IF('T_endr-kom'!H255=0," ",'T_endr-kom'!H255)</f>
        <v xml:space="preserve"> </v>
      </c>
      <c r="J256" s="23" t="str">
        <f>IF('T_endr-kom'!I255=0," ",'T_endr-kom'!I255)</f>
        <v xml:space="preserve"> </v>
      </c>
      <c r="K256" s="23" t="str">
        <f>IF('T_endr-kom'!J255=0," ",'T_endr-kom'!J255)</f>
        <v xml:space="preserve"> </v>
      </c>
      <c r="L256" s="23" t="str">
        <f>IF('T_endr-kom'!K255=0," ",'T_endr-kom'!K255)</f>
        <v xml:space="preserve"> </v>
      </c>
      <c r="M256" s="23" t="str">
        <f>IF('T_endr-kom'!L255=0," ",'T_endr-kom'!L255)</f>
        <v xml:space="preserve"> </v>
      </c>
      <c r="N256" s="23" t="str">
        <f>IF('T_endr-kom'!M255=0," ",'T_endr-kom'!M255)</f>
        <v xml:space="preserve"> </v>
      </c>
      <c r="O256" s="23" t="str">
        <f>IF('T_endr-kom'!N255=0," ",'T_endr-kom'!N255)</f>
        <v xml:space="preserve"> </v>
      </c>
      <c r="P256" s="23" t="str">
        <f>IF('T_endr-kom'!O255=0," ",'T_endr-kom'!O255)</f>
        <v xml:space="preserve"> </v>
      </c>
      <c r="Q256" s="23" t="str">
        <f>IF('T_endr-kom'!P255=0," ",'T_endr-kom'!P255)</f>
        <v xml:space="preserve"> </v>
      </c>
      <c r="R256" s="23" t="str">
        <f>IF('T_endr-kom'!Q255=0," ",'T_endr-kom'!Q255)</f>
        <v xml:space="preserve"> </v>
      </c>
      <c r="S256" s="23" t="str">
        <f>IF('T_endr-kom'!R255=0," ",'T_endr-kom'!R255)</f>
        <v xml:space="preserve"> </v>
      </c>
    </row>
    <row r="257" spans="2:19" x14ac:dyDescent="0.2">
      <c r="B257" s="21" t="str">
        <f>IF('T_endr-kom'!A256=0," ",'T_endr-kom'!A256)</f>
        <v xml:space="preserve"> </v>
      </c>
      <c r="C257" s="21" t="str">
        <f>IF('T_endr-kom'!B256=0," ",'T_endr-kom'!B256)</f>
        <v xml:space="preserve"> </v>
      </c>
      <c r="D257" s="23" t="str">
        <f>IF('T_endr-kom'!C256=0," ",'T_endr-kom'!C256)</f>
        <v xml:space="preserve"> </v>
      </c>
      <c r="E257" s="23" t="str">
        <f>IF('T_endr-kom'!D256=0," ",'T_endr-kom'!D256)</f>
        <v xml:space="preserve"> </v>
      </c>
      <c r="F257" s="23" t="str">
        <f>IF('T_endr-kom'!E256=0," ",'T_endr-kom'!E256)</f>
        <v xml:space="preserve"> </v>
      </c>
      <c r="G257" s="23" t="str">
        <f>IF('T_endr-kom'!F256=0," ",'T_endr-kom'!F256)</f>
        <v xml:space="preserve"> </v>
      </c>
      <c r="H257" s="23" t="str">
        <f>IF('T_endr-kom'!G256=0," ",'T_endr-kom'!G256)</f>
        <v xml:space="preserve"> </v>
      </c>
      <c r="I257" s="23" t="str">
        <f>IF('T_endr-kom'!H256=0," ",'T_endr-kom'!H256)</f>
        <v xml:space="preserve"> </v>
      </c>
      <c r="J257" s="23" t="str">
        <f>IF('T_endr-kom'!I256=0," ",'T_endr-kom'!I256)</f>
        <v xml:space="preserve"> </v>
      </c>
      <c r="K257" s="23" t="str">
        <f>IF('T_endr-kom'!J256=0," ",'T_endr-kom'!J256)</f>
        <v xml:space="preserve"> </v>
      </c>
      <c r="L257" s="23" t="str">
        <f>IF('T_endr-kom'!K256=0," ",'T_endr-kom'!K256)</f>
        <v xml:space="preserve"> </v>
      </c>
      <c r="M257" s="23" t="str">
        <f>IF('T_endr-kom'!L256=0," ",'T_endr-kom'!L256)</f>
        <v xml:space="preserve"> </v>
      </c>
      <c r="N257" s="23" t="str">
        <f>IF('T_endr-kom'!M256=0," ",'T_endr-kom'!M256)</f>
        <v xml:space="preserve"> </v>
      </c>
      <c r="O257" s="23" t="str">
        <f>IF('T_endr-kom'!N256=0," ",'T_endr-kom'!N256)</f>
        <v xml:space="preserve"> </v>
      </c>
      <c r="P257" s="23" t="str">
        <f>IF('T_endr-kom'!O256=0," ",'T_endr-kom'!O256)</f>
        <v xml:space="preserve"> </v>
      </c>
      <c r="Q257" s="23" t="str">
        <f>IF('T_endr-kom'!P256=0," ",'T_endr-kom'!P256)</f>
        <v xml:space="preserve"> </v>
      </c>
      <c r="R257" s="23" t="str">
        <f>IF('T_endr-kom'!Q256=0," ",'T_endr-kom'!Q256)</f>
        <v xml:space="preserve"> </v>
      </c>
      <c r="S257" s="23" t="str">
        <f>IF('T_endr-kom'!R256=0," ",'T_endr-kom'!R256)</f>
        <v xml:space="preserve"> </v>
      </c>
    </row>
    <row r="258" spans="2:19" x14ac:dyDescent="0.2">
      <c r="B258" s="21" t="str">
        <f>IF('T_endr-kom'!A257=0," ",'T_endr-kom'!A257)</f>
        <v xml:space="preserve"> </v>
      </c>
      <c r="C258" s="21" t="str">
        <f>IF('T_endr-kom'!B257=0," ",'T_endr-kom'!B257)</f>
        <v xml:space="preserve"> </v>
      </c>
      <c r="D258" s="23" t="str">
        <f>IF('T_endr-kom'!C257=0," ",'T_endr-kom'!C257)</f>
        <v xml:space="preserve"> </v>
      </c>
      <c r="E258" s="23" t="str">
        <f>IF('T_endr-kom'!D257=0," ",'T_endr-kom'!D257)</f>
        <v xml:space="preserve"> </v>
      </c>
      <c r="F258" s="23" t="str">
        <f>IF('T_endr-kom'!E257=0," ",'T_endr-kom'!E257)</f>
        <v xml:space="preserve"> </v>
      </c>
      <c r="G258" s="23" t="str">
        <f>IF('T_endr-kom'!F257=0," ",'T_endr-kom'!F257)</f>
        <v xml:space="preserve"> </v>
      </c>
      <c r="H258" s="23" t="str">
        <f>IF('T_endr-kom'!G257=0," ",'T_endr-kom'!G257)</f>
        <v xml:space="preserve"> </v>
      </c>
      <c r="I258" s="23" t="str">
        <f>IF('T_endr-kom'!H257=0," ",'T_endr-kom'!H257)</f>
        <v xml:space="preserve"> </v>
      </c>
      <c r="J258" s="23" t="str">
        <f>IF('T_endr-kom'!I257=0," ",'T_endr-kom'!I257)</f>
        <v xml:space="preserve"> </v>
      </c>
      <c r="K258" s="23" t="str">
        <f>IF('T_endr-kom'!J257=0," ",'T_endr-kom'!J257)</f>
        <v xml:space="preserve"> </v>
      </c>
      <c r="L258" s="23" t="str">
        <f>IF('T_endr-kom'!K257=0," ",'T_endr-kom'!K257)</f>
        <v xml:space="preserve"> </v>
      </c>
      <c r="M258" s="23" t="str">
        <f>IF('T_endr-kom'!L257=0," ",'T_endr-kom'!L257)</f>
        <v xml:space="preserve"> </v>
      </c>
      <c r="N258" s="23" t="str">
        <f>IF('T_endr-kom'!M257=0," ",'T_endr-kom'!M257)</f>
        <v xml:space="preserve"> </v>
      </c>
      <c r="O258" s="23" t="str">
        <f>IF('T_endr-kom'!N257=0," ",'T_endr-kom'!N257)</f>
        <v xml:space="preserve"> </v>
      </c>
      <c r="P258" s="23" t="str">
        <f>IF('T_endr-kom'!O257=0," ",'T_endr-kom'!O257)</f>
        <v xml:space="preserve"> </v>
      </c>
      <c r="Q258" s="23" t="str">
        <f>IF('T_endr-kom'!P257=0," ",'T_endr-kom'!P257)</f>
        <v xml:space="preserve"> </v>
      </c>
      <c r="R258" s="23" t="str">
        <f>IF('T_endr-kom'!Q257=0," ",'T_endr-kom'!Q257)</f>
        <v xml:space="preserve"> </v>
      </c>
      <c r="S258" s="23" t="str">
        <f>IF('T_endr-kom'!R257=0," ",'T_endr-kom'!R257)</f>
        <v xml:space="preserve"> </v>
      </c>
    </row>
    <row r="259" spans="2:19" x14ac:dyDescent="0.2">
      <c r="B259" s="21" t="str">
        <f>IF('T_endr-kom'!A258=0," ",'T_endr-kom'!A258)</f>
        <v xml:space="preserve"> </v>
      </c>
      <c r="C259" s="21" t="str">
        <f>IF('T_endr-kom'!B258=0," ",'T_endr-kom'!B258)</f>
        <v xml:space="preserve"> </v>
      </c>
      <c r="D259" s="23" t="str">
        <f>IF('T_endr-kom'!C258=0," ",'T_endr-kom'!C258)</f>
        <v xml:space="preserve"> </v>
      </c>
      <c r="E259" s="23" t="str">
        <f>IF('T_endr-kom'!D258=0," ",'T_endr-kom'!D258)</f>
        <v xml:space="preserve"> </v>
      </c>
      <c r="F259" s="23" t="str">
        <f>IF('T_endr-kom'!E258=0," ",'T_endr-kom'!E258)</f>
        <v xml:space="preserve"> </v>
      </c>
      <c r="G259" s="23" t="str">
        <f>IF('T_endr-kom'!F258=0," ",'T_endr-kom'!F258)</f>
        <v xml:space="preserve"> </v>
      </c>
      <c r="H259" s="23" t="str">
        <f>IF('T_endr-kom'!G258=0," ",'T_endr-kom'!G258)</f>
        <v xml:space="preserve"> </v>
      </c>
      <c r="I259" s="23" t="str">
        <f>IF('T_endr-kom'!H258=0," ",'T_endr-kom'!H258)</f>
        <v xml:space="preserve"> </v>
      </c>
      <c r="J259" s="23" t="str">
        <f>IF('T_endr-kom'!I258=0," ",'T_endr-kom'!I258)</f>
        <v xml:space="preserve"> </v>
      </c>
      <c r="K259" s="23" t="str">
        <f>IF('T_endr-kom'!J258=0," ",'T_endr-kom'!J258)</f>
        <v xml:space="preserve"> </v>
      </c>
      <c r="L259" s="23" t="str">
        <f>IF('T_endr-kom'!K258=0," ",'T_endr-kom'!K258)</f>
        <v xml:space="preserve"> </v>
      </c>
      <c r="M259" s="23" t="str">
        <f>IF('T_endr-kom'!L258=0," ",'T_endr-kom'!L258)</f>
        <v xml:space="preserve"> </v>
      </c>
      <c r="N259" s="23" t="str">
        <f>IF('T_endr-kom'!M258=0," ",'T_endr-kom'!M258)</f>
        <v xml:space="preserve"> </v>
      </c>
      <c r="O259" s="23" t="str">
        <f>IF('T_endr-kom'!N258=0," ",'T_endr-kom'!N258)</f>
        <v xml:space="preserve"> </v>
      </c>
      <c r="P259" s="23" t="str">
        <f>IF('T_endr-kom'!O258=0," ",'T_endr-kom'!O258)</f>
        <v xml:space="preserve"> </v>
      </c>
      <c r="Q259" s="23" t="str">
        <f>IF('T_endr-kom'!P258=0," ",'T_endr-kom'!P258)</f>
        <v xml:space="preserve"> </v>
      </c>
      <c r="R259" s="23" t="str">
        <f>IF('T_endr-kom'!Q258=0," ",'T_endr-kom'!Q258)</f>
        <v xml:space="preserve"> </v>
      </c>
      <c r="S259" s="23" t="str">
        <f>IF('T_endr-kom'!R258=0," ",'T_endr-kom'!R258)</f>
        <v xml:space="preserve"> </v>
      </c>
    </row>
    <row r="260" spans="2:19" x14ac:dyDescent="0.2">
      <c r="B260" s="21" t="str">
        <f>IF('T_endr-kom'!A259=0," ",'T_endr-kom'!A259)</f>
        <v xml:space="preserve"> </v>
      </c>
      <c r="C260" s="21" t="str">
        <f>IF('T_endr-kom'!B259=0," ",'T_endr-kom'!B259)</f>
        <v xml:space="preserve"> </v>
      </c>
      <c r="D260" s="23" t="str">
        <f>IF('T_endr-kom'!C259=0," ",'T_endr-kom'!C259)</f>
        <v xml:space="preserve"> </v>
      </c>
      <c r="E260" s="23" t="str">
        <f>IF('T_endr-kom'!D259=0," ",'T_endr-kom'!D259)</f>
        <v xml:space="preserve"> </v>
      </c>
      <c r="F260" s="23" t="str">
        <f>IF('T_endr-kom'!E259=0," ",'T_endr-kom'!E259)</f>
        <v xml:space="preserve"> </v>
      </c>
      <c r="G260" s="23" t="str">
        <f>IF('T_endr-kom'!F259=0," ",'T_endr-kom'!F259)</f>
        <v xml:space="preserve"> </v>
      </c>
      <c r="H260" s="23" t="str">
        <f>IF('T_endr-kom'!G259=0," ",'T_endr-kom'!G259)</f>
        <v xml:space="preserve"> </v>
      </c>
      <c r="I260" s="23" t="str">
        <f>IF('T_endr-kom'!H259=0," ",'T_endr-kom'!H259)</f>
        <v xml:space="preserve"> </v>
      </c>
      <c r="J260" s="23" t="str">
        <f>IF('T_endr-kom'!I259=0," ",'T_endr-kom'!I259)</f>
        <v xml:space="preserve"> </v>
      </c>
      <c r="K260" s="23" t="str">
        <f>IF('T_endr-kom'!J259=0," ",'T_endr-kom'!J259)</f>
        <v xml:space="preserve"> </v>
      </c>
      <c r="L260" s="23" t="str">
        <f>IF('T_endr-kom'!K259=0," ",'T_endr-kom'!K259)</f>
        <v xml:space="preserve"> </v>
      </c>
      <c r="M260" s="23" t="str">
        <f>IF('T_endr-kom'!L259=0," ",'T_endr-kom'!L259)</f>
        <v xml:space="preserve"> </v>
      </c>
      <c r="N260" s="23" t="str">
        <f>IF('T_endr-kom'!M259=0," ",'T_endr-kom'!M259)</f>
        <v xml:space="preserve"> </v>
      </c>
      <c r="O260" s="23" t="str">
        <f>IF('T_endr-kom'!N259=0," ",'T_endr-kom'!N259)</f>
        <v xml:space="preserve"> </v>
      </c>
      <c r="P260" s="23" t="str">
        <f>IF('T_endr-kom'!O259=0," ",'T_endr-kom'!O259)</f>
        <v xml:space="preserve"> </v>
      </c>
      <c r="Q260" s="23" t="str">
        <f>IF('T_endr-kom'!P259=0," ",'T_endr-kom'!P259)</f>
        <v xml:space="preserve"> </v>
      </c>
      <c r="R260" s="23" t="str">
        <f>IF('T_endr-kom'!Q259=0," ",'T_endr-kom'!Q259)</f>
        <v xml:space="preserve"> </v>
      </c>
      <c r="S260" s="23" t="str">
        <f>IF('T_endr-kom'!R259=0," ",'T_endr-kom'!R259)</f>
        <v xml:space="preserve"> </v>
      </c>
    </row>
    <row r="261" spans="2:19" x14ac:dyDescent="0.2">
      <c r="B261" s="21" t="str">
        <f>IF('T_endr-kom'!A260=0," ",'T_endr-kom'!A260)</f>
        <v xml:space="preserve"> </v>
      </c>
      <c r="C261" s="21" t="str">
        <f>IF('T_endr-kom'!B260=0," ",'T_endr-kom'!B260)</f>
        <v xml:space="preserve"> </v>
      </c>
      <c r="D261" s="23" t="str">
        <f>IF('T_endr-kom'!C260=0," ",'T_endr-kom'!C260)</f>
        <v xml:space="preserve"> </v>
      </c>
      <c r="E261" s="23" t="str">
        <f>IF('T_endr-kom'!D260=0," ",'T_endr-kom'!D260)</f>
        <v xml:space="preserve"> </v>
      </c>
      <c r="F261" s="23" t="str">
        <f>IF('T_endr-kom'!E260=0," ",'T_endr-kom'!E260)</f>
        <v xml:space="preserve"> </v>
      </c>
      <c r="G261" s="23" t="str">
        <f>IF('T_endr-kom'!F260=0," ",'T_endr-kom'!F260)</f>
        <v xml:space="preserve"> </v>
      </c>
      <c r="H261" s="23" t="str">
        <f>IF('T_endr-kom'!G260=0," ",'T_endr-kom'!G260)</f>
        <v xml:space="preserve"> </v>
      </c>
      <c r="I261" s="23" t="str">
        <f>IF('T_endr-kom'!H260=0," ",'T_endr-kom'!H260)</f>
        <v xml:space="preserve"> </v>
      </c>
      <c r="J261" s="23" t="str">
        <f>IF('T_endr-kom'!I260=0," ",'T_endr-kom'!I260)</f>
        <v xml:space="preserve"> </v>
      </c>
      <c r="K261" s="23" t="str">
        <f>IF('T_endr-kom'!J260=0," ",'T_endr-kom'!J260)</f>
        <v xml:space="preserve"> </v>
      </c>
      <c r="L261" s="23" t="str">
        <f>IF('T_endr-kom'!K260=0," ",'T_endr-kom'!K260)</f>
        <v xml:space="preserve"> </v>
      </c>
      <c r="M261" s="23" t="str">
        <f>IF('T_endr-kom'!L260=0," ",'T_endr-kom'!L260)</f>
        <v xml:space="preserve"> </v>
      </c>
      <c r="N261" s="23" t="str">
        <f>IF('T_endr-kom'!M260=0," ",'T_endr-kom'!M260)</f>
        <v xml:space="preserve"> </v>
      </c>
      <c r="O261" s="23" t="str">
        <f>IF('T_endr-kom'!N260=0," ",'T_endr-kom'!N260)</f>
        <v xml:space="preserve"> </v>
      </c>
      <c r="P261" s="23" t="str">
        <f>IF('T_endr-kom'!O260=0," ",'T_endr-kom'!O260)</f>
        <v xml:space="preserve"> </v>
      </c>
      <c r="Q261" s="23" t="str">
        <f>IF('T_endr-kom'!P260=0," ",'T_endr-kom'!P260)</f>
        <v xml:space="preserve"> </v>
      </c>
      <c r="R261" s="23" t="str">
        <f>IF('T_endr-kom'!Q260=0," ",'T_endr-kom'!Q260)</f>
        <v xml:space="preserve"> </v>
      </c>
      <c r="S261" s="23" t="str">
        <f>IF('T_endr-kom'!R260=0," ",'T_endr-kom'!R260)</f>
        <v xml:space="preserve"> </v>
      </c>
    </row>
    <row r="262" spans="2:19" x14ac:dyDescent="0.2">
      <c r="B262" s="21" t="str">
        <f>IF('T_endr-kom'!A261=0," ",'T_endr-kom'!A261)</f>
        <v xml:space="preserve"> </v>
      </c>
      <c r="C262" s="21" t="str">
        <f>IF('T_endr-kom'!B261=0," ",'T_endr-kom'!B261)</f>
        <v xml:space="preserve"> </v>
      </c>
      <c r="D262" s="23" t="str">
        <f>IF('T_endr-kom'!C261=0," ",'T_endr-kom'!C261)</f>
        <v xml:space="preserve"> </v>
      </c>
      <c r="E262" s="23" t="str">
        <f>IF('T_endr-kom'!D261=0," ",'T_endr-kom'!D261)</f>
        <v xml:space="preserve"> </v>
      </c>
      <c r="F262" s="23" t="str">
        <f>IF('T_endr-kom'!E261=0," ",'T_endr-kom'!E261)</f>
        <v xml:space="preserve"> </v>
      </c>
      <c r="G262" s="23" t="str">
        <f>IF('T_endr-kom'!F261=0," ",'T_endr-kom'!F261)</f>
        <v xml:space="preserve"> </v>
      </c>
      <c r="H262" s="23" t="str">
        <f>IF('T_endr-kom'!G261=0," ",'T_endr-kom'!G261)</f>
        <v xml:space="preserve"> </v>
      </c>
      <c r="I262" s="23" t="str">
        <f>IF('T_endr-kom'!H261=0," ",'T_endr-kom'!H261)</f>
        <v xml:space="preserve"> </v>
      </c>
      <c r="J262" s="23" t="str">
        <f>IF('T_endr-kom'!I261=0," ",'T_endr-kom'!I261)</f>
        <v xml:space="preserve"> </v>
      </c>
      <c r="K262" s="23" t="str">
        <f>IF('T_endr-kom'!J261=0," ",'T_endr-kom'!J261)</f>
        <v xml:space="preserve"> </v>
      </c>
      <c r="L262" s="23" t="str">
        <f>IF('T_endr-kom'!K261=0," ",'T_endr-kom'!K261)</f>
        <v xml:space="preserve"> </v>
      </c>
      <c r="M262" s="23" t="str">
        <f>IF('T_endr-kom'!L261=0," ",'T_endr-kom'!L261)</f>
        <v xml:space="preserve"> </v>
      </c>
      <c r="N262" s="23" t="str">
        <f>IF('T_endr-kom'!M261=0," ",'T_endr-kom'!M261)</f>
        <v xml:space="preserve"> </v>
      </c>
      <c r="O262" s="23" t="str">
        <f>IF('T_endr-kom'!N261=0," ",'T_endr-kom'!N261)</f>
        <v xml:space="preserve"> </v>
      </c>
      <c r="P262" s="23" t="str">
        <f>IF('T_endr-kom'!O261=0," ",'T_endr-kom'!O261)</f>
        <v xml:space="preserve"> </v>
      </c>
      <c r="Q262" s="23" t="str">
        <f>IF('T_endr-kom'!P261=0," ",'T_endr-kom'!P261)</f>
        <v xml:space="preserve"> </v>
      </c>
      <c r="R262" s="23" t="str">
        <f>IF('T_endr-kom'!Q261=0," ",'T_endr-kom'!Q261)</f>
        <v xml:space="preserve"> </v>
      </c>
      <c r="S262" s="23" t="str">
        <f>IF('T_endr-kom'!R261=0," ",'T_endr-kom'!R261)</f>
        <v xml:space="preserve"> </v>
      </c>
    </row>
    <row r="263" spans="2:19" x14ac:dyDescent="0.2">
      <c r="B263" s="21" t="str">
        <f>IF('T_endr-kom'!A262=0," ",'T_endr-kom'!A262)</f>
        <v xml:space="preserve"> </v>
      </c>
      <c r="C263" s="21" t="str">
        <f>IF('T_endr-kom'!B262=0," ",'T_endr-kom'!B262)</f>
        <v xml:space="preserve"> </v>
      </c>
      <c r="D263" s="23" t="str">
        <f>IF('T_endr-kom'!C262=0," ",'T_endr-kom'!C262)</f>
        <v xml:space="preserve"> </v>
      </c>
      <c r="E263" s="23" t="str">
        <f>IF('T_endr-kom'!D262=0," ",'T_endr-kom'!D262)</f>
        <v xml:space="preserve"> </v>
      </c>
      <c r="F263" s="23" t="str">
        <f>IF('T_endr-kom'!E262=0," ",'T_endr-kom'!E262)</f>
        <v xml:space="preserve"> </v>
      </c>
      <c r="G263" s="23" t="str">
        <f>IF('T_endr-kom'!F262=0," ",'T_endr-kom'!F262)</f>
        <v xml:space="preserve"> </v>
      </c>
      <c r="H263" s="23" t="str">
        <f>IF('T_endr-kom'!G262=0," ",'T_endr-kom'!G262)</f>
        <v xml:space="preserve"> </v>
      </c>
      <c r="I263" s="23" t="str">
        <f>IF('T_endr-kom'!H262=0," ",'T_endr-kom'!H262)</f>
        <v xml:space="preserve"> </v>
      </c>
      <c r="J263" s="23" t="str">
        <f>IF('T_endr-kom'!I262=0," ",'T_endr-kom'!I262)</f>
        <v xml:space="preserve"> </v>
      </c>
      <c r="K263" s="23" t="str">
        <f>IF('T_endr-kom'!J262=0," ",'T_endr-kom'!J262)</f>
        <v xml:space="preserve"> </v>
      </c>
      <c r="L263" s="23" t="str">
        <f>IF('T_endr-kom'!K262=0," ",'T_endr-kom'!K262)</f>
        <v xml:space="preserve"> </v>
      </c>
      <c r="M263" s="23" t="str">
        <f>IF('T_endr-kom'!L262=0," ",'T_endr-kom'!L262)</f>
        <v xml:space="preserve"> </v>
      </c>
      <c r="N263" s="23" t="str">
        <f>IF('T_endr-kom'!M262=0," ",'T_endr-kom'!M262)</f>
        <v xml:space="preserve"> </v>
      </c>
      <c r="O263" s="23" t="str">
        <f>IF('T_endr-kom'!N262=0," ",'T_endr-kom'!N262)</f>
        <v xml:space="preserve"> </v>
      </c>
      <c r="P263" s="23" t="str">
        <f>IF('T_endr-kom'!O262=0," ",'T_endr-kom'!O262)</f>
        <v xml:space="preserve"> </v>
      </c>
      <c r="Q263" s="23" t="str">
        <f>IF('T_endr-kom'!P262=0," ",'T_endr-kom'!P262)</f>
        <v xml:space="preserve"> </v>
      </c>
      <c r="R263" s="23" t="str">
        <f>IF('T_endr-kom'!Q262=0," ",'T_endr-kom'!Q262)</f>
        <v xml:space="preserve"> </v>
      </c>
      <c r="S263" s="23" t="str">
        <f>IF('T_endr-kom'!R262=0," ",'T_endr-kom'!R262)</f>
        <v xml:space="preserve"> </v>
      </c>
    </row>
    <row r="264" spans="2:19" x14ac:dyDescent="0.2">
      <c r="B264" s="21" t="str">
        <f>IF('T_endr-kom'!A263=0," ",'T_endr-kom'!A263)</f>
        <v xml:space="preserve"> </v>
      </c>
      <c r="C264" s="21" t="str">
        <f>IF('T_endr-kom'!B263=0," ",'T_endr-kom'!B263)</f>
        <v xml:space="preserve"> </v>
      </c>
      <c r="D264" s="23" t="str">
        <f>IF('T_endr-kom'!C263=0," ",'T_endr-kom'!C263)</f>
        <v xml:space="preserve"> </v>
      </c>
      <c r="E264" s="23" t="str">
        <f>IF('T_endr-kom'!D263=0," ",'T_endr-kom'!D263)</f>
        <v xml:space="preserve"> </v>
      </c>
      <c r="F264" s="23" t="str">
        <f>IF('T_endr-kom'!E263=0," ",'T_endr-kom'!E263)</f>
        <v xml:space="preserve"> </v>
      </c>
      <c r="G264" s="23" t="str">
        <f>IF('T_endr-kom'!F263=0," ",'T_endr-kom'!F263)</f>
        <v xml:space="preserve"> </v>
      </c>
      <c r="H264" s="23" t="str">
        <f>IF('T_endr-kom'!G263=0," ",'T_endr-kom'!G263)</f>
        <v xml:space="preserve"> </v>
      </c>
      <c r="I264" s="23" t="str">
        <f>IF('T_endr-kom'!H263=0," ",'T_endr-kom'!H263)</f>
        <v xml:space="preserve"> </v>
      </c>
      <c r="J264" s="23" t="str">
        <f>IF('T_endr-kom'!I263=0," ",'T_endr-kom'!I263)</f>
        <v xml:space="preserve"> </v>
      </c>
      <c r="K264" s="23" t="str">
        <f>IF('T_endr-kom'!J263=0," ",'T_endr-kom'!J263)</f>
        <v xml:space="preserve"> </v>
      </c>
      <c r="L264" s="23" t="str">
        <f>IF('T_endr-kom'!K263=0," ",'T_endr-kom'!K263)</f>
        <v xml:space="preserve"> </v>
      </c>
      <c r="M264" s="23" t="str">
        <f>IF('T_endr-kom'!L263=0," ",'T_endr-kom'!L263)</f>
        <v xml:space="preserve"> </v>
      </c>
      <c r="N264" s="23" t="str">
        <f>IF('T_endr-kom'!M263=0," ",'T_endr-kom'!M263)</f>
        <v xml:space="preserve"> </v>
      </c>
      <c r="O264" s="23" t="str">
        <f>IF('T_endr-kom'!N263=0," ",'T_endr-kom'!N263)</f>
        <v xml:space="preserve"> </v>
      </c>
      <c r="P264" s="23" t="str">
        <f>IF('T_endr-kom'!O263=0," ",'T_endr-kom'!O263)</f>
        <v xml:space="preserve"> </v>
      </c>
      <c r="Q264" s="23" t="str">
        <f>IF('T_endr-kom'!P263=0," ",'T_endr-kom'!P263)</f>
        <v xml:space="preserve"> </v>
      </c>
      <c r="R264" s="23" t="str">
        <f>IF('T_endr-kom'!Q263=0," ",'T_endr-kom'!Q263)</f>
        <v xml:space="preserve"> </v>
      </c>
      <c r="S264" s="23" t="str">
        <f>IF('T_endr-kom'!R263=0," ",'T_endr-kom'!R263)</f>
        <v xml:space="preserve"> </v>
      </c>
    </row>
    <row r="265" spans="2:19" x14ac:dyDescent="0.2">
      <c r="B265" s="21" t="str">
        <f>IF('T_endr-kom'!A264=0," ",'T_endr-kom'!A264)</f>
        <v xml:space="preserve"> </v>
      </c>
      <c r="C265" s="21" t="str">
        <f>IF('T_endr-kom'!B264=0," ",'T_endr-kom'!B264)</f>
        <v xml:space="preserve"> </v>
      </c>
      <c r="D265" s="23" t="str">
        <f>IF('T_endr-kom'!C264=0," ",'T_endr-kom'!C264)</f>
        <v xml:space="preserve"> </v>
      </c>
      <c r="E265" s="23" t="str">
        <f>IF('T_endr-kom'!D264=0," ",'T_endr-kom'!D264)</f>
        <v xml:space="preserve"> </v>
      </c>
      <c r="F265" s="23" t="str">
        <f>IF('T_endr-kom'!E264=0," ",'T_endr-kom'!E264)</f>
        <v xml:space="preserve"> </v>
      </c>
      <c r="G265" s="23" t="str">
        <f>IF('T_endr-kom'!F264=0," ",'T_endr-kom'!F264)</f>
        <v xml:space="preserve"> </v>
      </c>
      <c r="H265" s="23" t="str">
        <f>IF('T_endr-kom'!G264=0," ",'T_endr-kom'!G264)</f>
        <v xml:space="preserve"> </v>
      </c>
      <c r="I265" s="23" t="str">
        <f>IF('T_endr-kom'!H264=0," ",'T_endr-kom'!H264)</f>
        <v xml:space="preserve"> </v>
      </c>
      <c r="J265" s="23" t="str">
        <f>IF('T_endr-kom'!I264=0," ",'T_endr-kom'!I264)</f>
        <v xml:space="preserve"> </v>
      </c>
      <c r="K265" s="23" t="str">
        <f>IF('T_endr-kom'!J264=0," ",'T_endr-kom'!J264)</f>
        <v xml:space="preserve"> </v>
      </c>
      <c r="L265" s="23" t="str">
        <f>IF('T_endr-kom'!K264=0," ",'T_endr-kom'!K264)</f>
        <v xml:space="preserve"> </v>
      </c>
      <c r="M265" s="23" t="str">
        <f>IF('T_endr-kom'!L264=0," ",'T_endr-kom'!L264)</f>
        <v xml:space="preserve"> </v>
      </c>
      <c r="N265" s="23" t="str">
        <f>IF('T_endr-kom'!M264=0," ",'T_endr-kom'!M264)</f>
        <v xml:space="preserve"> </v>
      </c>
      <c r="O265" s="23" t="str">
        <f>IF('T_endr-kom'!N264=0," ",'T_endr-kom'!N264)</f>
        <v xml:space="preserve"> </v>
      </c>
      <c r="P265" s="23" t="str">
        <f>IF('T_endr-kom'!O264=0," ",'T_endr-kom'!O264)</f>
        <v xml:space="preserve"> </v>
      </c>
      <c r="Q265" s="23" t="str">
        <f>IF('T_endr-kom'!P264=0," ",'T_endr-kom'!P264)</f>
        <v xml:space="preserve"> </v>
      </c>
      <c r="R265" s="23" t="str">
        <f>IF('T_endr-kom'!Q264=0," ",'T_endr-kom'!Q264)</f>
        <v xml:space="preserve"> </v>
      </c>
      <c r="S265" s="23" t="str">
        <f>IF('T_endr-kom'!R264=0," ",'T_endr-kom'!R264)</f>
        <v xml:space="preserve"> </v>
      </c>
    </row>
    <row r="266" spans="2:19" x14ac:dyDescent="0.2">
      <c r="B266" s="21" t="str">
        <f>IF('T_endr-kom'!A265=0," ",'T_endr-kom'!A265)</f>
        <v xml:space="preserve"> </v>
      </c>
      <c r="C266" s="21" t="str">
        <f>IF('T_endr-kom'!B265=0," ",'T_endr-kom'!B265)</f>
        <v xml:space="preserve"> </v>
      </c>
      <c r="D266" s="23" t="str">
        <f>IF('T_endr-kom'!C265=0," ",'T_endr-kom'!C265)</f>
        <v xml:space="preserve"> </v>
      </c>
      <c r="E266" s="23" t="str">
        <f>IF('T_endr-kom'!D265=0," ",'T_endr-kom'!D265)</f>
        <v xml:space="preserve"> </v>
      </c>
      <c r="F266" s="23" t="str">
        <f>IF('T_endr-kom'!E265=0," ",'T_endr-kom'!E265)</f>
        <v xml:space="preserve"> </v>
      </c>
      <c r="G266" s="23" t="str">
        <f>IF('T_endr-kom'!F265=0," ",'T_endr-kom'!F265)</f>
        <v xml:space="preserve"> </v>
      </c>
      <c r="H266" s="23" t="str">
        <f>IF('T_endr-kom'!G265=0," ",'T_endr-kom'!G265)</f>
        <v xml:space="preserve"> </v>
      </c>
      <c r="I266" s="23" t="str">
        <f>IF('T_endr-kom'!H265=0," ",'T_endr-kom'!H265)</f>
        <v xml:space="preserve"> </v>
      </c>
      <c r="J266" s="23" t="str">
        <f>IF('T_endr-kom'!I265=0," ",'T_endr-kom'!I265)</f>
        <v xml:space="preserve"> </v>
      </c>
      <c r="K266" s="23" t="str">
        <f>IF('T_endr-kom'!J265=0," ",'T_endr-kom'!J265)</f>
        <v xml:space="preserve"> </v>
      </c>
      <c r="L266" s="23" t="str">
        <f>IF('T_endr-kom'!K265=0," ",'T_endr-kom'!K265)</f>
        <v xml:space="preserve"> </v>
      </c>
      <c r="M266" s="23" t="str">
        <f>IF('T_endr-kom'!L265=0," ",'T_endr-kom'!L265)</f>
        <v xml:space="preserve"> </v>
      </c>
      <c r="N266" s="23" t="str">
        <f>IF('T_endr-kom'!M265=0," ",'T_endr-kom'!M265)</f>
        <v xml:space="preserve"> </v>
      </c>
      <c r="O266" s="23" t="str">
        <f>IF('T_endr-kom'!N265=0," ",'T_endr-kom'!N265)</f>
        <v xml:space="preserve"> </v>
      </c>
      <c r="P266" s="23" t="str">
        <f>IF('T_endr-kom'!O265=0," ",'T_endr-kom'!O265)</f>
        <v xml:space="preserve"> </v>
      </c>
      <c r="Q266" s="23" t="str">
        <f>IF('T_endr-kom'!P265=0," ",'T_endr-kom'!P265)</f>
        <v xml:space="preserve"> </v>
      </c>
      <c r="R266" s="23" t="str">
        <f>IF('T_endr-kom'!Q265=0," ",'T_endr-kom'!Q265)</f>
        <v xml:space="preserve"> </v>
      </c>
      <c r="S266" s="23" t="str">
        <f>IF('T_endr-kom'!R265=0," ",'T_endr-kom'!R265)</f>
        <v xml:space="preserve"> </v>
      </c>
    </row>
    <row r="267" spans="2:19" x14ac:dyDescent="0.2">
      <c r="B267" s="21" t="str">
        <f>IF('T_endr-kom'!A266=0," ",'T_endr-kom'!A266)</f>
        <v xml:space="preserve"> </v>
      </c>
      <c r="C267" s="21" t="str">
        <f>IF('T_endr-kom'!B266=0," ",'T_endr-kom'!B266)</f>
        <v xml:space="preserve"> </v>
      </c>
      <c r="D267" s="23" t="str">
        <f>IF('T_endr-kom'!C266=0," ",'T_endr-kom'!C266)</f>
        <v xml:space="preserve"> </v>
      </c>
      <c r="E267" s="23" t="str">
        <f>IF('T_endr-kom'!D266=0," ",'T_endr-kom'!D266)</f>
        <v xml:space="preserve"> </v>
      </c>
      <c r="F267" s="23" t="str">
        <f>IF('T_endr-kom'!E266=0," ",'T_endr-kom'!E266)</f>
        <v xml:space="preserve"> </v>
      </c>
      <c r="G267" s="23" t="str">
        <f>IF('T_endr-kom'!F266=0," ",'T_endr-kom'!F266)</f>
        <v xml:space="preserve"> </v>
      </c>
      <c r="H267" s="23" t="str">
        <f>IF('T_endr-kom'!G266=0," ",'T_endr-kom'!G266)</f>
        <v xml:space="preserve"> </v>
      </c>
      <c r="I267" s="23" t="str">
        <f>IF('T_endr-kom'!H266=0," ",'T_endr-kom'!H266)</f>
        <v xml:space="preserve"> </v>
      </c>
      <c r="J267" s="23" t="str">
        <f>IF('T_endr-kom'!I266=0," ",'T_endr-kom'!I266)</f>
        <v xml:space="preserve"> </v>
      </c>
      <c r="K267" s="23" t="str">
        <f>IF('T_endr-kom'!J266=0," ",'T_endr-kom'!J266)</f>
        <v xml:space="preserve"> </v>
      </c>
      <c r="L267" s="23" t="str">
        <f>IF('T_endr-kom'!K266=0," ",'T_endr-kom'!K266)</f>
        <v xml:space="preserve"> </v>
      </c>
      <c r="M267" s="23" t="str">
        <f>IF('T_endr-kom'!L266=0," ",'T_endr-kom'!L266)</f>
        <v xml:space="preserve"> </v>
      </c>
      <c r="N267" s="23" t="str">
        <f>IF('T_endr-kom'!M266=0," ",'T_endr-kom'!M266)</f>
        <v xml:space="preserve"> </v>
      </c>
      <c r="O267" s="23" t="str">
        <f>IF('T_endr-kom'!N266=0," ",'T_endr-kom'!N266)</f>
        <v xml:space="preserve"> </v>
      </c>
      <c r="P267" s="23" t="str">
        <f>IF('T_endr-kom'!O266=0," ",'T_endr-kom'!O266)</f>
        <v xml:space="preserve"> </v>
      </c>
      <c r="Q267" s="23" t="str">
        <f>IF('T_endr-kom'!P266=0," ",'T_endr-kom'!P266)</f>
        <v xml:space="preserve"> </v>
      </c>
      <c r="R267" s="23" t="str">
        <f>IF('T_endr-kom'!Q266=0," ",'T_endr-kom'!Q266)</f>
        <v xml:space="preserve"> </v>
      </c>
      <c r="S267" s="23" t="str">
        <f>IF('T_endr-kom'!R266=0," ",'T_endr-kom'!R266)</f>
        <v xml:space="preserve"> </v>
      </c>
    </row>
    <row r="268" spans="2:19" x14ac:dyDescent="0.2">
      <c r="B268" s="21" t="str">
        <f>IF('T_endr-kom'!A267=0," ",'T_endr-kom'!A267)</f>
        <v xml:space="preserve"> </v>
      </c>
      <c r="C268" s="21" t="str">
        <f>IF('T_endr-kom'!B267=0," ",'T_endr-kom'!B267)</f>
        <v xml:space="preserve"> </v>
      </c>
      <c r="D268" s="23" t="str">
        <f>IF('T_endr-kom'!C267=0," ",'T_endr-kom'!C267)</f>
        <v xml:space="preserve"> </v>
      </c>
      <c r="E268" s="23" t="str">
        <f>IF('T_endr-kom'!D267=0," ",'T_endr-kom'!D267)</f>
        <v xml:space="preserve"> </v>
      </c>
      <c r="F268" s="23" t="str">
        <f>IF('T_endr-kom'!E267=0," ",'T_endr-kom'!E267)</f>
        <v xml:space="preserve"> </v>
      </c>
      <c r="G268" s="23" t="str">
        <f>IF('T_endr-kom'!F267=0," ",'T_endr-kom'!F267)</f>
        <v xml:space="preserve"> </v>
      </c>
      <c r="H268" s="23" t="str">
        <f>IF('T_endr-kom'!G267=0," ",'T_endr-kom'!G267)</f>
        <v xml:space="preserve"> </v>
      </c>
      <c r="I268" s="23" t="str">
        <f>IF('T_endr-kom'!H267=0," ",'T_endr-kom'!H267)</f>
        <v xml:space="preserve"> </v>
      </c>
      <c r="J268" s="23" t="str">
        <f>IF('T_endr-kom'!I267=0," ",'T_endr-kom'!I267)</f>
        <v xml:space="preserve"> </v>
      </c>
      <c r="K268" s="23" t="str">
        <f>IF('T_endr-kom'!J267=0," ",'T_endr-kom'!J267)</f>
        <v xml:space="preserve"> </v>
      </c>
      <c r="L268" s="23" t="str">
        <f>IF('T_endr-kom'!K267=0," ",'T_endr-kom'!K267)</f>
        <v xml:space="preserve"> </v>
      </c>
      <c r="M268" s="23" t="str">
        <f>IF('T_endr-kom'!L267=0," ",'T_endr-kom'!L267)</f>
        <v xml:space="preserve"> </v>
      </c>
      <c r="N268" s="23" t="str">
        <f>IF('T_endr-kom'!M267=0," ",'T_endr-kom'!M267)</f>
        <v xml:space="preserve"> </v>
      </c>
      <c r="O268" s="23" t="str">
        <f>IF('T_endr-kom'!N267=0," ",'T_endr-kom'!N267)</f>
        <v xml:space="preserve"> </v>
      </c>
      <c r="P268" s="23" t="str">
        <f>IF('T_endr-kom'!O267=0," ",'T_endr-kom'!O267)</f>
        <v xml:space="preserve"> </v>
      </c>
      <c r="Q268" s="23" t="str">
        <f>IF('T_endr-kom'!P267=0," ",'T_endr-kom'!P267)</f>
        <v xml:space="preserve"> </v>
      </c>
      <c r="R268" s="23" t="str">
        <f>IF('T_endr-kom'!Q267=0," ",'T_endr-kom'!Q267)</f>
        <v xml:space="preserve"> </v>
      </c>
      <c r="S268" s="23" t="str">
        <f>IF('T_endr-kom'!R267=0," ",'T_endr-kom'!R267)</f>
        <v xml:space="preserve"> </v>
      </c>
    </row>
    <row r="269" spans="2:19" x14ac:dyDescent="0.2">
      <c r="B269" s="21" t="str">
        <f>IF('T_endr-kom'!A268=0," ",'T_endr-kom'!A268)</f>
        <v xml:space="preserve"> </v>
      </c>
      <c r="C269" s="21" t="str">
        <f>IF('T_endr-kom'!B268=0," ",'T_endr-kom'!B268)</f>
        <v xml:space="preserve"> </v>
      </c>
      <c r="D269" s="23" t="str">
        <f>IF('T_endr-kom'!C268=0," ",'T_endr-kom'!C268)</f>
        <v xml:space="preserve"> </v>
      </c>
      <c r="E269" s="23" t="str">
        <f>IF('T_endr-kom'!D268=0," ",'T_endr-kom'!D268)</f>
        <v xml:space="preserve"> </v>
      </c>
      <c r="F269" s="23" t="str">
        <f>IF('T_endr-kom'!E268=0," ",'T_endr-kom'!E268)</f>
        <v xml:space="preserve"> </v>
      </c>
      <c r="G269" s="23" t="str">
        <f>IF('T_endr-kom'!F268=0," ",'T_endr-kom'!F268)</f>
        <v xml:space="preserve"> </v>
      </c>
      <c r="H269" s="23" t="str">
        <f>IF('T_endr-kom'!G268=0," ",'T_endr-kom'!G268)</f>
        <v xml:space="preserve"> </v>
      </c>
      <c r="I269" s="23" t="str">
        <f>IF('T_endr-kom'!H268=0," ",'T_endr-kom'!H268)</f>
        <v xml:space="preserve"> </v>
      </c>
      <c r="J269" s="23" t="str">
        <f>IF('T_endr-kom'!I268=0," ",'T_endr-kom'!I268)</f>
        <v xml:space="preserve"> </v>
      </c>
      <c r="K269" s="23" t="str">
        <f>IF('T_endr-kom'!J268=0," ",'T_endr-kom'!J268)</f>
        <v xml:space="preserve"> </v>
      </c>
      <c r="L269" s="23" t="str">
        <f>IF('T_endr-kom'!K268=0," ",'T_endr-kom'!K268)</f>
        <v xml:space="preserve"> </v>
      </c>
      <c r="M269" s="23" t="str">
        <f>IF('T_endr-kom'!L268=0," ",'T_endr-kom'!L268)</f>
        <v xml:space="preserve"> </v>
      </c>
      <c r="N269" s="23" t="str">
        <f>IF('T_endr-kom'!M268=0," ",'T_endr-kom'!M268)</f>
        <v xml:space="preserve"> </v>
      </c>
      <c r="O269" s="23" t="str">
        <f>IF('T_endr-kom'!N268=0," ",'T_endr-kom'!N268)</f>
        <v xml:space="preserve"> </v>
      </c>
      <c r="P269" s="23" t="str">
        <f>IF('T_endr-kom'!O268=0," ",'T_endr-kom'!O268)</f>
        <v xml:space="preserve"> </v>
      </c>
      <c r="Q269" s="23" t="str">
        <f>IF('T_endr-kom'!P268=0," ",'T_endr-kom'!P268)</f>
        <v xml:space="preserve"> </v>
      </c>
      <c r="R269" s="23" t="str">
        <f>IF('T_endr-kom'!Q268=0," ",'T_endr-kom'!Q268)</f>
        <v xml:space="preserve"> </v>
      </c>
      <c r="S269" s="23" t="str">
        <f>IF('T_endr-kom'!R268=0," ",'T_endr-kom'!R268)</f>
        <v xml:space="preserve"> </v>
      </c>
    </row>
    <row r="270" spans="2:19" x14ac:dyDescent="0.2">
      <c r="B270" s="21" t="str">
        <f>IF('T_endr-kom'!A269=0," ",'T_endr-kom'!A269)</f>
        <v xml:space="preserve"> </v>
      </c>
      <c r="C270" s="21" t="str">
        <f>IF('T_endr-kom'!B269=0," ",'T_endr-kom'!B269)</f>
        <v xml:space="preserve"> </v>
      </c>
      <c r="D270" s="23" t="str">
        <f>IF('T_endr-kom'!C269=0," ",'T_endr-kom'!C269)</f>
        <v xml:space="preserve"> </v>
      </c>
      <c r="E270" s="23" t="str">
        <f>IF('T_endr-kom'!D269=0," ",'T_endr-kom'!D269)</f>
        <v xml:space="preserve"> </v>
      </c>
      <c r="F270" s="23" t="str">
        <f>IF('T_endr-kom'!E269=0," ",'T_endr-kom'!E269)</f>
        <v xml:space="preserve"> </v>
      </c>
      <c r="G270" s="23" t="str">
        <f>IF('T_endr-kom'!F269=0," ",'T_endr-kom'!F269)</f>
        <v xml:space="preserve"> </v>
      </c>
      <c r="H270" s="23" t="str">
        <f>IF('T_endr-kom'!G269=0," ",'T_endr-kom'!G269)</f>
        <v xml:space="preserve"> </v>
      </c>
      <c r="I270" s="23" t="str">
        <f>IF('T_endr-kom'!H269=0," ",'T_endr-kom'!H269)</f>
        <v xml:space="preserve"> </v>
      </c>
      <c r="J270" s="23" t="str">
        <f>IF('T_endr-kom'!I269=0," ",'T_endr-kom'!I269)</f>
        <v xml:space="preserve"> </v>
      </c>
      <c r="K270" s="23" t="str">
        <f>IF('T_endr-kom'!J269=0," ",'T_endr-kom'!J269)</f>
        <v xml:space="preserve"> </v>
      </c>
      <c r="L270" s="23" t="str">
        <f>IF('T_endr-kom'!K269=0," ",'T_endr-kom'!K269)</f>
        <v xml:space="preserve"> </v>
      </c>
      <c r="M270" s="23" t="str">
        <f>IF('T_endr-kom'!L269=0," ",'T_endr-kom'!L269)</f>
        <v xml:space="preserve"> </v>
      </c>
      <c r="N270" s="23" t="str">
        <f>IF('T_endr-kom'!M269=0," ",'T_endr-kom'!M269)</f>
        <v xml:space="preserve"> </v>
      </c>
      <c r="O270" s="23" t="str">
        <f>IF('T_endr-kom'!N269=0," ",'T_endr-kom'!N269)</f>
        <v xml:space="preserve"> </v>
      </c>
      <c r="P270" s="23" t="str">
        <f>IF('T_endr-kom'!O269=0," ",'T_endr-kom'!O269)</f>
        <v xml:space="preserve"> </v>
      </c>
      <c r="Q270" s="23" t="str">
        <f>IF('T_endr-kom'!P269=0," ",'T_endr-kom'!P269)</f>
        <v xml:space="preserve"> </v>
      </c>
      <c r="R270" s="23" t="str">
        <f>IF('T_endr-kom'!Q269=0," ",'T_endr-kom'!Q269)</f>
        <v xml:space="preserve"> </v>
      </c>
      <c r="S270" s="23" t="str">
        <f>IF('T_endr-kom'!R269=0," ",'T_endr-kom'!R269)</f>
        <v xml:space="preserve"> </v>
      </c>
    </row>
    <row r="271" spans="2:19" x14ac:dyDescent="0.2">
      <c r="B271" s="21" t="str">
        <f>IF('T_endr-kom'!A270=0," ",'T_endr-kom'!A270)</f>
        <v xml:space="preserve"> </v>
      </c>
      <c r="C271" s="21" t="str">
        <f>IF('T_endr-kom'!B270=0," ",'T_endr-kom'!B270)</f>
        <v xml:space="preserve"> </v>
      </c>
      <c r="D271" s="23" t="str">
        <f>IF('T_endr-kom'!C270=0," ",'T_endr-kom'!C270)</f>
        <v xml:space="preserve"> </v>
      </c>
      <c r="E271" s="23" t="str">
        <f>IF('T_endr-kom'!D270=0," ",'T_endr-kom'!D270)</f>
        <v xml:space="preserve"> </v>
      </c>
      <c r="F271" s="23" t="str">
        <f>IF('T_endr-kom'!E270=0," ",'T_endr-kom'!E270)</f>
        <v xml:space="preserve"> </v>
      </c>
      <c r="G271" s="23" t="str">
        <f>IF('T_endr-kom'!F270=0," ",'T_endr-kom'!F270)</f>
        <v xml:space="preserve"> </v>
      </c>
      <c r="H271" s="23" t="str">
        <f>IF('T_endr-kom'!G270=0," ",'T_endr-kom'!G270)</f>
        <v xml:space="preserve"> </v>
      </c>
      <c r="I271" s="23" t="str">
        <f>IF('T_endr-kom'!H270=0," ",'T_endr-kom'!H270)</f>
        <v xml:space="preserve"> </v>
      </c>
      <c r="J271" s="23" t="str">
        <f>IF('T_endr-kom'!I270=0," ",'T_endr-kom'!I270)</f>
        <v xml:space="preserve"> </v>
      </c>
      <c r="K271" s="23" t="str">
        <f>IF('T_endr-kom'!J270=0," ",'T_endr-kom'!J270)</f>
        <v xml:space="preserve"> </v>
      </c>
      <c r="L271" s="23" t="str">
        <f>IF('T_endr-kom'!K270=0," ",'T_endr-kom'!K270)</f>
        <v xml:space="preserve"> </v>
      </c>
      <c r="M271" s="23" t="str">
        <f>IF('T_endr-kom'!L270=0," ",'T_endr-kom'!L270)</f>
        <v xml:space="preserve"> </v>
      </c>
      <c r="N271" s="23" t="str">
        <f>IF('T_endr-kom'!M270=0," ",'T_endr-kom'!M270)</f>
        <v xml:space="preserve"> </v>
      </c>
      <c r="O271" s="23" t="str">
        <f>IF('T_endr-kom'!N270=0," ",'T_endr-kom'!N270)</f>
        <v xml:space="preserve"> </v>
      </c>
      <c r="P271" s="23" t="str">
        <f>IF('T_endr-kom'!O270=0," ",'T_endr-kom'!O270)</f>
        <v xml:space="preserve"> </v>
      </c>
      <c r="Q271" s="23" t="str">
        <f>IF('T_endr-kom'!P270=0," ",'T_endr-kom'!P270)</f>
        <v xml:space="preserve"> </v>
      </c>
      <c r="R271" s="23" t="str">
        <f>IF('T_endr-kom'!Q270=0," ",'T_endr-kom'!Q270)</f>
        <v xml:space="preserve"> </v>
      </c>
      <c r="S271" s="23" t="str">
        <f>IF('T_endr-kom'!R270=0," ",'T_endr-kom'!R270)</f>
        <v xml:space="preserve"> </v>
      </c>
    </row>
    <row r="272" spans="2:19" x14ac:dyDescent="0.2">
      <c r="B272" s="21" t="str">
        <f>IF('T_endr-kom'!A271=0," ",'T_endr-kom'!A271)</f>
        <v xml:space="preserve"> </v>
      </c>
      <c r="C272" s="21" t="str">
        <f>IF('T_endr-kom'!B271=0," ",'T_endr-kom'!B271)</f>
        <v xml:space="preserve"> </v>
      </c>
      <c r="D272" s="23" t="str">
        <f>IF('T_endr-kom'!C271=0," ",'T_endr-kom'!C271)</f>
        <v xml:space="preserve"> </v>
      </c>
      <c r="E272" s="23" t="str">
        <f>IF('T_endr-kom'!D271=0," ",'T_endr-kom'!D271)</f>
        <v xml:space="preserve"> </v>
      </c>
      <c r="F272" s="23" t="str">
        <f>IF('T_endr-kom'!E271=0," ",'T_endr-kom'!E271)</f>
        <v xml:space="preserve"> </v>
      </c>
      <c r="G272" s="23" t="str">
        <f>IF('T_endr-kom'!F271=0," ",'T_endr-kom'!F271)</f>
        <v xml:space="preserve"> </v>
      </c>
      <c r="H272" s="23" t="str">
        <f>IF('T_endr-kom'!G271=0," ",'T_endr-kom'!G271)</f>
        <v xml:space="preserve"> </v>
      </c>
      <c r="I272" s="23" t="str">
        <f>IF('T_endr-kom'!H271=0," ",'T_endr-kom'!H271)</f>
        <v xml:space="preserve"> </v>
      </c>
      <c r="J272" s="23" t="str">
        <f>IF('T_endr-kom'!I271=0," ",'T_endr-kom'!I271)</f>
        <v xml:space="preserve"> </v>
      </c>
      <c r="K272" s="23" t="str">
        <f>IF('T_endr-kom'!J271=0," ",'T_endr-kom'!J271)</f>
        <v xml:space="preserve"> </v>
      </c>
      <c r="L272" s="23" t="str">
        <f>IF('T_endr-kom'!K271=0," ",'T_endr-kom'!K271)</f>
        <v xml:space="preserve"> </v>
      </c>
      <c r="M272" s="23" t="str">
        <f>IF('T_endr-kom'!L271=0," ",'T_endr-kom'!L271)</f>
        <v xml:space="preserve"> </v>
      </c>
      <c r="N272" s="23" t="str">
        <f>IF('T_endr-kom'!M271=0," ",'T_endr-kom'!M271)</f>
        <v xml:space="preserve"> </v>
      </c>
      <c r="O272" s="23" t="str">
        <f>IF('T_endr-kom'!N271=0," ",'T_endr-kom'!N271)</f>
        <v xml:space="preserve"> </v>
      </c>
      <c r="P272" s="23" t="str">
        <f>IF('T_endr-kom'!O271=0," ",'T_endr-kom'!O271)</f>
        <v xml:space="preserve"> </v>
      </c>
      <c r="Q272" s="23" t="str">
        <f>IF('T_endr-kom'!P271=0," ",'T_endr-kom'!P271)</f>
        <v xml:space="preserve"> </v>
      </c>
      <c r="R272" s="23" t="str">
        <f>IF('T_endr-kom'!Q271=0," ",'T_endr-kom'!Q271)</f>
        <v xml:space="preserve"> </v>
      </c>
      <c r="S272" s="23" t="str">
        <f>IF('T_endr-kom'!R271=0," ",'T_endr-kom'!R271)</f>
        <v xml:space="preserve"> </v>
      </c>
    </row>
    <row r="273" spans="2:19" x14ac:dyDescent="0.2">
      <c r="B273" s="21" t="str">
        <f>IF('T_endr-kom'!A272=0," ",'T_endr-kom'!A272)</f>
        <v xml:space="preserve"> </v>
      </c>
      <c r="C273" s="21" t="str">
        <f>IF('T_endr-kom'!B272=0," ",'T_endr-kom'!B272)</f>
        <v xml:space="preserve"> </v>
      </c>
      <c r="D273" s="23" t="str">
        <f>IF('T_endr-kom'!C272=0," ",'T_endr-kom'!C272)</f>
        <v xml:space="preserve"> </v>
      </c>
      <c r="E273" s="23" t="str">
        <f>IF('T_endr-kom'!D272=0," ",'T_endr-kom'!D272)</f>
        <v xml:space="preserve"> </v>
      </c>
      <c r="F273" s="23" t="str">
        <f>IF('T_endr-kom'!E272=0," ",'T_endr-kom'!E272)</f>
        <v xml:space="preserve"> </v>
      </c>
      <c r="G273" s="23" t="str">
        <f>IF('T_endr-kom'!F272=0," ",'T_endr-kom'!F272)</f>
        <v xml:space="preserve"> </v>
      </c>
      <c r="H273" s="23" t="str">
        <f>IF('T_endr-kom'!G272=0," ",'T_endr-kom'!G272)</f>
        <v xml:space="preserve"> </v>
      </c>
      <c r="I273" s="23" t="str">
        <f>IF('T_endr-kom'!H272=0," ",'T_endr-kom'!H272)</f>
        <v xml:space="preserve"> </v>
      </c>
      <c r="J273" s="23" t="str">
        <f>IF('T_endr-kom'!I272=0," ",'T_endr-kom'!I272)</f>
        <v xml:space="preserve"> </v>
      </c>
      <c r="K273" s="23" t="str">
        <f>IF('T_endr-kom'!J272=0," ",'T_endr-kom'!J272)</f>
        <v xml:space="preserve"> </v>
      </c>
      <c r="L273" s="23" t="str">
        <f>IF('T_endr-kom'!K272=0," ",'T_endr-kom'!K272)</f>
        <v xml:space="preserve"> </v>
      </c>
      <c r="M273" s="23" t="str">
        <f>IF('T_endr-kom'!L272=0," ",'T_endr-kom'!L272)</f>
        <v xml:space="preserve"> </v>
      </c>
      <c r="N273" s="23" t="str">
        <f>IF('T_endr-kom'!M272=0," ",'T_endr-kom'!M272)</f>
        <v xml:space="preserve"> </v>
      </c>
      <c r="O273" s="23" t="str">
        <f>IF('T_endr-kom'!N272=0," ",'T_endr-kom'!N272)</f>
        <v xml:space="preserve"> </v>
      </c>
      <c r="P273" s="23" t="str">
        <f>IF('T_endr-kom'!O272=0," ",'T_endr-kom'!O272)</f>
        <v xml:space="preserve"> </v>
      </c>
      <c r="Q273" s="23" t="str">
        <f>IF('T_endr-kom'!P272=0," ",'T_endr-kom'!P272)</f>
        <v xml:space="preserve"> </v>
      </c>
      <c r="R273" s="23" t="str">
        <f>IF('T_endr-kom'!Q272=0," ",'T_endr-kom'!Q272)</f>
        <v xml:space="preserve"> </v>
      </c>
      <c r="S273" s="23" t="str">
        <f>IF('T_endr-kom'!R272=0," ",'T_endr-kom'!R272)</f>
        <v xml:space="preserve"> </v>
      </c>
    </row>
    <row r="274" spans="2:19" x14ac:dyDescent="0.2">
      <c r="B274" s="21" t="str">
        <f>IF('T_endr-kom'!A273=0," ",'T_endr-kom'!A273)</f>
        <v xml:space="preserve"> </v>
      </c>
      <c r="C274" s="21" t="str">
        <f>IF('T_endr-kom'!B273=0," ",'T_endr-kom'!B273)</f>
        <v xml:space="preserve"> </v>
      </c>
      <c r="D274" s="23" t="str">
        <f>IF('T_endr-kom'!C273=0," ",'T_endr-kom'!C273)</f>
        <v xml:space="preserve"> </v>
      </c>
      <c r="E274" s="23" t="str">
        <f>IF('T_endr-kom'!D273=0," ",'T_endr-kom'!D273)</f>
        <v xml:space="preserve"> </v>
      </c>
      <c r="F274" s="23" t="str">
        <f>IF('T_endr-kom'!E273=0," ",'T_endr-kom'!E273)</f>
        <v xml:space="preserve"> </v>
      </c>
      <c r="G274" s="23" t="str">
        <f>IF('T_endr-kom'!F273=0," ",'T_endr-kom'!F273)</f>
        <v xml:space="preserve"> </v>
      </c>
      <c r="H274" s="23" t="str">
        <f>IF('T_endr-kom'!G273=0," ",'T_endr-kom'!G273)</f>
        <v xml:space="preserve"> </v>
      </c>
      <c r="I274" s="23" t="str">
        <f>IF('T_endr-kom'!H273=0," ",'T_endr-kom'!H273)</f>
        <v xml:space="preserve"> </v>
      </c>
      <c r="J274" s="23" t="str">
        <f>IF('T_endr-kom'!I273=0," ",'T_endr-kom'!I273)</f>
        <v xml:space="preserve"> </v>
      </c>
      <c r="K274" s="23" t="str">
        <f>IF('T_endr-kom'!J273=0," ",'T_endr-kom'!J273)</f>
        <v xml:space="preserve"> </v>
      </c>
      <c r="L274" s="23" t="str">
        <f>IF('T_endr-kom'!K273=0," ",'T_endr-kom'!K273)</f>
        <v xml:space="preserve"> </v>
      </c>
      <c r="M274" s="23" t="str">
        <f>IF('T_endr-kom'!L273=0," ",'T_endr-kom'!L273)</f>
        <v xml:space="preserve"> </v>
      </c>
      <c r="N274" s="23" t="str">
        <f>IF('T_endr-kom'!M273=0," ",'T_endr-kom'!M273)</f>
        <v xml:space="preserve"> </v>
      </c>
      <c r="O274" s="23" t="str">
        <f>IF('T_endr-kom'!N273=0," ",'T_endr-kom'!N273)</f>
        <v xml:space="preserve"> </v>
      </c>
      <c r="P274" s="23" t="str">
        <f>IF('T_endr-kom'!O273=0," ",'T_endr-kom'!O273)</f>
        <v xml:space="preserve"> </v>
      </c>
      <c r="Q274" s="23" t="str">
        <f>IF('T_endr-kom'!P273=0," ",'T_endr-kom'!P273)</f>
        <v xml:space="preserve"> </v>
      </c>
      <c r="R274" s="23" t="str">
        <f>IF('T_endr-kom'!Q273=0," ",'T_endr-kom'!Q273)</f>
        <v xml:space="preserve"> </v>
      </c>
      <c r="S274" s="23" t="str">
        <f>IF('T_endr-kom'!R273=0," ",'T_endr-kom'!R273)</f>
        <v xml:space="preserve"> </v>
      </c>
    </row>
    <row r="275" spans="2:19" x14ac:dyDescent="0.2">
      <c r="B275" s="21" t="str">
        <f>IF('T_endr-kom'!A274=0," ",'T_endr-kom'!A274)</f>
        <v xml:space="preserve"> </v>
      </c>
      <c r="C275" s="21" t="str">
        <f>IF('T_endr-kom'!B274=0," ",'T_endr-kom'!B274)</f>
        <v xml:space="preserve"> </v>
      </c>
      <c r="D275" s="23" t="str">
        <f>IF('T_endr-kom'!C274=0," ",'T_endr-kom'!C274)</f>
        <v xml:space="preserve"> </v>
      </c>
      <c r="E275" s="23" t="str">
        <f>IF('T_endr-kom'!D274=0," ",'T_endr-kom'!D274)</f>
        <v xml:space="preserve"> </v>
      </c>
      <c r="F275" s="23" t="str">
        <f>IF('T_endr-kom'!E274=0," ",'T_endr-kom'!E274)</f>
        <v xml:space="preserve"> </v>
      </c>
      <c r="G275" s="23" t="str">
        <f>IF('T_endr-kom'!F274=0," ",'T_endr-kom'!F274)</f>
        <v xml:space="preserve"> </v>
      </c>
      <c r="H275" s="23" t="str">
        <f>IF('T_endr-kom'!G274=0," ",'T_endr-kom'!G274)</f>
        <v xml:space="preserve"> </v>
      </c>
      <c r="I275" s="23" t="str">
        <f>IF('T_endr-kom'!H274=0," ",'T_endr-kom'!H274)</f>
        <v xml:space="preserve"> </v>
      </c>
      <c r="J275" s="23" t="str">
        <f>IF('T_endr-kom'!I274=0," ",'T_endr-kom'!I274)</f>
        <v xml:space="preserve"> </v>
      </c>
      <c r="K275" s="23" t="str">
        <f>IF('T_endr-kom'!J274=0," ",'T_endr-kom'!J274)</f>
        <v xml:space="preserve"> </v>
      </c>
      <c r="L275" s="23" t="str">
        <f>IF('T_endr-kom'!K274=0," ",'T_endr-kom'!K274)</f>
        <v xml:space="preserve"> </v>
      </c>
      <c r="M275" s="23" t="str">
        <f>IF('T_endr-kom'!L274=0," ",'T_endr-kom'!L274)</f>
        <v xml:space="preserve"> </v>
      </c>
      <c r="N275" s="23" t="str">
        <f>IF('T_endr-kom'!M274=0," ",'T_endr-kom'!M274)</f>
        <v xml:space="preserve"> </v>
      </c>
      <c r="O275" s="23" t="str">
        <f>IF('T_endr-kom'!N274=0," ",'T_endr-kom'!N274)</f>
        <v xml:space="preserve"> </v>
      </c>
      <c r="P275" s="23" t="str">
        <f>IF('T_endr-kom'!O274=0," ",'T_endr-kom'!O274)</f>
        <v xml:space="preserve"> </v>
      </c>
      <c r="Q275" s="23" t="str">
        <f>IF('T_endr-kom'!P274=0," ",'T_endr-kom'!P274)</f>
        <v xml:space="preserve"> </v>
      </c>
      <c r="R275" s="23" t="str">
        <f>IF('T_endr-kom'!Q274=0," ",'T_endr-kom'!Q274)</f>
        <v xml:space="preserve"> </v>
      </c>
      <c r="S275" s="23" t="str">
        <f>IF('T_endr-kom'!R274=0," ",'T_endr-kom'!R274)</f>
        <v xml:space="preserve"> </v>
      </c>
    </row>
    <row r="276" spans="2:19" x14ac:dyDescent="0.2">
      <c r="B276" s="21" t="str">
        <f>IF('T_endr-kom'!A275=0," ",'T_endr-kom'!A275)</f>
        <v xml:space="preserve"> </v>
      </c>
      <c r="C276" s="21" t="str">
        <f>IF('T_endr-kom'!B275=0," ",'T_endr-kom'!B275)</f>
        <v xml:space="preserve"> </v>
      </c>
      <c r="D276" s="23" t="str">
        <f>IF('T_endr-kom'!C275=0," ",'T_endr-kom'!C275)</f>
        <v xml:space="preserve"> </v>
      </c>
      <c r="E276" s="23" t="str">
        <f>IF('T_endr-kom'!D275=0," ",'T_endr-kom'!D275)</f>
        <v xml:space="preserve"> </v>
      </c>
      <c r="F276" s="23" t="str">
        <f>IF('T_endr-kom'!E275=0," ",'T_endr-kom'!E275)</f>
        <v xml:space="preserve"> </v>
      </c>
      <c r="G276" s="23" t="str">
        <f>IF('T_endr-kom'!F275=0," ",'T_endr-kom'!F275)</f>
        <v xml:space="preserve"> </v>
      </c>
      <c r="H276" s="23" t="str">
        <f>IF('T_endr-kom'!G275=0," ",'T_endr-kom'!G275)</f>
        <v xml:space="preserve"> </v>
      </c>
      <c r="I276" s="23" t="str">
        <f>IF('T_endr-kom'!H275=0," ",'T_endr-kom'!H275)</f>
        <v xml:space="preserve"> </v>
      </c>
      <c r="J276" s="23" t="str">
        <f>IF('T_endr-kom'!I275=0," ",'T_endr-kom'!I275)</f>
        <v xml:space="preserve"> </v>
      </c>
      <c r="K276" s="23" t="str">
        <f>IF('T_endr-kom'!J275=0," ",'T_endr-kom'!J275)</f>
        <v xml:space="preserve"> </v>
      </c>
      <c r="L276" s="23" t="str">
        <f>IF('T_endr-kom'!K275=0," ",'T_endr-kom'!K275)</f>
        <v xml:space="preserve"> </v>
      </c>
      <c r="M276" s="23" t="str">
        <f>IF('T_endr-kom'!L275=0," ",'T_endr-kom'!L275)</f>
        <v xml:space="preserve"> </v>
      </c>
      <c r="N276" s="23" t="str">
        <f>IF('T_endr-kom'!M275=0," ",'T_endr-kom'!M275)</f>
        <v xml:space="preserve"> </v>
      </c>
      <c r="O276" s="23" t="str">
        <f>IF('T_endr-kom'!N275=0," ",'T_endr-kom'!N275)</f>
        <v xml:space="preserve"> </v>
      </c>
      <c r="P276" s="23" t="str">
        <f>IF('T_endr-kom'!O275=0," ",'T_endr-kom'!O275)</f>
        <v xml:space="preserve"> </v>
      </c>
      <c r="Q276" s="23" t="str">
        <f>IF('T_endr-kom'!P275=0," ",'T_endr-kom'!P275)</f>
        <v xml:space="preserve"> </v>
      </c>
      <c r="R276" s="23" t="str">
        <f>IF('T_endr-kom'!Q275=0," ",'T_endr-kom'!Q275)</f>
        <v xml:space="preserve"> </v>
      </c>
      <c r="S276" s="23" t="str">
        <f>IF('T_endr-kom'!R275=0," ",'T_endr-kom'!R275)</f>
        <v xml:space="preserve"> </v>
      </c>
    </row>
    <row r="277" spans="2:19" x14ac:dyDescent="0.2">
      <c r="B277" s="21" t="str">
        <f>IF('T_endr-kom'!A276=0," ",'T_endr-kom'!A276)</f>
        <v xml:space="preserve"> </v>
      </c>
      <c r="C277" s="21" t="str">
        <f>IF('T_endr-kom'!B276=0," ",'T_endr-kom'!B276)</f>
        <v xml:space="preserve"> </v>
      </c>
      <c r="D277" s="23" t="str">
        <f>IF('T_endr-kom'!C276=0," ",'T_endr-kom'!C276)</f>
        <v xml:space="preserve"> </v>
      </c>
      <c r="E277" s="23" t="str">
        <f>IF('T_endr-kom'!D276=0," ",'T_endr-kom'!D276)</f>
        <v xml:space="preserve"> </v>
      </c>
      <c r="F277" s="23" t="str">
        <f>IF('T_endr-kom'!E276=0," ",'T_endr-kom'!E276)</f>
        <v xml:space="preserve"> </v>
      </c>
      <c r="G277" s="23" t="str">
        <f>IF('T_endr-kom'!F276=0," ",'T_endr-kom'!F276)</f>
        <v xml:space="preserve"> </v>
      </c>
      <c r="H277" s="23" t="str">
        <f>IF('T_endr-kom'!G276=0," ",'T_endr-kom'!G276)</f>
        <v xml:space="preserve"> </v>
      </c>
      <c r="I277" s="23" t="str">
        <f>IF('T_endr-kom'!H276=0," ",'T_endr-kom'!H276)</f>
        <v xml:space="preserve"> </v>
      </c>
      <c r="J277" s="23" t="str">
        <f>IF('T_endr-kom'!I276=0," ",'T_endr-kom'!I276)</f>
        <v xml:space="preserve"> </v>
      </c>
      <c r="K277" s="23" t="str">
        <f>IF('T_endr-kom'!J276=0," ",'T_endr-kom'!J276)</f>
        <v xml:space="preserve"> </v>
      </c>
      <c r="L277" s="23" t="str">
        <f>IF('T_endr-kom'!K276=0," ",'T_endr-kom'!K276)</f>
        <v xml:space="preserve"> </v>
      </c>
      <c r="M277" s="23" t="str">
        <f>IF('T_endr-kom'!L276=0," ",'T_endr-kom'!L276)</f>
        <v xml:space="preserve"> </v>
      </c>
      <c r="N277" s="23" t="str">
        <f>IF('T_endr-kom'!M276=0," ",'T_endr-kom'!M276)</f>
        <v xml:space="preserve"> </v>
      </c>
      <c r="O277" s="23" t="str">
        <f>IF('T_endr-kom'!N276=0," ",'T_endr-kom'!N276)</f>
        <v xml:space="preserve"> </v>
      </c>
      <c r="P277" s="23" t="str">
        <f>IF('T_endr-kom'!O276=0," ",'T_endr-kom'!O276)</f>
        <v xml:space="preserve"> </v>
      </c>
      <c r="Q277" s="23" t="str">
        <f>IF('T_endr-kom'!P276=0," ",'T_endr-kom'!P276)</f>
        <v xml:space="preserve"> </v>
      </c>
      <c r="R277" s="23" t="str">
        <f>IF('T_endr-kom'!Q276=0," ",'T_endr-kom'!Q276)</f>
        <v xml:space="preserve"> </v>
      </c>
      <c r="S277" s="23" t="str">
        <f>IF('T_endr-kom'!R276=0," ",'T_endr-kom'!R276)</f>
        <v xml:space="preserve"> </v>
      </c>
    </row>
    <row r="278" spans="2:19" x14ac:dyDescent="0.2">
      <c r="B278" s="21" t="str">
        <f>IF('T_endr-kom'!A277=0," ",'T_endr-kom'!A277)</f>
        <v xml:space="preserve"> </v>
      </c>
      <c r="C278" s="21" t="str">
        <f>IF('T_endr-kom'!B277=0," ",'T_endr-kom'!B277)</f>
        <v xml:space="preserve"> </v>
      </c>
      <c r="D278" s="23" t="str">
        <f>IF('T_endr-kom'!C277=0," ",'T_endr-kom'!C277)</f>
        <v xml:space="preserve"> </v>
      </c>
      <c r="E278" s="23" t="str">
        <f>IF('T_endr-kom'!D277=0," ",'T_endr-kom'!D277)</f>
        <v xml:space="preserve"> </v>
      </c>
      <c r="F278" s="23" t="str">
        <f>IF('T_endr-kom'!E277=0," ",'T_endr-kom'!E277)</f>
        <v xml:space="preserve"> </v>
      </c>
      <c r="G278" s="23" t="str">
        <f>IF('T_endr-kom'!F277=0," ",'T_endr-kom'!F277)</f>
        <v xml:space="preserve"> </v>
      </c>
      <c r="H278" s="23" t="str">
        <f>IF('T_endr-kom'!G277=0," ",'T_endr-kom'!G277)</f>
        <v xml:space="preserve"> </v>
      </c>
      <c r="I278" s="23" t="str">
        <f>IF('T_endr-kom'!H277=0," ",'T_endr-kom'!H277)</f>
        <v xml:space="preserve"> </v>
      </c>
      <c r="J278" s="23" t="str">
        <f>IF('T_endr-kom'!I277=0," ",'T_endr-kom'!I277)</f>
        <v xml:space="preserve"> </v>
      </c>
      <c r="K278" s="23" t="str">
        <f>IF('T_endr-kom'!J277=0," ",'T_endr-kom'!J277)</f>
        <v xml:space="preserve"> </v>
      </c>
      <c r="L278" s="23" t="str">
        <f>IF('T_endr-kom'!K277=0," ",'T_endr-kom'!K277)</f>
        <v xml:space="preserve"> </v>
      </c>
      <c r="M278" s="23" t="str">
        <f>IF('T_endr-kom'!L277=0," ",'T_endr-kom'!L277)</f>
        <v xml:space="preserve"> </v>
      </c>
      <c r="N278" s="23" t="str">
        <f>IF('T_endr-kom'!M277=0," ",'T_endr-kom'!M277)</f>
        <v xml:space="preserve"> </v>
      </c>
      <c r="O278" s="23" t="str">
        <f>IF('T_endr-kom'!N277=0," ",'T_endr-kom'!N277)</f>
        <v xml:space="preserve"> </v>
      </c>
      <c r="P278" s="23" t="str">
        <f>IF('T_endr-kom'!O277=0," ",'T_endr-kom'!O277)</f>
        <v xml:space="preserve"> </v>
      </c>
      <c r="Q278" s="23" t="str">
        <f>IF('T_endr-kom'!P277=0," ",'T_endr-kom'!P277)</f>
        <v xml:space="preserve"> </v>
      </c>
      <c r="R278" s="23" t="str">
        <f>IF('T_endr-kom'!Q277=0," ",'T_endr-kom'!Q277)</f>
        <v xml:space="preserve"> </v>
      </c>
      <c r="S278" s="23" t="str">
        <f>IF('T_endr-kom'!R277=0," ",'T_endr-kom'!R277)</f>
        <v xml:space="preserve"> </v>
      </c>
    </row>
    <row r="279" spans="2:19" x14ac:dyDescent="0.2">
      <c r="B279" s="21" t="str">
        <f>IF('T_endr-kom'!A278=0," ",'T_endr-kom'!A278)</f>
        <v xml:space="preserve"> </v>
      </c>
      <c r="C279" s="21" t="str">
        <f>IF('T_endr-kom'!B278=0," ",'T_endr-kom'!B278)</f>
        <v xml:space="preserve"> </v>
      </c>
      <c r="D279" s="23" t="str">
        <f>IF('T_endr-kom'!C278=0," ",'T_endr-kom'!C278)</f>
        <v xml:space="preserve"> </v>
      </c>
      <c r="E279" s="23" t="str">
        <f>IF('T_endr-kom'!D278=0," ",'T_endr-kom'!D278)</f>
        <v xml:space="preserve"> </v>
      </c>
      <c r="F279" s="23" t="str">
        <f>IF('T_endr-kom'!E278=0," ",'T_endr-kom'!E278)</f>
        <v xml:space="preserve"> </v>
      </c>
      <c r="G279" s="23" t="str">
        <f>IF('T_endr-kom'!F278=0," ",'T_endr-kom'!F278)</f>
        <v xml:space="preserve"> </v>
      </c>
      <c r="H279" s="23" t="str">
        <f>IF('T_endr-kom'!G278=0," ",'T_endr-kom'!G278)</f>
        <v xml:space="preserve"> </v>
      </c>
      <c r="I279" s="23" t="str">
        <f>IF('T_endr-kom'!H278=0," ",'T_endr-kom'!H278)</f>
        <v xml:space="preserve"> </v>
      </c>
      <c r="J279" s="23" t="str">
        <f>IF('T_endr-kom'!I278=0," ",'T_endr-kom'!I278)</f>
        <v xml:space="preserve"> </v>
      </c>
      <c r="K279" s="23" t="str">
        <f>IF('T_endr-kom'!J278=0," ",'T_endr-kom'!J278)</f>
        <v xml:space="preserve"> </v>
      </c>
      <c r="L279" s="23" t="str">
        <f>IF('T_endr-kom'!K278=0," ",'T_endr-kom'!K278)</f>
        <v xml:space="preserve"> </v>
      </c>
      <c r="M279" s="23" t="str">
        <f>IF('T_endr-kom'!L278=0," ",'T_endr-kom'!L278)</f>
        <v xml:space="preserve"> </v>
      </c>
      <c r="N279" s="23" t="str">
        <f>IF('T_endr-kom'!M278=0," ",'T_endr-kom'!M278)</f>
        <v xml:space="preserve"> </v>
      </c>
      <c r="O279" s="23" t="str">
        <f>IF('T_endr-kom'!N278=0," ",'T_endr-kom'!N278)</f>
        <v xml:space="preserve"> </v>
      </c>
      <c r="P279" s="23" t="str">
        <f>IF('T_endr-kom'!O278=0," ",'T_endr-kom'!O278)</f>
        <v xml:space="preserve"> </v>
      </c>
      <c r="Q279" s="23" t="str">
        <f>IF('T_endr-kom'!P278=0," ",'T_endr-kom'!P278)</f>
        <v xml:space="preserve"> </v>
      </c>
      <c r="R279" s="23" t="str">
        <f>IF('T_endr-kom'!Q278=0," ",'T_endr-kom'!Q278)</f>
        <v xml:space="preserve"> </v>
      </c>
      <c r="S279" s="23" t="str">
        <f>IF('T_endr-kom'!R278=0," ",'T_endr-kom'!R278)</f>
        <v xml:space="preserve"> </v>
      </c>
    </row>
    <row r="280" spans="2:19" x14ac:dyDescent="0.2">
      <c r="B280" s="21" t="str">
        <f>IF('T_endr-kom'!A279=0," ",'T_endr-kom'!A279)</f>
        <v xml:space="preserve"> </v>
      </c>
      <c r="C280" s="21" t="str">
        <f>IF('T_endr-kom'!B279=0," ",'T_endr-kom'!B279)</f>
        <v xml:space="preserve"> </v>
      </c>
      <c r="D280" s="23" t="str">
        <f>IF('T_endr-kom'!C279=0," ",'T_endr-kom'!C279)</f>
        <v xml:space="preserve"> </v>
      </c>
      <c r="E280" s="23" t="str">
        <f>IF('T_endr-kom'!D279=0," ",'T_endr-kom'!D279)</f>
        <v xml:space="preserve"> </v>
      </c>
      <c r="F280" s="23" t="str">
        <f>IF('T_endr-kom'!E279=0," ",'T_endr-kom'!E279)</f>
        <v xml:space="preserve"> </v>
      </c>
      <c r="G280" s="23" t="str">
        <f>IF('T_endr-kom'!F279=0," ",'T_endr-kom'!F279)</f>
        <v xml:space="preserve"> </v>
      </c>
      <c r="H280" s="23" t="str">
        <f>IF('T_endr-kom'!G279=0," ",'T_endr-kom'!G279)</f>
        <v xml:space="preserve"> </v>
      </c>
      <c r="I280" s="23" t="str">
        <f>IF('T_endr-kom'!H279=0," ",'T_endr-kom'!H279)</f>
        <v xml:space="preserve"> </v>
      </c>
      <c r="J280" s="23" t="str">
        <f>IF('T_endr-kom'!I279=0," ",'T_endr-kom'!I279)</f>
        <v xml:space="preserve"> </v>
      </c>
      <c r="K280" s="23" t="str">
        <f>IF('T_endr-kom'!J279=0," ",'T_endr-kom'!J279)</f>
        <v xml:space="preserve"> </v>
      </c>
      <c r="L280" s="23" t="str">
        <f>IF('T_endr-kom'!K279=0," ",'T_endr-kom'!K279)</f>
        <v xml:space="preserve"> </v>
      </c>
      <c r="M280" s="23" t="str">
        <f>IF('T_endr-kom'!L279=0," ",'T_endr-kom'!L279)</f>
        <v xml:space="preserve"> </v>
      </c>
      <c r="N280" s="23" t="str">
        <f>IF('T_endr-kom'!M279=0," ",'T_endr-kom'!M279)</f>
        <v xml:space="preserve"> </v>
      </c>
      <c r="O280" s="23" t="str">
        <f>IF('T_endr-kom'!N279=0," ",'T_endr-kom'!N279)</f>
        <v xml:space="preserve"> </v>
      </c>
      <c r="P280" s="23" t="str">
        <f>IF('T_endr-kom'!O279=0," ",'T_endr-kom'!O279)</f>
        <v xml:space="preserve"> </v>
      </c>
      <c r="Q280" s="23" t="str">
        <f>IF('T_endr-kom'!P279=0," ",'T_endr-kom'!P279)</f>
        <v xml:space="preserve"> </v>
      </c>
      <c r="R280" s="23" t="str">
        <f>IF('T_endr-kom'!Q279=0," ",'T_endr-kom'!Q279)</f>
        <v xml:space="preserve"> </v>
      </c>
      <c r="S280" s="23" t="str">
        <f>IF('T_endr-kom'!R279=0," ",'T_endr-kom'!R279)</f>
        <v xml:space="preserve"> </v>
      </c>
    </row>
    <row r="281" spans="2:19" x14ac:dyDescent="0.2">
      <c r="B281" s="21" t="str">
        <f>IF('T_endr-kom'!A280=0," ",'T_endr-kom'!A280)</f>
        <v xml:space="preserve"> </v>
      </c>
      <c r="C281" s="21" t="str">
        <f>IF('T_endr-kom'!B280=0," ",'T_endr-kom'!B280)</f>
        <v xml:space="preserve"> </v>
      </c>
      <c r="D281" s="23" t="str">
        <f>IF('T_endr-kom'!C280=0," ",'T_endr-kom'!C280)</f>
        <v xml:space="preserve"> </v>
      </c>
      <c r="E281" s="23" t="str">
        <f>IF('T_endr-kom'!D280=0," ",'T_endr-kom'!D280)</f>
        <v xml:space="preserve"> </v>
      </c>
      <c r="F281" s="23" t="str">
        <f>IF('T_endr-kom'!E280=0," ",'T_endr-kom'!E280)</f>
        <v xml:space="preserve"> </v>
      </c>
      <c r="G281" s="23" t="str">
        <f>IF('T_endr-kom'!F280=0," ",'T_endr-kom'!F280)</f>
        <v xml:space="preserve"> </v>
      </c>
      <c r="H281" s="23" t="str">
        <f>IF('T_endr-kom'!G280=0," ",'T_endr-kom'!G280)</f>
        <v xml:space="preserve"> </v>
      </c>
      <c r="I281" s="23" t="str">
        <f>IF('T_endr-kom'!H280=0," ",'T_endr-kom'!H280)</f>
        <v xml:space="preserve"> </v>
      </c>
      <c r="J281" s="23" t="str">
        <f>IF('T_endr-kom'!I280=0," ",'T_endr-kom'!I280)</f>
        <v xml:space="preserve"> </v>
      </c>
      <c r="K281" s="23" t="str">
        <f>IF('T_endr-kom'!J280=0," ",'T_endr-kom'!J280)</f>
        <v xml:space="preserve"> </v>
      </c>
      <c r="L281" s="23" t="str">
        <f>IF('T_endr-kom'!K280=0," ",'T_endr-kom'!K280)</f>
        <v xml:space="preserve"> </v>
      </c>
      <c r="M281" s="23" t="str">
        <f>IF('T_endr-kom'!L280=0," ",'T_endr-kom'!L280)</f>
        <v xml:space="preserve"> </v>
      </c>
      <c r="N281" s="23" t="str">
        <f>IF('T_endr-kom'!M280=0," ",'T_endr-kom'!M280)</f>
        <v xml:space="preserve"> </v>
      </c>
      <c r="O281" s="23" t="str">
        <f>IF('T_endr-kom'!N280=0," ",'T_endr-kom'!N280)</f>
        <v xml:space="preserve"> </v>
      </c>
      <c r="P281" s="23" t="str">
        <f>IF('T_endr-kom'!O280=0," ",'T_endr-kom'!O280)</f>
        <v xml:space="preserve"> </v>
      </c>
      <c r="Q281" s="23" t="str">
        <f>IF('T_endr-kom'!P280=0," ",'T_endr-kom'!P280)</f>
        <v xml:space="preserve"> </v>
      </c>
      <c r="R281" s="23" t="str">
        <f>IF('T_endr-kom'!Q280=0," ",'T_endr-kom'!Q280)</f>
        <v xml:space="preserve"> </v>
      </c>
      <c r="S281" s="23" t="str">
        <f>IF('T_endr-kom'!R280=0," ",'T_endr-kom'!R280)</f>
        <v xml:space="preserve"> </v>
      </c>
    </row>
    <row r="282" spans="2:19" x14ac:dyDescent="0.2">
      <c r="B282" s="21" t="str">
        <f>IF('T_endr-kom'!A281=0," ",'T_endr-kom'!A281)</f>
        <v xml:space="preserve"> </v>
      </c>
      <c r="C282" s="21" t="str">
        <f>IF('T_endr-kom'!B281=0," ",'T_endr-kom'!B281)</f>
        <v xml:space="preserve"> </v>
      </c>
      <c r="D282" s="23" t="str">
        <f>IF('T_endr-kom'!C281=0," ",'T_endr-kom'!C281)</f>
        <v xml:space="preserve"> </v>
      </c>
      <c r="E282" s="23" t="str">
        <f>IF('T_endr-kom'!D281=0," ",'T_endr-kom'!D281)</f>
        <v xml:space="preserve"> </v>
      </c>
      <c r="F282" s="23" t="str">
        <f>IF('T_endr-kom'!E281=0," ",'T_endr-kom'!E281)</f>
        <v xml:space="preserve"> </v>
      </c>
      <c r="G282" s="23" t="str">
        <f>IF('T_endr-kom'!F281=0," ",'T_endr-kom'!F281)</f>
        <v xml:space="preserve"> </v>
      </c>
      <c r="H282" s="23" t="str">
        <f>IF('T_endr-kom'!G281=0," ",'T_endr-kom'!G281)</f>
        <v xml:space="preserve"> </v>
      </c>
      <c r="I282" s="23" t="str">
        <f>IF('T_endr-kom'!H281=0," ",'T_endr-kom'!H281)</f>
        <v xml:space="preserve"> </v>
      </c>
      <c r="J282" s="23" t="str">
        <f>IF('T_endr-kom'!I281=0," ",'T_endr-kom'!I281)</f>
        <v xml:space="preserve"> </v>
      </c>
      <c r="K282" s="23" t="str">
        <f>IF('T_endr-kom'!J281=0," ",'T_endr-kom'!J281)</f>
        <v xml:space="preserve"> </v>
      </c>
      <c r="L282" s="23" t="str">
        <f>IF('T_endr-kom'!K281=0," ",'T_endr-kom'!K281)</f>
        <v xml:space="preserve"> </v>
      </c>
      <c r="M282" s="23" t="str">
        <f>IF('T_endr-kom'!L281=0," ",'T_endr-kom'!L281)</f>
        <v xml:space="preserve"> </v>
      </c>
      <c r="N282" s="23" t="str">
        <f>IF('T_endr-kom'!M281=0," ",'T_endr-kom'!M281)</f>
        <v xml:space="preserve"> </v>
      </c>
      <c r="O282" s="23" t="str">
        <f>IF('T_endr-kom'!N281=0," ",'T_endr-kom'!N281)</f>
        <v xml:space="preserve"> </v>
      </c>
      <c r="P282" s="23" t="str">
        <f>IF('T_endr-kom'!O281=0," ",'T_endr-kom'!O281)</f>
        <v xml:space="preserve"> </v>
      </c>
      <c r="Q282" s="23" t="str">
        <f>IF('T_endr-kom'!P281=0," ",'T_endr-kom'!P281)</f>
        <v xml:space="preserve"> </v>
      </c>
      <c r="R282" s="23" t="str">
        <f>IF('T_endr-kom'!Q281=0," ",'T_endr-kom'!Q281)</f>
        <v xml:space="preserve"> </v>
      </c>
      <c r="S282" s="23" t="str">
        <f>IF('T_endr-kom'!R281=0," ",'T_endr-kom'!R281)</f>
        <v xml:space="preserve"> </v>
      </c>
    </row>
    <row r="283" spans="2:19" x14ac:dyDescent="0.2">
      <c r="B283" s="21" t="str">
        <f>IF('T_endr-kom'!A282=0," ",'T_endr-kom'!A282)</f>
        <v xml:space="preserve"> </v>
      </c>
      <c r="C283" s="21" t="str">
        <f>IF('T_endr-kom'!B282=0," ",'T_endr-kom'!B282)</f>
        <v xml:space="preserve"> </v>
      </c>
      <c r="D283" s="23" t="str">
        <f>IF('T_endr-kom'!C282=0," ",'T_endr-kom'!C282)</f>
        <v xml:space="preserve"> </v>
      </c>
      <c r="E283" s="23" t="str">
        <f>IF('T_endr-kom'!D282=0," ",'T_endr-kom'!D282)</f>
        <v xml:space="preserve"> </v>
      </c>
      <c r="F283" s="23" t="str">
        <f>IF('T_endr-kom'!E282=0," ",'T_endr-kom'!E282)</f>
        <v xml:space="preserve"> </v>
      </c>
      <c r="G283" s="23" t="str">
        <f>IF('T_endr-kom'!F282=0," ",'T_endr-kom'!F282)</f>
        <v xml:space="preserve"> </v>
      </c>
      <c r="H283" s="23" t="str">
        <f>IF('T_endr-kom'!G282=0," ",'T_endr-kom'!G282)</f>
        <v xml:space="preserve"> </v>
      </c>
      <c r="I283" s="23" t="str">
        <f>IF('T_endr-kom'!H282=0," ",'T_endr-kom'!H282)</f>
        <v xml:space="preserve"> </v>
      </c>
      <c r="J283" s="23" t="str">
        <f>IF('T_endr-kom'!I282=0," ",'T_endr-kom'!I282)</f>
        <v xml:space="preserve"> </v>
      </c>
      <c r="K283" s="23" t="str">
        <f>IF('T_endr-kom'!J282=0," ",'T_endr-kom'!J282)</f>
        <v xml:space="preserve"> </v>
      </c>
      <c r="L283" s="23" t="str">
        <f>IF('T_endr-kom'!K282=0," ",'T_endr-kom'!K282)</f>
        <v xml:space="preserve"> </v>
      </c>
      <c r="M283" s="23" t="str">
        <f>IF('T_endr-kom'!L282=0," ",'T_endr-kom'!L282)</f>
        <v xml:space="preserve"> </v>
      </c>
      <c r="N283" s="23" t="str">
        <f>IF('T_endr-kom'!M282=0," ",'T_endr-kom'!M282)</f>
        <v xml:space="preserve"> </v>
      </c>
      <c r="O283" s="23" t="str">
        <f>IF('T_endr-kom'!N282=0," ",'T_endr-kom'!N282)</f>
        <v xml:space="preserve"> </v>
      </c>
      <c r="P283" s="23" t="str">
        <f>IF('T_endr-kom'!O282=0," ",'T_endr-kom'!O282)</f>
        <v xml:space="preserve"> </v>
      </c>
      <c r="Q283" s="23" t="str">
        <f>IF('T_endr-kom'!P282=0," ",'T_endr-kom'!P282)</f>
        <v xml:space="preserve"> </v>
      </c>
      <c r="R283" s="23" t="str">
        <f>IF('T_endr-kom'!Q282=0," ",'T_endr-kom'!Q282)</f>
        <v xml:space="preserve"> </v>
      </c>
      <c r="S283" s="23" t="str">
        <f>IF('T_endr-kom'!R282=0," ",'T_endr-kom'!R282)</f>
        <v xml:space="preserve"> </v>
      </c>
    </row>
    <row r="284" spans="2:19" x14ac:dyDescent="0.2">
      <c r="B284" s="21" t="str">
        <f>IF('T_endr-kom'!A283=0," ",'T_endr-kom'!A283)</f>
        <v xml:space="preserve"> </v>
      </c>
      <c r="C284" s="21" t="str">
        <f>IF('T_endr-kom'!B283=0," ",'T_endr-kom'!B283)</f>
        <v xml:space="preserve"> </v>
      </c>
      <c r="D284" s="23" t="str">
        <f>IF('T_endr-kom'!C283=0," ",'T_endr-kom'!C283)</f>
        <v xml:space="preserve"> </v>
      </c>
      <c r="E284" s="23" t="str">
        <f>IF('T_endr-kom'!D283=0," ",'T_endr-kom'!D283)</f>
        <v xml:space="preserve"> </v>
      </c>
      <c r="F284" s="23" t="str">
        <f>IF('T_endr-kom'!E283=0," ",'T_endr-kom'!E283)</f>
        <v xml:space="preserve"> </v>
      </c>
      <c r="G284" s="23" t="str">
        <f>IF('T_endr-kom'!F283=0," ",'T_endr-kom'!F283)</f>
        <v xml:space="preserve"> </v>
      </c>
      <c r="H284" s="23" t="str">
        <f>IF('T_endr-kom'!G283=0," ",'T_endr-kom'!G283)</f>
        <v xml:space="preserve"> </v>
      </c>
      <c r="I284" s="23" t="str">
        <f>IF('T_endr-kom'!H283=0," ",'T_endr-kom'!H283)</f>
        <v xml:space="preserve"> </v>
      </c>
      <c r="J284" s="23" t="str">
        <f>IF('T_endr-kom'!I283=0," ",'T_endr-kom'!I283)</f>
        <v xml:space="preserve"> </v>
      </c>
      <c r="K284" s="23" t="str">
        <f>IF('T_endr-kom'!J283=0," ",'T_endr-kom'!J283)</f>
        <v xml:space="preserve"> </v>
      </c>
      <c r="L284" s="23" t="str">
        <f>IF('T_endr-kom'!K283=0," ",'T_endr-kom'!K283)</f>
        <v xml:space="preserve"> </v>
      </c>
      <c r="M284" s="23" t="str">
        <f>IF('T_endr-kom'!L283=0," ",'T_endr-kom'!L283)</f>
        <v xml:space="preserve"> </v>
      </c>
      <c r="N284" s="23" t="str">
        <f>IF('T_endr-kom'!M283=0," ",'T_endr-kom'!M283)</f>
        <v xml:space="preserve"> </v>
      </c>
      <c r="O284" s="23" t="str">
        <f>IF('T_endr-kom'!N283=0," ",'T_endr-kom'!N283)</f>
        <v xml:space="preserve"> </v>
      </c>
      <c r="P284" s="23" t="str">
        <f>IF('T_endr-kom'!O283=0," ",'T_endr-kom'!O283)</f>
        <v xml:space="preserve"> </v>
      </c>
      <c r="Q284" s="23" t="str">
        <f>IF('T_endr-kom'!P283=0," ",'T_endr-kom'!P283)</f>
        <v xml:space="preserve"> </v>
      </c>
      <c r="R284" s="23" t="str">
        <f>IF('T_endr-kom'!Q283=0," ",'T_endr-kom'!Q283)</f>
        <v xml:space="preserve"> </v>
      </c>
      <c r="S284" s="23" t="str">
        <f>IF('T_endr-kom'!R283=0," ",'T_endr-kom'!R283)</f>
        <v xml:space="preserve"> </v>
      </c>
    </row>
    <row r="285" spans="2:19" x14ac:dyDescent="0.2">
      <c r="B285" s="21" t="str">
        <f>IF('T_endr-kom'!A284=0," ",'T_endr-kom'!A284)</f>
        <v xml:space="preserve"> </v>
      </c>
      <c r="C285" s="21" t="str">
        <f>IF('T_endr-kom'!B284=0," ",'T_endr-kom'!B284)</f>
        <v xml:space="preserve"> </v>
      </c>
      <c r="D285" s="23" t="str">
        <f>IF('T_endr-kom'!C284=0," ",'T_endr-kom'!C284)</f>
        <v xml:space="preserve"> </v>
      </c>
      <c r="E285" s="23" t="str">
        <f>IF('T_endr-kom'!D284=0," ",'T_endr-kom'!D284)</f>
        <v xml:space="preserve"> </v>
      </c>
      <c r="F285" s="23" t="str">
        <f>IF('T_endr-kom'!E284=0," ",'T_endr-kom'!E284)</f>
        <v xml:space="preserve"> </v>
      </c>
      <c r="G285" s="23" t="str">
        <f>IF('T_endr-kom'!F284=0," ",'T_endr-kom'!F284)</f>
        <v xml:space="preserve"> </v>
      </c>
      <c r="H285" s="23" t="str">
        <f>IF('T_endr-kom'!G284=0," ",'T_endr-kom'!G284)</f>
        <v xml:space="preserve"> </v>
      </c>
      <c r="I285" s="23" t="str">
        <f>IF('T_endr-kom'!H284=0," ",'T_endr-kom'!H284)</f>
        <v xml:space="preserve"> </v>
      </c>
      <c r="J285" s="23" t="str">
        <f>IF('T_endr-kom'!I284=0," ",'T_endr-kom'!I284)</f>
        <v xml:space="preserve"> </v>
      </c>
      <c r="K285" s="23" t="str">
        <f>IF('T_endr-kom'!J284=0," ",'T_endr-kom'!J284)</f>
        <v xml:space="preserve"> </v>
      </c>
      <c r="L285" s="23" t="str">
        <f>IF('T_endr-kom'!K284=0," ",'T_endr-kom'!K284)</f>
        <v xml:space="preserve"> </v>
      </c>
      <c r="M285" s="23" t="str">
        <f>IF('T_endr-kom'!L284=0," ",'T_endr-kom'!L284)</f>
        <v xml:space="preserve"> </v>
      </c>
      <c r="N285" s="23" t="str">
        <f>IF('T_endr-kom'!M284=0," ",'T_endr-kom'!M284)</f>
        <v xml:space="preserve"> </v>
      </c>
      <c r="O285" s="23" t="str">
        <f>IF('T_endr-kom'!N284=0," ",'T_endr-kom'!N284)</f>
        <v xml:space="preserve"> </v>
      </c>
      <c r="P285" s="23" t="str">
        <f>IF('T_endr-kom'!O284=0," ",'T_endr-kom'!O284)</f>
        <v xml:space="preserve"> </v>
      </c>
      <c r="Q285" s="23" t="str">
        <f>IF('T_endr-kom'!P284=0," ",'T_endr-kom'!P284)</f>
        <v xml:space="preserve"> </v>
      </c>
      <c r="R285" s="23" t="str">
        <f>IF('T_endr-kom'!Q284=0," ",'T_endr-kom'!Q284)</f>
        <v xml:space="preserve"> </v>
      </c>
      <c r="S285" s="23" t="str">
        <f>IF('T_endr-kom'!R284=0," ",'T_endr-kom'!R284)</f>
        <v xml:space="preserve"> </v>
      </c>
    </row>
    <row r="286" spans="2:19" x14ac:dyDescent="0.2">
      <c r="B286" s="21" t="str">
        <f>IF('T_endr-kom'!A285=0," ",'T_endr-kom'!A285)</f>
        <v xml:space="preserve"> </v>
      </c>
      <c r="C286" s="21" t="str">
        <f>IF('T_endr-kom'!B285=0," ",'T_endr-kom'!B285)</f>
        <v xml:space="preserve"> </v>
      </c>
      <c r="D286" s="23" t="str">
        <f>IF('T_endr-kom'!C285=0," ",'T_endr-kom'!C285)</f>
        <v xml:space="preserve"> </v>
      </c>
      <c r="E286" s="23" t="str">
        <f>IF('T_endr-kom'!D285=0," ",'T_endr-kom'!D285)</f>
        <v xml:space="preserve"> </v>
      </c>
      <c r="F286" s="23" t="str">
        <f>IF('T_endr-kom'!E285=0," ",'T_endr-kom'!E285)</f>
        <v xml:space="preserve"> </v>
      </c>
      <c r="G286" s="23" t="str">
        <f>IF('T_endr-kom'!F285=0," ",'T_endr-kom'!F285)</f>
        <v xml:space="preserve"> </v>
      </c>
      <c r="H286" s="23" t="str">
        <f>IF('T_endr-kom'!G285=0," ",'T_endr-kom'!G285)</f>
        <v xml:space="preserve"> </v>
      </c>
      <c r="I286" s="23" t="str">
        <f>IF('T_endr-kom'!H285=0," ",'T_endr-kom'!H285)</f>
        <v xml:space="preserve"> </v>
      </c>
      <c r="J286" s="23" t="str">
        <f>IF('T_endr-kom'!I285=0," ",'T_endr-kom'!I285)</f>
        <v xml:space="preserve"> </v>
      </c>
      <c r="K286" s="23" t="str">
        <f>IF('T_endr-kom'!J285=0," ",'T_endr-kom'!J285)</f>
        <v xml:space="preserve"> </v>
      </c>
      <c r="L286" s="23" t="str">
        <f>IF('T_endr-kom'!K285=0," ",'T_endr-kom'!K285)</f>
        <v xml:space="preserve"> </v>
      </c>
      <c r="M286" s="23" t="str">
        <f>IF('T_endr-kom'!L285=0," ",'T_endr-kom'!L285)</f>
        <v xml:space="preserve"> </v>
      </c>
      <c r="N286" s="23" t="str">
        <f>IF('T_endr-kom'!M285=0," ",'T_endr-kom'!M285)</f>
        <v xml:space="preserve"> </v>
      </c>
      <c r="O286" s="23" t="str">
        <f>IF('T_endr-kom'!N285=0," ",'T_endr-kom'!N285)</f>
        <v xml:space="preserve"> </v>
      </c>
      <c r="P286" s="23" t="str">
        <f>IF('T_endr-kom'!O285=0," ",'T_endr-kom'!O285)</f>
        <v xml:space="preserve"> </v>
      </c>
      <c r="Q286" s="23" t="str">
        <f>IF('T_endr-kom'!P285=0," ",'T_endr-kom'!P285)</f>
        <v xml:space="preserve"> </v>
      </c>
      <c r="R286" s="23" t="str">
        <f>IF('T_endr-kom'!Q285=0," ",'T_endr-kom'!Q285)</f>
        <v xml:space="preserve"> </v>
      </c>
      <c r="S286" s="23" t="str">
        <f>IF('T_endr-kom'!R285=0," ",'T_endr-kom'!R285)</f>
        <v xml:space="preserve"> </v>
      </c>
    </row>
    <row r="287" spans="2:19" x14ac:dyDescent="0.2">
      <c r="B287" s="21" t="str">
        <f>IF('T_endr-kom'!A286=0," ",'T_endr-kom'!A286)</f>
        <v xml:space="preserve"> </v>
      </c>
      <c r="C287" s="21" t="str">
        <f>IF('T_endr-kom'!B286=0," ",'T_endr-kom'!B286)</f>
        <v xml:space="preserve"> </v>
      </c>
      <c r="D287" s="23" t="str">
        <f>IF('T_endr-kom'!C286=0," ",'T_endr-kom'!C286)</f>
        <v xml:space="preserve"> </v>
      </c>
      <c r="E287" s="23" t="str">
        <f>IF('T_endr-kom'!D286=0," ",'T_endr-kom'!D286)</f>
        <v xml:space="preserve"> </v>
      </c>
      <c r="F287" s="23" t="str">
        <f>IF('T_endr-kom'!E286=0," ",'T_endr-kom'!E286)</f>
        <v xml:space="preserve"> </v>
      </c>
      <c r="G287" s="23" t="str">
        <f>IF('T_endr-kom'!F286=0," ",'T_endr-kom'!F286)</f>
        <v xml:space="preserve"> </v>
      </c>
      <c r="H287" s="23" t="str">
        <f>IF('T_endr-kom'!G286=0," ",'T_endr-kom'!G286)</f>
        <v xml:space="preserve"> </v>
      </c>
      <c r="I287" s="23" t="str">
        <f>IF('T_endr-kom'!H286=0," ",'T_endr-kom'!H286)</f>
        <v xml:space="preserve"> </v>
      </c>
      <c r="J287" s="23" t="str">
        <f>IF('T_endr-kom'!I286=0," ",'T_endr-kom'!I286)</f>
        <v xml:space="preserve"> </v>
      </c>
      <c r="K287" s="23" t="str">
        <f>IF('T_endr-kom'!J286=0," ",'T_endr-kom'!J286)</f>
        <v xml:space="preserve"> </v>
      </c>
      <c r="L287" s="23" t="str">
        <f>IF('T_endr-kom'!K286=0," ",'T_endr-kom'!K286)</f>
        <v xml:space="preserve"> </v>
      </c>
      <c r="M287" s="23" t="str">
        <f>IF('T_endr-kom'!L286=0," ",'T_endr-kom'!L286)</f>
        <v xml:space="preserve"> </v>
      </c>
      <c r="N287" s="23" t="str">
        <f>IF('T_endr-kom'!M286=0," ",'T_endr-kom'!M286)</f>
        <v xml:space="preserve"> </v>
      </c>
      <c r="O287" s="23" t="str">
        <f>IF('T_endr-kom'!N286=0," ",'T_endr-kom'!N286)</f>
        <v xml:space="preserve"> </v>
      </c>
      <c r="P287" s="23" t="str">
        <f>IF('T_endr-kom'!O286=0," ",'T_endr-kom'!O286)</f>
        <v xml:space="preserve"> </v>
      </c>
      <c r="Q287" s="23" t="str">
        <f>IF('T_endr-kom'!P286=0," ",'T_endr-kom'!P286)</f>
        <v xml:space="preserve"> </v>
      </c>
      <c r="R287" s="23" t="str">
        <f>IF('T_endr-kom'!Q286=0," ",'T_endr-kom'!Q286)</f>
        <v xml:space="preserve"> </v>
      </c>
      <c r="S287" s="23" t="str">
        <f>IF('T_endr-kom'!R286=0," ",'T_endr-kom'!R286)</f>
        <v xml:space="preserve"> </v>
      </c>
    </row>
    <row r="288" spans="2:19" x14ac:dyDescent="0.2">
      <c r="B288" s="21" t="str">
        <f>IF('T_endr-kom'!A287=0," ",'T_endr-kom'!A287)</f>
        <v xml:space="preserve"> </v>
      </c>
      <c r="C288" s="21" t="str">
        <f>IF('T_endr-kom'!B287=0," ",'T_endr-kom'!B287)</f>
        <v xml:space="preserve"> </v>
      </c>
      <c r="D288" s="23" t="str">
        <f>IF('T_endr-kom'!C287=0," ",'T_endr-kom'!C287)</f>
        <v xml:space="preserve"> </v>
      </c>
      <c r="E288" s="23" t="str">
        <f>IF('T_endr-kom'!D287=0," ",'T_endr-kom'!D287)</f>
        <v xml:space="preserve"> </v>
      </c>
      <c r="F288" s="23" t="str">
        <f>IF('T_endr-kom'!E287=0," ",'T_endr-kom'!E287)</f>
        <v xml:space="preserve"> </v>
      </c>
      <c r="G288" s="23" t="str">
        <f>IF('T_endr-kom'!F287=0," ",'T_endr-kom'!F287)</f>
        <v xml:space="preserve"> </v>
      </c>
      <c r="H288" s="23" t="str">
        <f>IF('T_endr-kom'!G287=0," ",'T_endr-kom'!G287)</f>
        <v xml:space="preserve"> </v>
      </c>
      <c r="I288" s="23" t="str">
        <f>IF('T_endr-kom'!H287=0," ",'T_endr-kom'!H287)</f>
        <v xml:space="preserve"> </v>
      </c>
      <c r="J288" s="23" t="str">
        <f>IF('T_endr-kom'!I287=0," ",'T_endr-kom'!I287)</f>
        <v xml:space="preserve"> </v>
      </c>
      <c r="K288" s="23" t="str">
        <f>IF('T_endr-kom'!J287=0," ",'T_endr-kom'!J287)</f>
        <v xml:space="preserve"> </v>
      </c>
      <c r="L288" s="23" t="str">
        <f>IF('T_endr-kom'!K287=0," ",'T_endr-kom'!K287)</f>
        <v xml:space="preserve"> </v>
      </c>
      <c r="M288" s="23" t="str">
        <f>IF('T_endr-kom'!L287=0," ",'T_endr-kom'!L287)</f>
        <v xml:space="preserve"> </v>
      </c>
      <c r="N288" s="23" t="str">
        <f>IF('T_endr-kom'!M287=0," ",'T_endr-kom'!M287)</f>
        <v xml:space="preserve"> </v>
      </c>
      <c r="O288" s="23" t="str">
        <f>IF('T_endr-kom'!N287=0," ",'T_endr-kom'!N287)</f>
        <v xml:space="preserve"> </v>
      </c>
      <c r="P288" s="23" t="str">
        <f>IF('T_endr-kom'!O287=0," ",'T_endr-kom'!O287)</f>
        <v xml:space="preserve"> </v>
      </c>
      <c r="Q288" s="23" t="str">
        <f>IF('T_endr-kom'!P287=0," ",'T_endr-kom'!P287)</f>
        <v xml:space="preserve"> </v>
      </c>
      <c r="R288" s="23" t="str">
        <f>IF('T_endr-kom'!Q287=0," ",'T_endr-kom'!Q287)</f>
        <v xml:space="preserve"> </v>
      </c>
      <c r="S288" s="23" t="str">
        <f>IF('T_endr-kom'!R287=0," ",'T_endr-kom'!R287)</f>
        <v xml:space="preserve"> </v>
      </c>
    </row>
    <row r="289" spans="2:19" x14ac:dyDescent="0.2">
      <c r="B289" s="21" t="str">
        <f>IF('T_endr-kom'!A288=0," ",'T_endr-kom'!A288)</f>
        <v xml:space="preserve"> </v>
      </c>
      <c r="C289" s="21" t="str">
        <f>IF('T_endr-kom'!B288=0," ",'T_endr-kom'!B288)</f>
        <v xml:space="preserve"> </v>
      </c>
      <c r="D289" s="23" t="str">
        <f>IF('T_endr-kom'!C288=0," ",'T_endr-kom'!C288)</f>
        <v xml:space="preserve"> </v>
      </c>
      <c r="E289" s="23" t="str">
        <f>IF('T_endr-kom'!D288=0," ",'T_endr-kom'!D288)</f>
        <v xml:space="preserve"> </v>
      </c>
      <c r="F289" s="23" t="str">
        <f>IF('T_endr-kom'!E288=0," ",'T_endr-kom'!E288)</f>
        <v xml:space="preserve"> </v>
      </c>
      <c r="G289" s="23" t="str">
        <f>IF('T_endr-kom'!F288=0," ",'T_endr-kom'!F288)</f>
        <v xml:space="preserve"> </v>
      </c>
      <c r="H289" s="23" t="str">
        <f>IF('T_endr-kom'!G288=0," ",'T_endr-kom'!G288)</f>
        <v xml:space="preserve"> </v>
      </c>
      <c r="I289" s="23" t="str">
        <f>IF('T_endr-kom'!H288=0," ",'T_endr-kom'!H288)</f>
        <v xml:space="preserve"> </v>
      </c>
      <c r="J289" s="23" t="str">
        <f>IF('T_endr-kom'!I288=0," ",'T_endr-kom'!I288)</f>
        <v xml:space="preserve"> </v>
      </c>
      <c r="K289" s="23" t="str">
        <f>IF('T_endr-kom'!J288=0," ",'T_endr-kom'!J288)</f>
        <v xml:space="preserve"> </v>
      </c>
      <c r="L289" s="23" t="str">
        <f>IF('T_endr-kom'!K288=0," ",'T_endr-kom'!K288)</f>
        <v xml:space="preserve"> </v>
      </c>
      <c r="M289" s="23" t="str">
        <f>IF('T_endr-kom'!L288=0," ",'T_endr-kom'!L288)</f>
        <v xml:space="preserve"> </v>
      </c>
      <c r="N289" s="23" t="str">
        <f>IF('T_endr-kom'!M288=0," ",'T_endr-kom'!M288)</f>
        <v xml:space="preserve"> </v>
      </c>
      <c r="O289" s="23" t="str">
        <f>IF('T_endr-kom'!N288=0," ",'T_endr-kom'!N288)</f>
        <v xml:space="preserve"> </v>
      </c>
      <c r="P289" s="23" t="str">
        <f>IF('T_endr-kom'!O288=0," ",'T_endr-kom'!O288)</f>
        <v xml:space="preserve"> </v>
      </c>
      <c r="Q289" s="23" t="str">
        <f>IF('T_endr-kom'!P288=0," ",'T_endr-kom'!P288)</f>
        <v xml:space="preserve"> </v>
      </c>
      <c r="R289" s="23" t="str">
        <f>IF('T_endr-kom'!Q288=0," ",'T_endr-kom'!Q288)</f>
        <v xml:space="preserve"> </v>
      </c>
      <c r="S289" s="23" t="str">
        <f>IF('T_endr-kom'!R288=0," ",'T_endr-kom'!R288)</f>
        <v xml:space="preserve"> </v>
      </c>
    </row>
    <row r="290" spans="2:19" x14ac:dyDescent="0.2">
      <c r="B290" s="21" t="str">
        <f>IF('T_endr-kom'!A289=0," ",'T_endr-kom'!A289)</f>
        <v xml:space="preserve"> </v>
      </c>
      <c r="C290" s="21" t="str">
        <f>IF('T_endr-kom'!B289=0," ",'T_endr-kom'!B289)</f>
        <v xml:space="preserve"> </v>
      </c>
      <c r="D290" s="23" t="str">
        <f>IF('T_endr-kom'!C289=0," ",'T_endr-kom'!C289)</f>
        <v xml:space="preserve"> </v>
      </c>
      <c r="E290" s="23" t="str">
        <f>IF('T_endr-kom'!D289=0," ",'T_endr-kom'!D289)</f>
        <v xml:space="preserve"> </v>
      </c>
      <c r="F290" s="23" t="str">
        <f>IF('T_endr-kom'!E289=0," ",'T_endr-kom'!E289)</f>
        <v xml:space="preserve"> </v>
      </c>
      <c r="G290" s="23" t="str">
        <f>IF('T_endr-kom'!F289=0," ",'T_endr-kom'!F289)</f>
        <v xml:space="preserve"> </v>
      </c>
      <c r="H290" s="23" t="str">
        <f>IF('T_endr-kom'!G289=0," ",'T_endr-kom'!G289)</f>
        <v xml:space="preserve"> </v>
      </c>
      <c r="I290" s="23" t="str">
        <f>IF('T_endr-kom'!H289=0," ",'T_endr-kom'!H289)</f>
        <v xml:space="preserve"> </v>
      </c>
      <c r="J290" s="23" t="str">
        <f>IF('T_endr-kom'!I289=0," ",'T_endr-kom'!I289)</f>
        <v xml:space="preserve"> </v>
      </c>
      <c r="K290" s="23" t="str">
        <f>IF('T_endr-kom'!J289=0," ",'T_endr-kom'!J289)</f>
        <v xml:space="preserve"> </v>
      </c>
      <c r="L290" s="23" t="str">
        <f>IF('T_endr-kom'!K289=0," ",'T_endr-kom'!K289)</f>
        <v xml:space="preserve"> </v>
      </c>
      <c r="M290" s="23" t="str">
        <f>IF('T_endr-kom'!L289=0," ",'T_endr-kom'!L289)</f>
        <v xml:space="preserve"> </v>
      </c>
      <c r="N290" s="23" t="str">
        <f>IF('T_endr-kom'!M289=0," ",'T_endr-kom'!M289)</f>
        <v xml:space="preserve"> </v>
      </c>
      <c r="O290" s="23" t="str">
        <f>IF('T_endr-kom'!N289=0," ",'T_endr-kom'!N289)</f>
        <v xml:space="preserve"> </v>
      </c>
      <c r="P290" s="23" t="str">
        <f>IF('T_endr-kom'!O289=0," ",'T_endr-kom'!O289)</f>
        <v xml:space="preserve"> </v>
      </c>
      <c r="Q290" s="23" t="str">
        <f>IF('T_endr-kom'!P289=0," ",'T_endr-kom'!P289)</f>
        <v xml:space="preserve"> </v>
      </c>
      <c r="R290" s="23" t="str">
        <f>IF('T_endr-kom'!Q289=0," ",'T_endr-kom'!Q289)</f>
        <v xml:space="preserve"> </v>
      </c>
      <c r="S290" s="23" t="str">
        <f>IF('T_endr-kom'!R289=0," ",'T_endr-kom'!R289)</f>
        <v xml:space="preserve"> </v>
      </c>
    </row>
    <row r="291" spans="2:19" x14ac:dyDescent="0.2">
      <c r="B291" s="21" t="str">
        <f>IF('T_endr-kom'!A290=0," ",'T_endr-kom'!A290)</f>
        <v xml:space="preserve"> </v>
      </c>
      <c r="C291" s="21" t="str">
        <f>IF('T_endr-kom'!B290=0," ",'T_endr-kom'!B290)</f>
        <v xml:space="preserve"> </v>
      </c>
      <c r="D291" s="23" t="str">
        <f>IF('T_endr-kom'!C290=0," ",'T_endr-kom'!C290)</f>
        <v xml:space="preserve"> </v>
      </c>
      <c r="E291" s="23" t="str">
        <f>IF('T_endr-kom'!D290=0," ",'T_endr-kom'!D290)</f>
        <v xml:space="preserve"> </v>
      </c>
      <c r="F291" s="23" t="str">
        <f>IF('T_endr-kom'!E290=0," ",'T_endr-kom'!E290)</f>
        <v xml:space="preserve"> </v>
      </c>
      <c r="G291" s="23" t="str">
        <f>IF('T_endr-kom'!F290=0," ",'T_endr-kom'!F290)</f>
        <v xml:space="preserve"> </v>
      </c>
      <c r="H291" s="23" t="str">
        <f>IF('T_endr-kom'!G290=0," ",'T_endr-kom'!G290)</f>
        <v xml:space="preserve"> </v>
      </c>
      <c r="I291" s="23" t="str">
        <f>IF('T_endr-kom'!H290=0," ",'T_endr-kom'!H290)</f>
        <v xml:space="preserve"> </v>
      </c>
      <c r="J291" s="23" t="str">
        <f>IF('T_endr-kom'!I290=0," ",'T_endr-kom'!I290)</f>
        <v xml:space="preserve"> </v>
      </c>
      <c r="K291" s="23" t="str">
        <f>IF('T_endr-kom'!J290=0," ",'T_endr-kom'!J290)</f>
        <v xml:space="preserve"> </v>
      </c>
      <c r="L291" s="23" t="str">
        <f>IF('T_endr-kom'!K290=0," ",'T_endr-kom'!K290)</f>
        <v xml:space="preserve"> </v>
      </c>
      <c r="M291" s="23" t="str">
        <f>IF('T_endr-kom'!L290=0," ",'T_endr-kom'!L290)</f>
        <v xml:space="preserve"> </v>
      </c>
      <c r="N291" s="23" t="str">
        <f>IF('T_endr-kom'!M290=0," ",'T_endr-kom'!M290)</f>
        <v xml:space="preserve"> </v>
      </c>
      <c r="O291" s="23" t="str">
        <f>IF('T_endr-kom'!N290=0," ",'T_endr-kom'!N290)</f>
        <v xml:space="preserve"> </v>
      </c>
      <c r="P291" s="23" t="str">
        <f>IF('T_endr-kom'!O290=0," ",'T_endr-kom'!O290)</f>
        <v xml:space="preserve"> </v>
      </c>
      <c r="Q291" s="23" t="str">
        <f>IF('T_endr-kom'!P290=0," ",'T_endr-kom'!P290)</f>
        <v xml:space="preserve"> </v>
      </c>
      <c r="R291" s="23" t="str">
        <f>IF('T_endr-kom'!Q290=0," ",'T_endr-kom'!Q290)</f>
        <v xml:space="preserve"> </v>
      </c>
      <c r="S291" s="23" t="str">
        <f>IF('T_endr-kom'!R290=0," ",'T_endr-kom'!R290)</f>
        <v xml:space="preserve"> </v>
      </c>
    </row>
    <row r="292" spans="2:19" x14ac:dyDescent="0.2">
      <c r="B292" s="21" t="str">
        <f>IF('T_endr-kom'!A291=0," ",'T_endr-kom'!A291)</f>
        <v xml:space="preserve"> </v>
      </c>
      <c r="C292" s="21" t="str">
        <f>IF('T_endr-kom'!B291=0," ",'T_endr-kom'!B291)</f>
        <v xml:space="preserve"> </v>
      </c>
      <c r="D292" s="23" t="str">
        <f>IF('T_endr-kom'!C291=0," ",'T_endr-kom'!C291)</f>
        <v xml:space="preserve"> </v>
      </c>
      <c r="E292" s="23" t="str">
        <f>IF('T_endr-kom'!D291=0," ",'T_endr-kom'!D291)</f>
        <v xml:space="preserve"> </v>
      </c>
      <c r="F292" s="23" t="str">
        <f>IF('T_endr-kom'!E291=0," ",'T_endr-kom'!E291)</f>
        <v xml:space="preserve"> </v>
      </c>
      <c r="G292" s="23" t="str">
        <f>IF('T_endr-kom'!F291=0," ",'T_endr-kom'!F291)</f>
        <v xml:space="preserve"> </v>
      </c>
      <c r="H292" s="23" t="str">
        <f>IF('T_endr-kom'!G291=0," ",'T_endr-kom'!G291)</f>
        <v xml:space="preserve"> </v>
      </c>
      <c r="I292" s="23" t="str">
        <f>IF('T_endr-kom'!H291=0," ",'T_endr-kom'!H291)</f>
        <v xml:space="preserve"> </v>
      </c>
      <c r="J292" s="23" t="str">
        <f>IF('T_endr-kom'!I291=0," ",'T_endr-kom'!I291)</f>
        <v xml:space="preserve"> </v>
      </c>
      <c r="K292" s="23" t="str">
        <f>IF('T_endr-kom'!J291=0," ",'T_endr-kom'!J291)</f>
        <v xml:space="preserve"> </v>
      </c>
      <c r="L292" s="23" t="str">
        <f>IF('T_endr-kom'!K291=0," ",'T_endr-kom'!K291)</f>
        <v xml:space="preserve"> </v>
      </c>
      <c r="M292" s="23" t="str">
        <f>IF('T_endr-kom'!L291=0," ",'T_endr-kom'!L291)</f>
        <v xml:space="preserve"> </v>
      </c>
      <c r="N292" s="23" t="str">
        <f>IF('T_endr-kom'!M291=0," ",'T_endr-kom'!M291)</f>
        <v xml:space="preserve"> </v>
      </c>
      <c r="O292" s="23" t="str">
        <f>IF('T_endr-kom'!N291=0," ",'T_endr-kom'!N291)</f>
        <v xml:space="preserve"> </v>
      </c>
      <c r="P292" s="23" t="str">
        <f>IF('T_endr-kom'!O291=0," ",'T_endr-kom'!O291)</f>
        <v xml:space="preserve"> </v>
      </c>
      <c r="Q292" s="23" t="str">
        <f>IF('T_endr-kom'!P291=0," ",'T_endr-kom'!P291)</f>
        <v xml:space="preserve"> </v>
      </c>
      <c r="R292" s="23" t="str">
        <f>IF('T_endr-kom'!Q291=0," ",'T_endr-kom'!Q291)</f>
        <v xml:space="preserve"> </v>
      </c>
      <c r="S292" s="23" t="str">
        <f>IF('T_endr-kom'!R291=0," ",'T_endr-kom'!R291)</f>
        <v xml:space="preserve"> </v>
      </c>
    </row>
    <row r="293" spans="2:19" x14ac:dyDescent="0.2">
      <c r="B293" s="21" t="str">
        <f>IF('T_endr-kom'!A292=0," ",'T_endr-kom'!A292)</f>
        <v xml:space="preserve"> </v>
      </c>
      <c r="C293" s="21" t="str">
        <f>IF('T_endr-kom'!B292=0," ",'T_endr-kom'!B292)</f>
        <v xml:space="preserve"> </v>
      </c>
      <c r="D293" s="23" t="str">
        <f>IF('T_endr-kom'!C292=0," ",'T_endr-kom'!C292)</f>
        <v xml:space="preserve"> </v>
      </c>
      <c r="E293" s="23" t="str">
        <f>IF('T_endr-kom'!D292=0," ",'T_endr-kom'!D292)</f>
        <v xml:space="preserve"> </v>
      </c>
      <c r="F293" s="23" t="str">
        <f>IF('T_endr-kom'!E292=0," ",'T_endr-kom'!E292)</f>
        <v xml:space="preserve"> </v>
      </c>
      <c r="G293" s="23" t="str">
        <f>IF('T_endr-kom'!F292=0," ",'T_endr-kom'!F292)</f>
        <v xml:space="preserve"> </v>
      </c>
      <c r="H293" s="23" t="str">
        <f>IF('T_endr-kom'!G292=0," ",'T_endr-kom'!G292)</f>
        <v xml:space="preserve"> </v>
      </c>
      <c r="I293" s="23" t="str">
        <f>IF('T_endr-kom'!H292=0," ",'T_endr-kom'!H292)</f>
        <v xml:space="preserve"> </v>
      </c>
      <c r="J293" s="23" t="str">
        <f>IF('T_endr-kom'!I292=0," ",'T_endr-kom'!I292)</f>
        <v xml:space="preserve"> </v>
      </c>
      <c r="K293" s="23" t="str">
        <f>IF('T_endr-kom'!J292=0," ",'T_endr-kom'!J292)</f>
        <v xml:space="preserve"> </v>
      </c>
      <c r="L293" s="23" t="str">
        <f>IF('T_endr-kom'!K292=0," ",'T_endr-kom'!K292)</f>
        <v xml:space="preserve"> </v>
      </c>
      <c r="M293" s="23" t="str">
        <f>IF('T_endr-kom'!L292=0," ",'T_endr-kom'!L292)</f>
        <v xml:space="preserve"> </v>
      </c>
      <c r="N293" s="23" t="str">
        <f>IF('T_endr-kom'!M292=0," ",'T_endr-kom'!M292)</f>
        <v xml:space="preserve"> </v>
      </c>
      <c r="O293" s="23" t="str">
        <f>IF('T_endr-kom'!N292=0," ",'T_endr-kom'!N292)</f>
        <v xml:space="preserve"> </v>
      </c>
      <c r="P293" s="23" t="str">
        <f>IF('T_endr-kom'!O292=0," ",'T_endr-kom'!O292)</f>
        <v xml:space="preserve"> </v>
      </c>
      <c r="Q293" s="23" t="str">
        <f>IF('T_endr-kom'!P292=0," ",'T_endr-kom'!P292)</f>
        <v xml:space="preserve"> </v>
      </c>
      <c r="R293" s="23" t="str">
        <f>IF('T_endr-kom'!Q292=0," ",'T_endr-kom'!Q292)</f>
        <v xml:space="preserve"> </v>
      </c>
      <c r="S293" s="23" t="str">
        <f>IF('T_endr-kom'!R292=0," ",'T_endr-kom'!R292)</f>
        <v xml:space="preserve"> </v>
      </c>
    </row>
    <row r="294" spans="2:19" x14ac:dyDescent="0.2">
      <c r="B294" s="21" t="str">
        <f>IF('T_endr-kom'!A293=0," ",'T_endr-kom'!A293)</f>
        <v xml:space="preserve"> </v>
      </c>
      <c r="C294" s="21" t="str">
        <f>IF('T_endr-kom'!B293=0," ",'T_endr-kom'!B293)</f>
        <v xml:space="preserve"> </v>
      </c>
      <c r="D294" s="23" t="str">
        <f>IF('T_endr-kom'!C293=0," ",'T_endr-kom'!C293)</f>
        <v xml:space="preserve"> </v>
      </c>
      <c r="E294" s="23" t="str">
        <f>IF('T_endr-kom'!D293=0," ",'T_endr-kom'!D293)</f>
        <v xml:space="preserve"> </v>
      </c>
      <c r="F294" s="23" t="str">
        <f>IF('T_endr-kom'!E293=0," ",'T_endr-kom'!E293)</f>
        <v xml:space="preserve"> </v>
      </c>
      <c r="G294" s="23" t="str">
        <f>IF('T_endr-kom'!F293=0," ",'T_endr-kom'!F293)</f>
        <v xml:space="preserve"> </v>
      </c>
      <c r="H294" s="23" t="str">
        <f>IF('T_endr-kom'!G293=0," ",'T_endr-kom'!G293)</f>
        <v xml:space="preserve"> </v>
      </c>
      <c r="I294" s="23" t="str">
        <f>IF('T_endr-kom'!H293=0," ",'T_endr-kom'!H293)</f>
        <v xml:space="preserve"> </v>
      </c>
      <c r="J294" s="23" t="str">
        <f>IF('T_endr-kom'!I293=0," ",'T_endr-kom'!I293)</f>
        <v xml:space="preserve"> </v>
      </c>
      <c r="K294" s="23" t="str">
        <f>IF('T_endr-kom'!J293=0," ",'T_endr-kom'!J293)</f>
        <v xml:space="preserve"> </v>
      </c>
      <c r="L294" s="23" t="str">
        <f>IF('T_endr-kom'!K293=0," ",'T_endr-kom'!K293)</f>
        <v xml:space="preserve"> </v>
      </c>
      <c r="M294" s="23" t="str">
        <f>IF('T_endr-kom'!L293=0," ",'T_endr-kom'!L293)</f>
        <v xml:space="preserve"> </v>
      </c>
      <c r="N294" s="23" t="str">
        <f>IF('T_endr-kom'!M293=0," ",'T_endr-kom'!M293)</f>
        <v xml:space="preserve"> </v>
      </c>
      <c r="O294" s="23" t="str">
        <f>IF('T_endr-kom'!N293=0," ",'T_endr-kom'!N293)</f>
        <v xml:space="preserve"> </v>
      </c>
      <c r="P294" s="23" t="str">
        <f>IF('T_endr-kom'!O293=0," ",'T_endr-kom'!O293)</f>
        <v xml:space="preserve"> </v>
      </c>
      <c r="Q294" s="23" t="str">
        <f>IF('T_endr-kom'!P293=0," ",'T_endr-kom'!P293)</f>
        <v xml:space="preserve"> </v>
      </c>
      <c r="R294" s="23" t="str">
        <f>IF('T_endr-kom'!Q293=0," ",'T_endr-kom'!Q293)</f>
        <v xml:space="preserve"> </v>
      </c>
      <c r="S294" s="23" t="str">
        <f>IF('T_endr-kom'!R293=0," ",'T_endr-kom'!R293)</f>
        <v xml:space="preserve"> </v>
      </c>
    </row>
    <row r="295" spans="2:19" x14ac:dyDescent="0.2">
      <c r="B295" s="21" t="str">
        <f>IF('T_endr-kom'!A294=0," ",'T_endr-kom'!A294)</f>
        <v xml:space="preserve"> </v>
      </c>
      <c r="C295" s="21" t="str">
        <f>IF('T_endr-kom'!B294=0," ",'T_endr-kom'!B294)</f>
        <v xml:space="preserve"> </v>
      </c>
      <c r="D295" s="23" t="str">
        <f>IF('T_endr-kom'!C294=0," ",'T_endr-kom'!C294)</f>
        <v xml:space="preserve"> </v>
      </c>
      <c r="E295" s="23" t="str">
        <f>IF('T_endr-kom'!D294=0," ",'T_endr-kom'!D294)</f>
        <v xml:space="preserve"> </v>
      </c>
      <c r="F295" s="23" t="str">
        <f>IF('T_endr-kom'!E294=0," ",'T_endr-kom'!E294)</f>
        <v xml:space="preserve"> </v>
      </c>
      <c r="G295" s="23" t="str">
        <f>IF('T_endr-kom'!F294=0," ",'T_endr-kom'!F294)</f>
        <v xml:space="preserve"> </v>
      </c>
      <c r="H295" s="23" t="str">
        <f>IF('T_endr-kom'!G294=0," ",'T_endr-kom'!G294)</f>
        <v xml:space="preserve"> </v>
      </c>
      <c r="I295" s="23" t="str">
        <f>IF('T_endr-kom'!H294=0," ",'T_endr-kom'!H294)</f>
        <v xml:space="preserve"> </v>
      </c>
      <c r="J295" s="23" t="str">
        <f>IF('T_endr-kom'!I294=0," ",'T_endr-kom'!I294)</f>
        <v xml:space="preserve"> </v>
      </c>
      <c r="K295" s="23" t="str">
        <f>IF('T_endr-kom'!J294=0," ",'T_endr-kom'!J294)</f>
        <v xml:space="preserve"> </v>
      </c>
      <c r="L295" s="23" t="str">
        <f>IF('T_endr-kom'!K294=0," ",'T_endr-kom'!K294)</f>
        <v xml:space="preserve"> </v>
      </c>
      <c r="M295" s="23" t="str">
        <f>IF('T_endr-kom'!L294=0," ",'T_endr-kom'!L294)</f>
        <v xml:space="preserve"> </v>
      </c>
      <c r="N295" s="23" t="str">
        <f>IF('T_endr-kom'!M294=0," ",'T_endr-kom'!M294)</f>
        <v xml:space="preserve"> </v>
      </c>
      <c r="O295" s="23" t="str">
        <f>IF('T_endr-kom'!N294=0," ",'T_endr-kom'!N294)</f>
        <v xml:space="preserve"> </v>
      </c>
      <c r="P295" s="23" t="str">
        <f>IF('T_endr-kom'!O294=0," ",'T_endr-kom'!O294)</f>
        <v xml:space="preserve"> </v>
      </c>
      <c r="Q295" s="23" t="str">
        <f>IF('T_endr-kom'!P294=0," ",'T_endr-kom'!P294)</f>
        <v xml:space="preserve"> </v>
      </c>
      <c r="R295" s="23" t="str">
        <f>IF('T_endr-kom'!Q294=0," ",'T_endr-kom'!Q294)</f>
        <v xml:space="preserve"> </v>
      </c>
      <c r="S295" s="23" t="str">
        <f>IF('T_endr-kom'!R294=0," ",'T_endr-kom'!R294)</f>
        <v xml:space="preserve"> </v>
      </c>
    </row>
    <row r="296" spans="2:19" x14ac:dyDescent="0.2">
      <c r="B296" s="21" t="str">
        <f>IF('T_endr-kom'!A295=0," ",'T_endr-kom'!A295)</f>
        <v xml:space="preserve"> </v>
      </c>
      <c r="C296" s="21" t="str">
        <f>IF('T_endr-kom'!B295=0," ",'T_endr-kom'!B295)</f>
        <v xml:space="preserve"> </v>
      </c>
      <c r="D296" s="23" t="str">
        <f>IF('T_endr-kom'!C295=0," ",'T_endr-kom'!C295)</f>
        <v xml:space="preserve"> </v>
      </c>
      <c r="E296" s="23" t="str">
        <f>IF('T_endr-kom'!D295=0," ",'T_endr-kom'!D295)</f>
        <v xml:space="preserve"> </v>
      </c>
      <c r="F296" s="23" t="str">
        <f>IF('T_endr-kom'!E295=0," ",'T_endr-kom'!E295)</f>
        <v xml:space="preserve"> </v>
      </c>
      <c r="G296" s="23" t="str">
        <f>IF('T_endr-kom'!F295=0," ",'T_endr-kom'!F295)</f>
        <v xml:space="preserve"> </v>
      </c>
      <c r="H296" s="23" t="str">
        <f>IF('T_endr-kom'!G295=0," ",'T_endr-kom'!G295)</f>
        <v xml:space="preserve"> </v>
      </c>
      <c r="I296" s="23" t="str">
        <f>IF('T_endr-kom'!H295=0," ",'T_endr-kom'!H295)</f>
        <v xml:space="preserve"> </v>
      </c>
      <c r="J296" s="23" t="str">
        <f>IF('T_endr-kom'!I295=0," ",'T_endr-kom'!I295)</f>
        <v xml:space="preserve"> </v>
      </c>
      <c r="K296" s="23" t="str">
        <f>IF('T_endr-kom'!J295=0," ",'T_endr-kom'!J295)</f>
        <v xml:space="preserve"> </v>
      </c>
      <c r="L296" s="23" t="str">
        <f>IF('T_endr-kom'!K295=0," ",'T_endr-kom'!K295)</f>
        <v xml:space="preserve"> </v>
      </c>
      <c r="M296" s="23" t="str">
        <f>IF('T_endr-kom'!L295=0," ",'T_endr-kom'!L295)</f>
        <v xml:space="preserve"> </v>
      </c>
      <c r="N296" s="23" t="str">
        <f>IF('T_endr-kom'!M295=0," ",'T_endr-kom'!M295)</f>
        <v xml:space="preserve"> </v>
      </c>
      <c r="O296" s="23" t="str">
        <f>IF('T_endr-kom'!N295=0," ",'T_endr-kom'!N295)</f>
        <v xml:space="preserve"> </v>
      </c>
      <c r="P296" s="23" t="str">
        <f>IF('T_endr-kom'!O295=0," ",'T_endr-kom'!O295)</f>
        <v xml:space="preserve"> </v>
      </c>
      <c r="Q296" s="23" t="str">
        <f>IF('T_endr-kom'!P295=0," ",'T_endr-kom'!P295)</f>
        <v xml:space="preserve"> </v>
      </c>
      <c r="R296" s="23" t="str">
        <f>IF('T_endr-kom'!Q295=0," ",'T_endr-kom'!Q295)</f>
        <v xml:space="preserve"> </v>
      </c>
      <c r="S296" s="23" t="str">
        <f>IF('T_endr-kom'!R295=0," ",'T_endr-kom'!R295)</f>
        <v xml:space="preserve"> </v>
      </c>
    </row>
    <row r="297" spans="2:19" x14ac:dyDescent="0.2">
      <c r="B297" s="21" t="str">
        <f>IF('T_endr-kom'!A296=0," ",'T_endr-kom'!A296)</f>
        <v xml:space="preserve"> </v>
      </c>
      <c r="C297" s="21" t="str">
        <f>IF('T_endr-kom'!B296=0," ",'T_endr-kom'!B296)</f>
        <v xml:space="preserve"> </v>
      </c>
      <c r="D297" s="23" t="str">
        <f>IF('T_endr-kom'!C296=0," ",'T_endr-kom'!C296)</f>
        <v xml:space="preserve"> </v>
      </c>
      <c r="E297" s="23" t="str">
        <f>IF('T_endr-kom'!D296=0," ",'T_endr-kom'!D296)</f>
        <v xml:space="preserve"> </v>
      </c>
      <c r="F297" s="23" t="str">
        <f>IF('T_endr-kom'!E296=0," ",'T_endr-kom'!E296)</f>
        <v xml:space="preserve"> </v>
      </c>
      <c r="G297" s="23" t="str">
        <f>IF('T_endr-kom'!F296=0," ",'T_endr-kom'!F296)</f>
        <v xml:space="preserve"> </v>
      </c>
      <c r="H297" s="23" t="str">
        <f>IF('T_endr-kom'!G296=0," ",'T_endr-kom'!G296)</f>
        <v xml:space="preserve"> </v>
      </c>
      <c r="I297" s="23" t="str">
        <f>IF('T_endr-kom'!H296=0," ",'T_endr-kom'!H296)</f>
        <v xml:space="preserve"> </v>
      </c>
      <c r="J297" s="23" t="str">
        <f>IF('T_endr-kom'!I296=0," ",'T_endr-kom'!I296)</f>
        <v xml:space="preserve"> </v>
      </c>
      <c r="K297" s="23" t="str">
        <f>IF('T_endr-kom'!J296=0," ",'T_endr-kom'!J296)</f>
        <v xml:space="preserve"> </v>
      </c>
      <c r="L297" s="23" t="str">
        <f>IF('T_endr-kom'!K296=0," ",'T_endr-kom'!K296)</f>
        <v xml:space="preserve"> </v>
      </c>
      <c r="M297" s="23" t="str">
        <f>IF('T_endr-kom'!L296=0," ",'T_endr-kom'!L296)</f>
        <v xml:space="preserve"> </v>
      </c>
      <c r="N297" s="23" t="str">
        <f>IF('T_endr-kom'!M296=0," ",'T_endr-kom'!M296)</f>
        <v xml:space="preserve"> </v>
      </c>
      <c r="O297" s="23" t="str">
        <f>IF('T_endr-kom'!N296=0," ",'T_endr-kom'!N296)</f>
        <v xml:space="preserve"> </v>
      </c>
      <c r="P297" s="23" t="str">
        <f>IF('T_endr-kom'!O296=0," ",'T_endr-kom'!O296)</f>
        <v xml:space="preserve"> </v>
      </c>
      <c r="Q297" s="23" t="str">
        <f>IF('T_endr-kom'!P296=0," ",'T_endr-kom'!P296)</f>
        <v xml:space="preserve"> </v>
      </c>
      <c r="R297" s="23" t="str">
        <f>IF('T_endr-kom'!Q296=0," ",'T_endr-kom'!Q296)</f>
        <v xml:space="preserve"> </v>
      </c>
      <c r="S297" s="23" t="str">
        <f>IF('T_endr-kom'!R296=0," ",'T_endr-kom'!R296)</f>
        <v xml:space="preserve"> </v>
      </c>
    </row>
    <row r="298" spans="2:19" x14ac:dyDescent="0.2">
      <c r="B298" s="21" t="str">
        <f>IF('T_endr-kom'!A297=0," ",'T_endr-kom'!A297)</f>
        <v xml:space="preserve"> </v>
      </c>
      <c r="C298" s="21" t="str">
        <f>IF('T_endr-kom'!B297=0," ",'T_endr-kom'!B297)</f>
        <v xml:space="preserve"> </v>
      </c>
      <c r="D298" s="23" t="str">
        <f>IF('T_endr-kom'!C297=0," ",'T_endr-kom'!C297)</f>
        <v xml:space="preserve"> </v>
      </c>
      <c r="E298" s="23" t="str">
        <f>IF('T_endr-kom'!D297=0," ",'T_endr-kom'!D297)</f>
        <v xml:space="preserve"> </v>
      </c>
      <c r="F298" s="23" t="str">
        <f>IF('T_endr-kom'!E297=0," ",'T_endr-kom'!E297)</f>
        <v xml:space="preserve"> </v>
      </c>
      <c r="G298" s="23" t="str">
        <f>IF('T_endr-kom'!F297=0," ",'T_endr-kom'!F297)</f>
        <v xml:space="preserve"> </v>
      </c>
      <c r="H298" s="23" t="str">
        <f>IF('T_endr-kom'!G297=0," ",'T_endr-kom'!G297)</f>
        <v xml:space="preserve"> </v>
      </c>
      <c r="I298" s="23" t="str">
        <f>IF('T_endr-kom'!H297=0," ",'T_endr-kom'!H297)</f>
        <v xml:space="preserve"> </v>
      </c>
      <c r="J298" s="23" t="str">
        <f>IF('T_endr-kom'!I297=0," ",'T_endr-kom'!I297)</f>
        <v xml:space="preserve"> </v>
      </c>
      <c r="K298" s="23" t="str">
        <f>IF('T_endr-kom'!J297=0," ",'T_endr-kom'!J297)</f>
        <v xml:space="preserve"> </v>
      </c>
      <c r="L298" s="23" t="str">
        <f>IF('T_endr-kom'!K297=0," ",'T_endr-kom'!K297)</f>
        <v xml:space="preserve"> </v>
      </c>
      <c r="M298" s="23" t="str">
        <f>IF('T_endr-kom'!L297=0," ",'T_endr-kom'!L297)</f>
        <v xml:space="preserve"> </v>
      </c>
      <c r="N298" s="23" t="str">
        <f>IF('T_endr-kom'!M297=0," ",'T_endr-kom'!M297)</f>
        <v xml:space="preserve"> </v>
      </c>
      <c r="O298" s="23" t="str">
        <f>IF('T_endr-kom'!N297=0," ",'T_endr-kom'!N297)</f>
        <v xml:space="preserve"> </v>
      </c>
      <c r="P298" s="23" t="str">
        <f>IF('T_endr-kom'!O297=0," ",'T_endr-kom'!O297)</f>
        <v xml:space="preserve"> </v>
      </c>
      <c r="Q298" s="23" t="str">
        <f>IF('T_endr-kom'!P297=0," ",'T_endr-kom'!P297)</f>
        <v xml:space="preserve"> </v>
      </c>
      <c r="R298" s="23" t="str">
        <f>IF('T_endr-kom'!Q297=0," ",'T_endr-kom'!Q297)</f>
        <v xml:space="preserve"> </v>
      </c>
      <c r="S298" s="23" t="str">
        <f>IF('T_endr-kom'!R297=0," ",'T_endr-kom'!R297)</f>
        <v xml:space="preserve"> </v>
      </c>
    </row>
    <row r="299" spans="2:19" x14ac:dyDescent="0.2">
      <c r="B299" s="21" t="str">
        <f>IF('T_endr-kom'!A298=0," ",'T_endr-kom'!A298)</f>
        <v xml:space="preserve"> </v>
      </c>
      <c r="C299" s="21" t="str">
        <f>IF('T_endr-kom'!B298=0," ",'T_endr-kom'!B298)</f>
        <v xml:space="preserve"> </v>
      </c>
      <c r="D299" s="23" t="str">
        <f>IF('T_endr-kom'!C298=0," ",'T_endr-kom'!C298)</f>
        <v xml:space="preserve"> </v>
      </c>
      <c r="E299" s="23" t="str">
        <f>IF('T_endr-kom'!D298=0," ",'T_endr-kom'!D298)</f>
        <v xml:space="preserve"> </v>
      </c>
      <c r="F299" s="23" t="str">
        <f>IF('T_endr-kom'!E298=0," ",'T_endr-kom'!E298)</f>
        <v xml:space="preserve"> </v>
      </c>
      <c r="G299" s="23" t="str">
        <f>IF('T_endr-kom'!F298=0," ",'T_endr-kom'!F298)</f>
        <v xml:space="preserve"> </v>
      </c>
      <c r="H299" s="23" t="str">
        <f>IF('T_endr-kom'!G298=0," ",'T_endr-kom'!G298)</f>
        <v xml:space="preserve"> </v>
      </c>
      <c r="I299" s="23" t="str">
        <f>IF('T_endr-kom'!H298=0," ",'T_endr-kom'!H298)</f>
        <v xml:space="preserve"> </v>
      </c>
      <c r="J299" s="23" t="str">
        <f>IF('T_endr-kom'!I298=0," ",'T_endr-kom'!I298)</f>
        <v xml:space="preserve"> </v>
      </c>
      <c r="K299" s="23" t="str">
        <f>IF('T_endr-kom'!J298=0," ",'T_endr-kom'!J298)</f>
        <v xml:space="preserve"> </v>
      </c>
      <c r="L299" s="23" t="str">
        <f>IF('T_endr-kom'!K298=0," ",'T_endr-kom'!K298)</f>
        <v xml:space="preserve"> </v>
      </c>
      <c r="M299" s="23" t="str">
        <f>IF('T_endr-kom'!L298=0," ",'T_endr-kom'!L298)</f>
        <v xml:space="preserve"> </v>
      </c>
      <c r="N299" s="23" t="str">
        <f>IF('T_endr-kom'!M298=0," ",'T_endr-kom'!M298)</f>
        <v xml:space="preserve"> </v>
      </c>
      <c r="O299" s="23" t="str">
        <f>IF('T_endr-kom'!N298=0," ",'T_endr-kom'!N298)</f>
        <v xml:space="preserve"> </v>
      </c>
      <c r="P299" s="23" t="str">
        <f>IF('T_endr-kom'!O298=0," ",'T_endr-kom'!O298)</f>
        <v xml:space="preserve"> </v>
      </c>
      <c r="Q299" s="23" t="str">
        <f>IF('T_endr-kom'!P298=0," ",'T_endr-kom'!P298)</f>
        <v xml:space="preserve"> </v>
      </c>
      <c r="R299" s="23" t="str">
        <f>IF('T_endr-kom'!Q298=0," ",'T_endr-kom'!Q298)</f>
        <v xml:space="preserve"> </v>
      </c>
      <c r="S299" s="23" t="str">
        <f>IF('T_endr-kom'!R298=0," ",'T_endr-kom'!R298)</f>
        <v xml:space="preserve"> </v>
      </c>
    </row>
    <row r="300" spans="2:19" x14ac:dyDescent="0.2">
      <c r="B300" s="21" t="str">
        <f>IF('T_endr-kom'!A299=0," ",'T_endr-kom'!A299)</f>
        <v xml:space="preserve"> </v>
      </c>
      <c r="C300" s="21" t="str">
        <f>IF('T_endr-kom'!B299=0," ",'T_endr-kom'!B299)</f>
        <v xml:space="preserve"> </v>
      </c>
      <c r="D300" s="23" t="str">
        <f>IF('T_endr-kom'!C299=0," ",'T_endr-kom'!C299)</f>
        <v xml:space="preserve"> </v>
      </c>
      <c r="E300" s="23" t="str">
        <f>IF('T_endr-kom'!D299=0," ",'T_endr-kom'!D299)</f>
        <v xml:space="preserve"> </v>
      </c>
      <c r="F300" s="23" t="str">
        <f>IF('T_endr-kom'!E299=0," ",'T_endr-kom'!E299)</f>
        <v xml:space="preserve"> </v>
      </c>
      <c r="G300" s="23" t="str">
        <f>IF('T_endr-kom'!F299=0," ",'T_endr-kom'!F299)</f>
        <v xml:space="preserve"> </v>
      </c>
      <c r="H300" s="23" t="str">
        <f>IF('T_endr-kom'!G299=0," ",'T_endr-kom'!G299)</f>
        <v xml:space="preserve"> </v>
      </c>
      <c r="I300" s="23" t="str">
        <f>IF('T_endr-kom'!H299=0," ",'T_endr-kom'!H299)</f>
        <v xml:space="preserve"> </v>
      </c>
      <c r="J300" s="23" t="str">
        <f>IF('T_endr-kom'!I299=0," ",'T_endr-kom'!I299)</f>
        <v xml:space="preserve"> </v>
      </c>
      <c r="K300" s="23" t="str">
        <f>IF('T_endr-kom'!J299=0," ",'T_endr-kom'!J299)</f>
        <v xml:space="preserve"> </v>
      </c>
      <c r="L300" s="23" t="str">
        <f>IF('T_endr-kom'!K299=0," ",'T_endr-kom'!K299)</f>
        <v xml:space="preserve"> </v>
      </c>
      <c r="M300" s="23" t="str">
        <f>IF('T_endr-kom'!L299=0," ",'T_endr-kom'!L299)</f>
        <v xml:space="preserve"> </v>
      </c>
      <c r="N300" s="23" t="str">
        <f>IF('T_endr-kom'!M299=0," ",'T_endr-kom'!M299)</f>
        <v xml:space="preserve"> </v>
      </c>
      <c r="O300" s="23" t="str">
        <f>IF('T_endr-kom'!N299=0," ",'T_endr-kom'!N299)</f>
        <v xml:space="preserve"> </v>
      </c>
      <c r="P300" s="23" t="str">
        <f>IF('T_endr-kom'!O299=0," ",'T_endr-kom'!O299)</f>
        <v xml:space="preserve"> </v>
      </c>
      <c r="Q300" s="23" t="str">
        <f>IF('T_endr-kom'!P299=0," ",'T_endr-kom'!P299)</f>
        <v xml:space="preserve"> </v>
      </c>
      <c r="R300" s="23" t="str">
        <f>IF('T_endr-kom'!Q299=0," ",'T_endr-kom'!Q299)</f>
        <v xml:space="preserve"> </v>
      </c>
      <c r="S300" s="23" t="str">
        <f>IF('T_endr-kom'!R299=0," ",'T_endr-kom'!R299)</f>
        <v xml:space="preserve"> </v>
      </c>
    </row>
    <row r="301" spans="2:19" x14ac:dyDescent="0.2">
      <c r="B301" s="21" t="str">
        <f>IF('T_endr-kom'!A300=0," ",'T_endr-kom'!A300)</f>
        <v xml:space="preserve"> </v>
      </c>
      <c r="C301" s="21" t="str">
        <f>IF('T_endr-kom'!B300=0," ",'T_endr-kom'!B300)</f>
        <v xml:space="preserve"> </v>
      </c>
      <c r="D301" s="23" t="str">
        <f>IF('T_endr-kom'!C300=0," ",'T_endr-kom'!C300)</f>
        <v xml:space="preserve"> </v>
      </c>
      <c r="E301" s="23" t="str">
        <f>IF('T_endr-kom'!D300=0," ",'T_endr-kom'!D300)</f>
        <v xml:space="preserve"> </v>
      </c>
      <c r="F301" s="23" t="str">
        <f>IF('T_endr-kom'!E300=0," ",'T_endr-kom'!E300)</f>
        <v xml:space="preserve"> </v>
      </c>
      <c r="G301" s="23" t="str">
        <f>IF('T_endr-kom'!F300=0," ",'T_endr-kom'!F300)</f>
        <v xml:space="preserve"> </v>
      </c>
      <c r="H301" s="23" t="str">
        <f>IF('T_endr-kom'!G300=0," ",'T_endr-kom'!G300)</f>
        <v xml:space="preserve"> </v>
      </c>
      <c r="I301" s="23" t="str">
        <f>IF('T_endr-kom'!H300=0," ",'T_endr-kom'!H300)</f>
        <v xml:space="preserve"> </v>
      </c>
      <c r="J301" s="23" t="str">
        <f>IF('T_endr-kom'!I300=0," ",'T_endr-kom'!I300)</f>
        <v xml:space="preserve"> </v>
      </c>
      <c r="K301" s="23" t="str">
        <f>IF('T_endr-kom'!J300=0," ",'T_endr-kom'!J300)</f>
        <v xml:space="preserve"> </v>
      </c>
      <c r="L301" s="23" t="str">
        <f>IF('T_endr-kom'!K300=0," ",'T_endr-kom'!K300)</f>
        <v xml:space="preserve"> </v>
      </c>
      <c r="M301" s="23" t="str">
        <f>IF('T_endr-kom'!L300=0," ",'T_endr-kom'!L300)</f>
        <v xml:space="preserve"> </v>
      </c>
      <c r="N301" s="23" t="str">
        <f>IF('T_endr-kom'!M300=0," ",'T_endr-kom'!M300)</f>
        <v xml:space="preserve"> </v>
      </c>
      <c r="O301" s="23" t="str">
        <f>IF('T_endr-kom'!N300=0," ",'T_endr-kom'!N300)</f>
        <v xml:space="preserve"> </v>
      </c>
      <c r="P301" s="23" t="str">
        <f>IF('T_endr-kom'!O300=0," ",'T_endr-kom'!O300)</f>
        <v xml:space="preserve"> </v>
      </c>
      <c r="Q301" s="23" t="str">
        <f>IF('T_endr-kom'!P300=0," ",'T_endr-kom'!P300)</f>
        <v xml:space="preserve"> </v>
      </c>
      <c r="R301" s="23" t="str">
        <f>IF('T_endr-kom'!Q300=0," ",'T_endr-kom'!Q300)</f>
        <v xml:space="preserve"> </v>
      </c>
      <c r="S301" s="23" t="str">
        <f>IF('T_endr-kom'!R300=0," ",'T_endr-kom'!R300)</f>
        <v xml:space="preserve"> </v>
      </c>
    </row>
    <row r="302" spans="2:19" x14ac:dyDescent="0.2">
      <c r="B302" s="21" t="str">
        <f>IF('T_endr-kom'!A301=0," ",'T_endr-kom'!A301)</f>
        <v xml:space="preserve"> </v>
      </c>
      <c r="C302" s="21" t="str">
        <f>IF('T_endr-kom'!B301=0," ",'T_endr-kom'!B301)</f>
        <v xml:space="preserve"> </v>
      </c>
      <c r="D302" s="23" t="str">
        <f>IF('T_endr-kom'!C301=0," ",'T_endr-kom'!C301)</f>
        <v xml:space="preserve"> </v>
      </c>
      <c r="E302" s="23" t="str">
        <f>IF('T_endr-kom'!D301=0," ",'T_endr-kom'!D301)</f>
        <v xml:space="preserve"> </v>
      </c>
      <c r="F302" s="23" t="str">
        <f>IF('T_endr-kom'!E301=0," ",'T_endr-kom'!E301)</f>
        <v xml:space="preserve"> </v>
      </c>
      <c r="G302" s="23" t="str">
        <f>IF('T_endr-kom'!F301=0," ",'T_endr-kom'!F301)</f>
        <v xml:space="preserve"> </v>
      </c>
      <c r="H302" s="23" t="str">
        <f>IF('T_endr-kom'!G301=0," ",'T_endr-kom'!G301)</f>
        <v xml:space="preserve"> </v>
      </c>
      <c r="I302" s="23" t="str">
        <f>IF('T_endr-kom'!H301=0," ",'T_endr-kom'!H301)</f>
        <v xml:space="preserve"> </v>
      </c>
      <c r="J302" s="23" t="str">
        <f>IF('T_endr-kom'!I301=0," ",'T_endr-kom'!I301)</f>
        <v xml:space="preserve"> </v>
      </c>
      <c r="K302" s="23" t="str">
        <f>IF('T_endr-kom'!J301=0," ",'T_endr-kom'!J301)</f>
        <v xml:space="preserve"> </v>
      </c>
      <c r="L302" s="23" t="str">
        <f>IF('T_endr-kom'!K301=0," ",'T_endr-kom'!K301)</f>
        <v xml:space="preserve"> </v>
      </c>
      <c r="M302" s="23" t="str">
        <f>IF('T_endr-kom'!L301=0," ",'T_endr-kom'!L301)</f>
        <v xml:space="preserve"> </v>
      </c>
      <c r="N302" s="23" t="str">
        <f>IF('T_endr-kom'!M301=0," ",'T_endr-kom'!M301)</f>
        <v xml:space="preserve"> </v>
      </c>
      <c r="O302" s="23" t="str">
        <f>IF('T_endr-kom'!N301=0," ",'T_endr-kom'!N301)</f>
        <v xml:space="preserve"> </v>
      </c>
      <c r="P302" s="23" t="str">
        <f>IF('T_endr-kom'!O301=0," ",'T_endr-kom'!O301)</f>
        <v xml:space="preserve"> </v>
      </c>
      <c r="Q302" s="23" t="str">
        <f>IF('T_endr-kom'!P301=0," ",'T_endr-kom'!P301)</f>
        <v xml:space="preserve"> </v>
      </c>
      <c r="R302" s="23" t="str">
        <f>IF('T_endr-kom'!Q301=0," ",'T_endr-kom'!Q301)</f>
        <v xml:space="preserve"> </v>
      </c>
      <c r="S302" s="23" t="str">
        <f>IF('T_endr-kom'!R301=0," ",'T_endr-kom'!R301)</f>
        <v xml:space="preserve"> </v>
      </c>
    </row>
    <row r="303" spans="2:19" x14ac:dyDescent="0.2">
      <c r="B303" s="21" t="str">
        <f>IF('T_endr-kom'!A302=0," ",'T_endr-kom'!A302)</f>
        <v xml:space="preserve"> </v>
      </c>
      <c r="C303" s="21" t="str">
        <f>IF('T_endr-kom'!B302=0," ",'T_endr-kom'!B302)</f>
        <v xml:space="preserve"> </v>
      </c>
      <c r="D303" s="23" t="str">
        <f>IF('T_endr-kom'!C302=0," ",'T_endr-kom'!C302)</f>
        <v xml:space="preserve"> </v>
      </c>
      <c r="E303" s="23" t="str">
        <f>IF('T_endr-kom'!D302=0," ",'T_endr-kom'!D302)</f>
        <v xml:space="preserve"> </v>
      </c>
      <c r="F303" s="23" t="str">
        <f>IF('T_endr-kom'!E302=0," ",'T_endr-kom'!E302)</f>
        <v xml:space="preserve"> </v>
      </c>
      <c r="G303" s="23" t="str">
        <f>IF('T_endr-kom'!F302=0," ",'T_endr-kom'!F302)</f>
        <v xml:space="preserve"> </v>
      </c>
      <c r="H303" s="23" t="str">
        <f>IF('T_endr-kom'!G302=0," ",'T_endr-kom'!G302)</f>
        <v xml:space="preserve"> </v>
      </c>
      <c r="I303" s="23" t="str">
        <f>IF('T_endr-kom'!H302=0," ",'T_endr-kom'!H302)</f>
        <v xml:space="preserve"> </v>
      </c>
      <c r="J303" s="23" t="str">
        <f>IF('T_endr-kom'!I302=0," ",'T_endr-kom'!I302)</f>
        <v xml:space="preserve"> </v>
      </c>
      <c r="K303" s="23" t="str">
        <f>IF('T_endr-kom'!J302=0," ",'T_endr-kom'!J302)</f>
        <v xml:space="preserve"> </v>
      </c>
      <c r="L303" s="23" t="str">
        <f>IF('T_endr-kom'!K302=0," ",'T_endr-kom'!K302)</f>
        <v xml:space="preserve"> </v>
      </c>
      <c r="M303" s="23" t="str">
        <f>IF('T_endr-kom'!L302=0," ",'T_endr-kom'!L302)</f>
        <v xml:space="preserve"> </v>
      </c>
      <c r="N303" s="23" t="str">
        <f>IF('T_endr-kom'!M302=0," ",'T_endr-kom'!M302)</f>
        <v xml:space="preserve"> </v>
      </c>
      <c r="O303" s="23" t="str">
        <f>IF('T_endr-kom'!N302=0," ",'T_endr-kom'!N302)</f>
        <v xml:space="preserve"> </v>
      </c>
      <c r="P303" s="23" t="str">
        <f>IF('T_endr-kom'!O302=0," ",'T_endr-kom'!O302)</f>
        <v xml:space="preserve"> </v>
      </c>
      <c r="Q303" s="23" t="str">
        <f>IF('T_endr-kom'!P302=0," ",'T_endr-kom'!P302)</f>
        <v xml:space="preserve"> </v>
      </c>
      <c r="R303" s="23" t="str">
        <f>IF('T_endr-kom'!Q302=0," ",'T_endr-kom'!Q302)</f>
        <v xml:space="preserve"> </v>
      </c>
      <c r="S303" s="23" t="str">
        <f>IF('T_endr-kom'!R302=0," ",'T_endr-kom'!R302)</f>
        <v xml:space="preserve"> </v>
      </c>
    </row>
    <row r="304" spans="2:19" x14ac:dyDescent="0.2">
      <c r="B304" s="21" t="str">
        <f>IF('T_endr-kom'!A303=0," ",'T_endr-kom'!A303)</f>
        <v xml:space="preserve"> </v>
      </c>
      <c r="C304" s="21" t="str">
        <f>IF('T_endr-kom'!B303=0," ",'T_endr-kom'!B303)</f>
        <v xml:space="preserve"> </v>
      </c>
      <c r="D304" s="23" t="str">
        <f>IF('T_endr-kom'!C303=0," ",'T_endr-kom'!C303)</f>
        <v xml:space="preserve"> </v>
      </c>
      <c r="E304" s="23" t="str">
        <f>IF('T_endr-kom'!D303=0," ",'T_endr-kom'!D303)</f>
        <v xml:space="preserve"> </v>
      </c>
      <c r="F304" s="23" t="str">
        <f>IF('T_endr-kom'!E303=0," ",'T_endr-kom'!E303)</f>
        <v xml:space="preserve"> </v>
      </c>
      <c r="G304" s="23" t="str">
        <f>IF('T_endr-kom'!F303=0," ",'T_endr-kom'!F303)</f>
        <v xml:space="preserve"> </v>
      </c>
      <c r="H304" s="23" t="str">
        <f>IF('T_endr-kom'!G303=0," ",'T_endr-kom'!G303)</f>
        <v xml:space="preserve"> </v>
      </c>
      <c r="I304" s="23" t="str">
        <f>IF('T_endr-kom'!H303=0," ",'T_endr-kom'!H303)</f>
        <v xml:space="preserve"> </v>
      </c>
      <c r="J304" s="23" t="str">
        <f>IF('T_endr-kom'!I303=0," ",'T_endr-kom'!I303)</f>
        <v xml:space="preserve"> </v>
      </c>
      <c r="K304" s="23" t="str">
        <f>IF('T_endr-kom'!J303=0," ",'T_endr-kom'!J303)</f>
        <v xml:space="preserve"> </v>
      </c>
      <c r="L304" s="23" t="str">
        <f>IF('T_endr-kom'!K303=0," ",'T_endr-kom'!K303)</f>
        <v xml:space="preserve"> </v>
      </c>
      <c r="M304" s="23" t="str">
        <f>IF('T_endr-kom'!L303=0," ",'T_endr-kom'!L303)</f>
        <v xml:space="preserve"> </v>
      </c>
      <c r="N304" s="23" t="str">
        <f>IF('T_endr-kom'!M303=0," ",'T_endr-kom'!M303)</f>
        <v xml:space="preserve"> </v>
      </c>
      <c r="O304" s="23" t="str">
        <f>IF('T_endr-kom'!N303=0," ",'T_endr-kom'!N303)</f>
        <v xml:space="preserve"> </v>
      </c>
      <c r="P304" s="23" t="str">
        <f>IF('T_endr-kom'!O303=0," ",'T_endr-kom'!O303)</f>
        <v xml:space="preserve"> </v>
      </c>
      <c r="Q304" s="23" t="str">
        <f>IF('T_endr-kom'!P303=0," ",'T_endr-kom'!P303)</f>
        <v xml:space="preserve"> </v>
      </c>
      <c r="R304" s="23" t="str">
        <f>IF('T_endr-kom'!Q303=0," ",'T_endr-kom'!Q303)</f>
        <v xml:space="preserve"> </v>
      </c>
      <c r="S304" s="23" t="str">
        <f>IF('T_endr-kom'!R303=0," ",'T_endr-kom'!R303)</f>
        <v xml:space="preserve"> </v>
      </c>
    </row>
    <row r="305" spans="2:19" x14ac:dyDescent="0.2">
      <c r="B305" s="21" t="str">
        <f>IF('T_endr-kom'!A304=0," ",'T_endr-kom'!A304)</f>
        <v xml:space="preserve"> </v>
      </c>
      <c r="C305" s="21" t="str">
        <f>IF('T_endr-kom'!B304=0," ",'T_endr-kom'!B304)</f>
        <v xml:space="preserve"> </v>
      </c>
      <c r="D305" s="23" t="str">
        <f>IF('T_endr-kom'!C304=0," ",'T_endr-kom'!C304)</f>
        <v xml:space="preserve"> </v>
      </c>
      <c r="E305" s="23" t="str">
        <f>IF('T_endr-kom'!D304=0," ",'T_endr-kom'!D304)</f>
        <v xml:space="preserve"> </v>
      </c>
      <c r="F305" s="23" t="str">
        <f>IF('T_endr-kom'!E304=0," ",'T_endr-kom'!E304)</f>
        <v xml:space="preserve"> </v>
      </c>
      <c r="G305" s="23" t="str">
        <f>IF('T_endr-kom'!F304=0," ",'T_endr-kom'!F304)</f>
        <v xml:space="preserve"> </v>
      </c>
      <c r="H305" s="23" t="str">
        <f>IF('T_endr-kom'!G304=0," ",'T_endr-kom'!G304)</f>
        <v xml:space="preserve"> </v>
      </c>
      <c r="I305" s="23" t="str">
        <f>IF('T_endr-kom'!H304=0," ",'T_endr-kom'!H304)</f>
        <v xml:space="preserve"> </v>
      </c>
      <c r="J305" s="23" t="str">
        <f>IF('T_endr-kom'!I304=0," ",'T_endr-kom'!I304)</f>
        <v xml:space="preserve"> </v>
      </c>
      <c r="K305" s="23" t="str">
        <f>IF('T_endr-kom'!J304=0," ",'T_endr-kom'!J304)</f>
        <v xml:space="preserve"> </v>
      </c>
      <c r="L305" s="23" t="str">
        <f>IF('T_endr-kom'!K304=0," ",'T_endr-kom'!K304)</f>
        <v xml:space="preserve"> </v>
      </c>
      <c r="M305" s="23" t="str">
        <f>IF('T_endr-kom'!L304=0," ",'T_endr-kom'!L304)</f>
        <v xml:space="preserve"> </v>
      </c>
      <c r="N305" s="23" t="str">
        <f>IF('T_endr-kom'!M304=0," ",'T_endr-kom'!M304)</f>
        <v xml:space="preserve"> </v>
      </c>
      <c r="O305" s="23" t="str">
        <f>IF('T_endr-kom'!N304=0," ",'T_endr-kom'!N304)</f>
        <v xml:space="preserve"> </v>
      </c>
      <c r="P305" s="23" t="str">
        <f>IF('T_endr-kom'!O304=0," ",'T_endr-kom'!O304)</f>
        <v xml:space="preserve"> </v>
      </c>
      <c r="Q305" s="23" t="str">
        <f>IF('T_endr-kom'!P304=0," ",'T_endr-kom'!P304)</f>
        <v xml:space="preserve"> </v>
      </c>
      <c r="R305" s="23" t="str">
        <f>IF('T_endr-kom'!Q304=0," ",'T_endr-kom'!Q304)</f>
        <v xml:space="preserve"> </v>
      </c>
      <c r="S305" s="23" t="str">
        <f>IF('T_endr-kom'!R304=0," ",'T_endr-kom'!R304)</f>
        <v xml:space="preserve"> </v>
      </c>
    </row>
    <row r="306" spans="2:19" x14ac:dyDescent="0.2">
      <c r="B306" s="21" t="str">
        <f>IF('T_endr-kom'!A305=0," ",'T_endr-kom'!A305)</f>
        <v xml:space="preserve"> </v>
      </c>
      <c r="C306" s="21" t="str">
        <f>IF('T_endr-kom'!B305=0," ",'T_endr-kom'!B305)</f>
        <v xml:space="preserve"> </v>
      </c>
      <c r="D306" s="23" t="str">
        <f>IF('T_endr-kom'!C305=0," ",'T_endr-kom'!C305)</f>
        <v xml:space="preserve"> </v>
      </c>
      <c r="E306" s="23" t="str">
        <f>IF('T_endr-kom'!D305=0," ",'T_endr-kom'!D305)</f>
        <v xml:space="preserve"> </v>
      </c>
      <c r="F306" s="23" t="str">
        <f>IF('T_endr-kom'!E305=0," ",'T_endr-kom'!E305)</f>
        <v xml:space="preserve"> </v>
      </c>
      <c r="G306" s="23" t="str">
        <f>IF('T_endr-kom'!F305=0," ",'T_endr-kom'!F305)</f>
        <v xml:space="preserve"> </v>
      </c>
      <c r="H306" s="23" t="str">
        <f>IF('T_endr-kom'!G305=0," ",'T_endr-kom'!G305)</f>
        <v xml:space="preserve"> </v>
      </c>
      <c r="I306" s="23" t="str">
        <f>IF('T_endr-kom'!H305=0," ",'T_endr-kom'!H305)</f>
        <v xml:space="preserve"> </v>
      </c>
      <c r="J306" s="23" t="str">
        <f>IF('T_endr-kom'!I305=0," ",'T_endr-kom'!I305)</f>
        <v xml:space="preserve"> </v>
      </c>
      <c r="K306" s="23" t="str">
        <f>IF('T_endr-kom'!J305=0," ",'T_endr-kom'!J305)</f>
        <v xml:space="preserve"> </v>
      </c>
      <c r="L306" s="23" t="str">
        <f>IF('T_endr-kom'!K305=0," ",'T_endr-kom'!K305)</f>
        <v xml:space="preserve"> </v>
      </c>
      <c r="M306" s="23" t="str">
        <f>IF('T_endr-kom'!L305=0," ",'T_endr-kom'!L305)</f>
        <v xml:space="preserve"> </v>
      </c>
      <c r="N306" s="23" t="str">
        <f>IF('T_endr-kom'!M305=0," ",'T_endr-kom'!M305)</f>
        <v xml:space="preserve"> </v>
      </c>
      <c r="O306" s="23" t="str">
        <f>IF('T_endr-kom'!N305=0," ",'T_endr-kom'!N305)</f>
        <v xml:space="preserve"> </v>
      </c>
      <c r="P306" s="23" t="str">
        <f>IF('T_endr-kom'!O305=0," ",'T_endr-kom'!O305)</f>
        <v xml:space="preserve"> </v>
      </c>
      <c r="Q306" s="23" t="str">
        <f>IF('T_endr-kom'!P305=0," ",'T_endr-kom'!P305)</f>
        <v xml:space="preserve"> </v>
      </c>
      <c r="R306" s="23" t="str">
        <f>IF('T_endr-kom'!Q305=0," ",'T_endr-kom'!Q305)</f>
        <v xml:space="preserve"> </v>
      </c>
      <c r="S306" s="23" t="str">
        <f>IF('T_endr-kom'!R305=0," ",'T_endr-kom'!R305)</f>
        <v xml:space="preserve"> </v>
      </c>
    </row>
    <row r="307" spans="2:19" x14ac:dyDescent="0.2">
      <c r="B307" s="21" t="str">
        <f>IF('T_endr-kom'!A306=0," ",'T_endr-kom'!A306)</f>
        <v xml:space="preserve"> </v>
      </c>
      <c r="C307" s="21" t="str">
        <f>IF('T_endr-kom'!B306=0," ",'T_endr-kom'!B306)</f>
        <v xml:space="preserve"> </v>
      </c>
      <c r="D307" s="23" t="str">
        <f>IF('T_endr-kom'!C306=0," ",'T_endr-kom'!C306)</f>
        <v xml:space="preserve"> </v>
      </c>
      <c r="E307" s="23" t="str">
        <f>IF('T_endr-kom'!D306=0," ",'T_endr-kom'!D306)</f>
        <v xml:space="preserve"> </v>
      </c>
      <c r="F307" s="23" t="str">
        <f>IF('T_endr-kom'!E306=0," ",'T_endr-kom'!E306)</f>
        <v xml:space="preserve"> </v>
      </c>
      <c r="G307" s="23" t="str">
        <f>IF('T_endr-kom'!F306=0," ",'T_endr-kom'!F306)</f>
        <v xml:space="preserve"> </v>
      </c>
      <c r="H307" s="23" t="str">
        <f>IF('T_endr-kom'!G306=0," ",'T_endr-kom'!G306)</f>
        <v xml:space="preserve"> </v>
      </c>
      <c r="I307" s="23" t="str">
        <f>IF('T_endr-kom'!H306=0," ",'T_endr-kom'!H306)</f>
        <v xml:space="preserve"> </v>
      </c>
      <c r="J307" s="23" t="str">
        <f>IF('T_endr-kom'!I306=0," ",'T_endr-kom'!I306)</f>
        <v xml:space="preserve"> </v>
      </c>
      <c r="K307" s="23" t="str">
        <f>IF('T_endr-kom'!J306=0," ",'T_endr-kom'!J306)</f>
        <v xml:space="preserve"> </v>
      </c>
      <c r="L307" s="23" t="str">
        <f>IF('T_endr-kom'!K306=0," ",'T_endr-kom'!K306)</f>
        <v xml:space="preserve"> </v>
      </c>
      <c r="M307" s="23" t="str">
        <f>IF('T_endr-kom'!L306=0," ",'T_endr-kom'!L306)</f>
        <v xml:space="preserve"> </v>
      </c>
      <c r="N307" s="23" t="str">
        <f>IF('T_endr-kom'!M306=0," ",'T_endr-kom'!M306)</f>
        <v xml:space="preserve"> </v>
      </c>
      <c r="O307" s="23" t="str">
        <f>IF('T_endr-kom'!N306=0," ",'T_endr-kom'!N306)</f>
        <v xml:space="preserve"> </v>
      </c>
      <c r="P307" s="23" t="str">
        <f>IF('T_endr-kom'!O306=0," ",'T_endr-kom'!O306)</f>
        <v xml:space="preserve"> </v>
      </c>
      <c r="Q307" s="23" t="str">
        <f>IF('T_endr-kom'!P306=0," ",'T_endr-kom'!P306)</f>
        <v xml:space="preserve"> </v>
      </c>
      <c r="R307" s="23" t="str">
        <f>IF('T_endr-kom'!Q306=0," ",'T_endr-kom'!Q306)</f>
        <v xml:space="preserve"> </v>
      </c>
      <c r="S307" s="23" t="str">
        <f>IF('T_endr-kom'!R306=0," ",'T_endr-kom'!R306)</f>
        <v xml:space="preserve"> </v>
      </c>
    </row>
    <row r="308" spans="2:19" x14ac:dyDescent="0.2">
      <c r="B308" s="21" t="str">
        <f>IF('T_endr-kom'!A307=0," ",'T_endr-kom'!A307)</f>
        <v xml:space="preserve"> </v>
      </c>
      <c r="C308" s="21" t="str">
        <f>IF('T_endr-kom'!B307=0," ",'T_endr-kom'!B307)</f>
        <v xml:space="preserve"> </v>
      </c>
      <c r="D308" s="23" t="str">
        <f>IF('T_endr-kom'!C307=0," ",'T_endr-kom'!C307)</f>
        <v xml:space="preserve"> </v>
      </c>
      <c r="E308" s="23" t="str">
        <f>IF('T_endr-kom'!D307=0," ",'T_endr-kom'!D307)</f>
        <v xml:space="preserve"> </v>
      </c>
      <c r="F308" s="23" t="str">
        <f>IF('T_endr-kom'!E307=0," ",'T_endr-kom'!E307)</f>
        <v xml:space="preserve"> </v>
      </c>
      <c r="G308" s="23" t="str">
        <f>IF('T_endr-kom'!F307=0," ",'T_endr-kom'!F307)</f>
        <v xml:space="preserve"> </v>
      </c>
      <c r="H308" s="23" t="str">
        <f>IF('T_endr-kom'!G307=0," ",'T_endr-kom'!G307)</f>
        <v xml:space="preserve"> </v>
      </c>
      <c r="I308" s="23" t="str">
        <f>IF('T_endr-kom'!H307=0," ",'T_endr-kom'!H307)</f>
        <v xml:space="preserve"> </v>
      </c>
      <c r="J308" s="23" t="str">
        <f>IF('T_endr-kom'!I307=0," ",'T_endr-kom'!I307)</f>
        <v xml:space="preserve"> </v>
      </c>
      <c r="K308" s="23" t="str">
        <f>IF('T_endr-kom'!J307=0," ",'T_endr-kom'!J307)</f>
        <v xml:space="preserve"> </v>
      </c>
      <c r="L308" s="23" t="str">
        <f>IF('T_endr-kom'!K307=0," ",'T_endr-kom'!K307)</f>
        <v xml:space="preserve"> </v>
      </c>
      <c r="M308" s="23" t="str">
        <f>IF('T_endr-kom'!L307=0," ",'T_endr-kom'!L307)</f>
        <v xml:space="preserve"> </v>
      </c>
      <c r="N308" s="23" t="str">
        <f>IF('T_endr-kom'!M307=0," ",'T_endr-kom'!M307)</f>
        <v xml:space="preserve"> </v>
      </c>
      <c r="O308" s="23" t="str">
        <f>IF('T_endr-kom'!N307=0," ",'T_endr-kom'!N307)</f>
        <v xml:space="preserve"> </v>
      </c>
      <c r="P308" s="23" t="str">
        <f>IF('T_endr-kom'!O307=0," ",'T_endr-kom'!O307)</f>
        <v xml:space="preserve"> </v>
      </c>
      <c r="Q308" s="23" t="str">
        <f>IF('T_endr-kom'!P307=0," ",'T_endr-kom'!P307)</f>
        <v xml:space="preserve"> </v>
      </c>
      <c r="R308" s="23" t="str">
        <f>IF('T_endr-kom'!Q307=0," ",'T_endr-kom'!Q307)</f>
        <v xml:space="preserve"> </v>
      </c>
      <c r="S308" s="23" t="str">
        <f>IF('T_endr-kom'!R307=0," ",'T_endr-kom'!R307)</f>
        <v xml:space="preserve"> </v>
      </c>
    </row>
    <row r="309" spans="2:19" x14ac:dyDescent="0.2">
      <c r="B309" s="21" t="str">
        <f>IF('T_endr-kom'!A308=0," ",'T_endr-kom'!A308)</f>
        <v xml:space="preserve"> </v>
      </c>
      <c r="C309" s="21" t="str">
        <f>IF('T_endr-kom'!B308=0," ",'T_endr-kom'!B308)</f>
        <v xml:space="preserve"> </v>
      </c>
      <c r="D309" s="23" t="str">
        <f>IF('T_endr-kom'!C308=0," ",'T_endr-kom'!C308)</f>
        <v xml:space="preserve"> </v>
      </c>
      <c r="E309" s="23" t="str">
        <f>IF('T_endr-kom'!D308=0," ",'T_endr-kom'!D308)</f>
        <v xml:space="preserve"> </v>
      </c>
      <c r="F309" s="23" t="str">
        <f>IF('T_endr-kom'!E308=0," ",'T_endr-kom'!E308)</f>
        <v xml:space="preserve"> </v>
      </c>
      <c r="G309" s="23" t="str">
        <f>IF('T_endr-kom'!F308=0," ",'T_endr-kom'!F308)</f>
        <v xml:space="preserve"> </v>
      </c>
      <c r="H309" s="23" t="str">
        <f>IF('T_endr-kom'!G308=0," ",'T_endr-kom'!G308)</f>
        <v xml:space="preserve"> </v>
      </c>
      <c r="I309" s="23" t="str">
        <f>IF('T_endr-kom'!H308=0," ",'T_endr-kom'!H308)</f>
        <v xml:space="preserve"> </v>
      </c>
      <c r="J309" s="23" t="str">
        <f>IF('T_endr-kom'!I308=0," ",'T_endr-kom'!I308)</f>
        <v xml:space="preserve"> </v>
      </c>
      <c r="K309" s="23" t="str">
        <f>IF('T_endr-kom'!J308=0," ",'T_endr-kom'!J308)</f>
        <v xml:space="preserve"> </v>
      </c>
      <c r="L309" s="23" t="str">
        <f>IF('T_endr-kom'!K308=0," ",'T_endr-kom'!K308)</f>
        <v xml:space="preserve"> </v>
      </c>
      <c r="M309" s="23" t="str">
        <f>IF('T_endr-kom'!L308=0," ",'T_endr-kom'!L308)</f>
        <v xml:space="preserve"> </v>
      </c>
      <c r="N309" s="23" t="str">
        <f>IF('T_endr-kom'!M308=0," ",'T_endr-kom'!M308)</f>
        <v xml:space="preserve"> </v>
      </c>
      <c r="O309" s="23" t="str">
        <f>IF('T_endr-kom'!N308=0," ",'T_endr-kom'!N308)</f>
        <v xml:space="preserve"> </v>
      </c>
      <c r="P309" s="23" t="str">
        <f>IF('T_endr-kom'!O308=0," ",'T_endr-kom'!O308)</f>
        <v xml:space="preserve"> </v>
      </c>
      <c r="Q309" s="23" t="str">
        <f>IF('T_endr-kom'!P308=0," ",'T_endr-kom'!P308)</f>
        <v xml:space="preserve"> </v>
      </c>
      <c r="R309" s="23" t="str">
        <f>IF('T_endr-kom'!Q308=0," ",'T_endr-kom'!Q308)</f>
        <v xml:space="preserve"> </v>
      </c>
      <c r="S309" s="23" t="str">
        <f>IF('T_endr-kom'!R308=0," ",'T_endr-kom'!R308)</f>
        <v xml:space="preserve"> </v>
      </c>
    </row>
    <row r="310" spans="2:19" x14ac:dyDescent="0.2">
      <c r="B310" s="21" t="str">
        <f>IF('T_endr-kom'!A309=0," ",'T_endr-kom'!A309)</f>
        <v xml:space="preserve"> </v>
      </c>
      <c r="C310" s="21" t="str">
        <f>IF('T_endr-kom'!B309=0," ",'T_endr-kom'!B309)</f>
        <v xml:space="preserve"> </v>
      </c>
      <c r="D310" s="23" t="str">
        <f>IF('T_endr-kom'!C309=0," ",'T_endr-kom'!C309)</f>
        <v xml:space="preserve"> </v>
      </c>
      <c r="E310" s="23" t="str">
        <f>IF('T_endr-kom'!D309=0," ",'T_endr-kom'!D309)</f>
        <v xml:space="preserve"> </v>
      </c>
      <c r="F310" s="23" t="str">
        <f>IF('T_endr-kom'!E309=0," ",'T_endr-kom'!E309)</f>
        <v xml:space="preserve"> </v>
      </c>
      <c r="G310" s="23" t="str">
        <f>IF('T_endr-kom'!F309=0," ",'T_endr-kom'!F309)</f>
        <v xml:space="preserve"> </v>
      </c>
      <c r="H310" s="23" t="str">
        <f>IF('T_endr-kom'!G309=0," ",'T_endr-kom'!G309)</f>
        <v xml:space="preserve"> </v>
      </c>
      <c r="I310" s="23" t="str">
        <f>IF('T_endr-kom'!H309=0," ",'T_endr-kom'!H309)</f>
        <v xml:space="preserve"> </v>
      </c>
      <c r="J310" s="23" t="str">
        <f>IF('T_endr-kom'!I309=0," ",'T_endr-kom'!I309)</f>
        <v xml:space="preserve"> </v>
      </c>
      <c r="K310" s="23" t="str">
        <f>IF('T_endr-kom'!J309=0," ",'T_endr-kom'!J309)</f>
        <v xml:space="preserve"> </v>
      </c>
      <c r="L310" s="23" t="str">
        <f>IF('T_endr-kom'!K309=0," ",'T_endr-kom'!K309)</f>
        <v xml:space="preserve"> </v>
      </c>
      <c r="M310" s="23" t="str">
        <f>IF('T_endr-kom'!L309=0," ",'T_endr-kom'!L309)</f>
        <v xml:space="preserve"> </v>
      </c>
      <c r="N310" s="23" t="str">
        <f>IF('T_endr-kom'!M309=0," ",'T_endr-kom'!M309)</f>
        <v xml:space="preserve"> </v>
      </c>
      <c r="O310" s="23" t="str">
        <f>IF('T_endr-kom'!N309=0," ",'T_endr-kom'!N309)</f>
        <v xml:space="preserve"> </v>
      </c>
      <c r="P310" s="23" t="str">
        <f>IF('T_endr-kom'!O309=0," ",'T_endr-kom'!O309)</f>
        <v xml:space="preserve"> </v>
      </c>
      <c r="Q310" s="23" t="str">
        <f>IF('T_endr-kom'!P309=0," ",'T_endr-kom'!P309)</f>
        <v xml:space="preserve"> </v>
      </c>
      <c r="R310" s="23" t="str">
        <f>IF('T_endr-kom'!Q309=0," ",'T_endr-kom'!Q309)</f>
        <v xml:space="preserve"> </v>
      </c>
      <c r="S310" s="23" t="str">
        <f>IF('T_endr-kom'!R309=0," ",'T_endr-kom'!R309)</f>
        <v xml:space="preserve"> </v>
      </c>
    </row>
    <row r="311" spans="2:19" x14ac:dyDescent="0.2">
      <c r="B311" s="21" t="str">
        <f>IF('T_endr-kom'!A310=0," ",'T_endr-kom'!A310)</f>
        <v xml:space="preserve"> </v>
      </c>
      <c r="C311" s="21" t="str">
        <f>IF('T_endr-kom'!B310=0," ",'T_endr-kom'!B310)</f>
        <v xml:space="preserve"> </v>
      </c>
      <c r="D311" s="23" t="str">
        <f>IF('T_endr-kom'!C310=0," ",'T_endr-kom'!C310)</f>
        <v xml:space="preserve"> </v>
      </c>
      <c r="E311" s="23" t="str">
        <f>IF('T_endr-kom'!D310=0," ",'T_endr-kom'!D310)</f>
        <v xml:space="preserve"> </v>
      </c>
      <c r="F311" s="23" t="str">
        <f>IF('T_endr-kom'!E310=0," ",'T_endr-kom'!E310)</f>
        <v xml:space="preserve"> </v>
      </c>
      <c r="G311" s="23" t="str">
        <f>IF('T_endr-kom'!F310=0," ",'T_endr-kom'!F310)</f>
        <v xml:space="preserve"> </v>
      </c>
      <c r="H311" s="23" t="str">
        <f>IF('T_endr-kom'!G310=0," ",'T_endr-kom'!G310)</f>
        <v xml:space="preserve"> </v>
      </c>
      <c r="I311" s="23" t="str">
        <f>IF('T_endr-kom'!H310=0," ",'T_endr-kom'!H310)</f>
        <v xml:space="preserve"> </v>
      </c>
      <c r="J311" s="23" t="str">
        <f>IF('T_endr-kom'!I310=0," ",'T_endr-kom'!I310)</f>
        <v xml:space="preserve"> </v>
      </c>
      <c r="K311" s="23" t="str">
        <f>IF('T_endr-kom'!J310=0," ",'T_endr-kom'!J310)</f>
        <v xml:space="preserve"> </v>
      </c>
      <c r="L311" s="23" t="str">
        <f>IF('T_endr-kom'!K310=0," ",'T_endr-kom'!K310)</f>
        <v xml:space="preserve"> </v>
      </c>
      <c r="M311" s="23" t="str">
        <f>IF('T_endr-kom'!L310=0," ",'T_endr-kom'!L310)</f>
        <v xml:space="preserve"> </v>
      </c>
      <c r="N311" s="23" t="str">
        <f>IF('T_endr-kom'!M310=0," ",'T_endr-kom'!M310)</f>
        <v xml:space="preserve"> </v>
      </c>
      <c r="O311" s="23" t="str">
        <f>IF('T_endr-kom'!N310=0," ",'T_endr-kom'!N310)</f>
        <v xml:space="preserve"> </v>
      </c>
      <c r="P311" s="23" t="str">
        <f>IF('T_endr-kom'!O310=0," ",'T_endr-kom'!O310)</f>
        <v xml:space="preserve"> </v>
      </c>
      <c r="Q311" s="23" t="str">
        <f>IF('T_endr-kom'!P310=0," ",'T_endr-kom'!P310)</f>
        <v xml:space="preserve"> </v>
      </c>
      <c r="R311" s="23" t="str">
        <f>IF('T_endr-kom'!Q310=0," ",'T_endr-kom'!Q310)</f>
        <v xml:space="preserve"> </v>
      </c>
      <c r="S311" s="23" t="str">
        <f>IF('T_endr-kom'!R310=0," ",'T_endr-kom'!R310)</f>
        <v xml:space="preserve"> </v>
      </c>
    </row>
    <row r="312" spans="2:19" x14ac:dyDescent="0.2">
      <c r="B312" s="21" t="str">
        <f>IF('T_endr-kom'!A311=0," ",'T_endr-kom'!A311)</f>
        <v xml:space="preserve"> </v>
      </c>
      <c r="C312" s="21" t="str">
        <f>IF('T_endr-kom'!B311=0," ",'T_endr-kom'!B311)</f>
        <v xml:space="preserve"> </v>
      </c>
      <c r="D312" s="23" t="str">
        <f>IF('T_endr-kom'!C311=0," ",'T_endr-kom'!C311)</f>
        <v xml:space="preserve"> </v>
      </c>
      <c r="E312" s="23" t="str">
        <f>IF('T_endr-kom'!D311=0," ",'T_endr-kom'!D311)</f>
        <v xml:space="preserve"> </v>
      </c>
      <c r="F312" s="23" t="str">
        <f>IF('T_endr-kom'!E311=0," ",'T_endr-kom'!E311)</f>
        <v xml:space="preserve"> </v>
      </c>
      <c r="G312" s="23" t="str">
        <f>IF('T_endr-kom'!F311=0," ",'T_endr-kom'!F311)</f>
        <v xml:space="preserve"> </v>
      </c>
      <c r="H312" s="23" t="str">
        <f>IF('T_endr-kom'!G311=0," ",'T_endr-kom'!G311)</f>
        <v xml:space="preserve"> </v>
      </c>
      <c r="I312" s="23" t="str">
        <f>IF('T_endr-kom'!H311=0," ",'T_endr-kom'!H311)</f>
        <v xml:space="preserve"> </v>
      </c>
      <c r="J312" s="23" t="str">
        <f>IF('T_endr-kom'!I311=0," ",'T_endr-kom'!I311)</f>
        <v xml:space="preserve"> </v>
      </c>
      <c r="K312" s="23" t="str">
        <f>IF('T_endr-kom'!J311=0," ",'T_endr-kom'!J311)</f>
        <v xml:space="preserve"> </v>
      </c>
      <c r="L312" s="23" t="str">
        <f>IF('T_endr-kom'!K311=0," ",'T_endr-kom'!K311)</f>
        <v xml:space="preserve"> </v>
      </c>
      <c r="M312" s="23" t="str">
        <f>IF('T_endr-kom'!L311=0," ",'T_endr-kom'!L311)</f>
        <v xml:space="preserve"> </v>
      </c>
      <c r="N312" s="23" t="str">
        <f>IF('T_endr-kom'!M311=0," ",'T_endr-kom'!M311)</f>
        <v xml:space="preserve"> </v>
      </c>
      <c r="O312" s="23" t="str">
        <f>IF('T_endr-kom'!N311=0," ",'T_endr-kom'!N311)</f>
        <v xml:space="preserve"> </v>
      </c>
      <c r="P312" s="23" t="str">
        <f>IF('T_endr-kom'!O311=0," ",'T_endr-kom'!O311)</f>
        <v xml:space="preserve"> </v>
      </c>
      <c r="Q312" s="23" t="str">
        <f>IF('T_endr-kom'!P311=0," ",'T_endr-kom'!P311)</f>
        <v xml:space="preserve"> </v>
      </c>
      <c r="R312" s="23" t="str">
        <f>IF('T_endr-kom'!Q311=0," ",'T_endr-kom'!Q311)</f>
        <v xml:space="preserve"> </v>
      </c>
      <c r="S312" s="23" t="str">
        <f>IF('T_endr-kom'!R311=0," ",'T_endr-kom'!R311)</f>
        <v xml:space="preserve"> </v>
      </c>
    </row>
    <row r="313" spans="2:19" x14ac:dyDescent="0.2">
      <c r="B313" s="21" t="str">
        <f>IF('T_endr-kom'!A312=0," ",'T_endr-kom'!A312)</f>
        <v xml:space="preserve"> </v>
      </c>
      <c r="C313" s="21" t="str">
        <f>IF('T_endr-kom'!B312=0," ",'T_endr-kom'!B312)</f>
        <v xml:space="preserve"> </v>
      </c>
      <c r="D313" s="23" t="str">
        <f>IF('T_endr-kom'!C312=0," ",'T_endr-kom'!C312)</f>
        <v xml:space="preserve"> </v>
      </c>
      <c r="E313" s="23" t="str">
        <f>IF('T_endr-kom'!D312=0," ",'T_endr-kom'!D312)</f>
        <v xml:space="preserve"> </v>
      </c>
      <c r="F313" s="23" t="str">
        <f>IF('T_endr-kom'!E312=0," ",'T_endr-kom'!E312)</f>
        <v xml:space="preserve"> </v>
      </c>
      <c r="G313" s="23" t="str">
        <f>IF('T_endr-kom'!F312=0," ",'T_endr-kom'!F312)</f>
        <v xml:space="preserve"> </v>
      </c>
      <c r="H313" s="23" t="str">
        <f>IF('T_endr-kom'!G312=0," ",'T_endr-kom'!G312)</f>
        <v xml:space="preserve"> </v>
      </c>
      <c r="I313" s="23" t="str">
        <f>IF('T_endr-kom'!H312=0," ",'T_endr-kom'!H312)</f>
        <v xml:space="preserve"> </v>
      </c>
      <c r="J313" s="23" t="str">
        <f>IF('T_endr-kom'!I312=0," ",'T_endr-kom'!I312)</f>
        <v xml:space="preserve"> </v>
      </c>
      <c r="K313" s="23" t="str">
        <f>IF('T_endr-kom'!J312=0," ",'T_endr-kom'!J312)</f>
        <v xml:space="preserve"> </v>
      </c>
      <c r="L313" s="23" t="str">
        <f>IF('T_endr-kom'!K312=0," ",'T_endr-kom'!K312)</f>
        <v xml:space="preserve"> </v>
      </c>
      <c r="M313" s="23" t="str">
        <f>IF('T_endr-kom'!L312=0," ",'T_endr-kom'!L312)</f>
        <v xml:space="preserve"> </v>
      </c>
      <c r="N313" s="23" t="str">
        <f>IF('T_endr-kom'!M312=0," ",'T_endr-kom'!M312)</f>
        <v xml:space="preserve"> </v>
      </c>
      <c r="O313" s="23" t="str">
        <f>IF('T_endr-kom'!N312=0," ",'T_endr-kom'!N312)</f>
        <v xml:space="preserve"> </v>
      </c>
      <c r="P313" s="23" t="str">
        <f>IF('T_endr-kom'!O312=0," ",'T_endr-kom'!O312)</f>
        <v xml:space="preserve"> </v>
      </c>
      <c r="Q313" s="23" t="str">
        <f>IF('T_endr-kom'!P312=0," ",'T_endr-kom'!P312)</f>
        <v xml:space="preserve"> </v>
      </c>
      <c r="R313" s="23" t="str">
        <f>IF('T_endr-kom'!Q312=0," ",'T_endr-kom'!Q312)</f>
        <v xml:space="preserve"> </v>
      </c>
      <c r="S313" s="23" t="str">
        <f>IF('T_endr-kom'!R312=0," ",'T_endr-kom'!R312)</f>
        <v xml:space="preserve"> </v>
      </c>
    </row>
    <row r="314" spans="2:19" x14ac:dyDescent="0.2">
      <c r="B314" s="21" t="str">
        <f>IF('T_endr-kom'!A313=0," ",'T_endr-kom'!A313)</f>
        <v xml:space="preserve"> </v>
      </c>
      <c r="C314" s="21" t="str">
        <f>IF('T_endr-kom'!B313=0," ",'T_endr-kom'!B313)</f>
        <v xml:space="preserve"> </v>
      </c>
      <c r="D314" s="23" t="str">
        <f>IF('T_endr-kom'!C313=0," ",'T_endr-kom'!C313)</f>
        <v xml:space="preserve"> </v>
      </c>
      <c r="E314" s="23" t="str">
        <f>IF('T_endr-kom'!D313=0," ",'T_endr-kom'!D313)</f>
        <v xml:space="preserve"> </v>
      </c>
      <c r="F314" s="23" t="str">
        <f>IF('T_endr-kom'!E313=0," ",'T_endr-kom'!E313)</f>
        <v xml:space="preserve"> </v>
      </c>
      <c r="G314" s="23" t="str">
        <f>IF('T_endr-kom'!F313=0," ",'T_endr-kom'!F313)</f>
        <v xml:space="preserve"> </v>
      </c>
      <c r="H314" s="23" t="str">
        <f>IF('T_endr-kom'!G313=0," ",'T_endr-kom'!G313)</f>
        <v xml:space="preserve"> </v>
      </c>
      <c r="I314" s="23" t="str">
        <f>IF('T_endr-kom'!H313=0," ",'T_endr-kom'!H313)</f>
        <v xml:space="preserve"> </v>
      </c>
      <c r="J314" s="23" t="str">
        <f>IF('T_endr-kom'!I313=0," ",'T_endr-kom'!I313)</f>
        <v xml:space="preserve"> </v>
      </c>
      <c r="K314" s="23" t="str">
        <f>IF('T_endr-kom'!J313=0," ",'T_endr-kom'!J313)</f>
        <v xml:space="preserve"> </v>
      </c>
      <c r="L314" s="23" t="str">
        <f>IF('T_endr-kom'!K313=0," ",'T_endr-kom'!K313)</f>
        <v xml:space="preserve"> </v>
      </c>
      <c r="M314" s="23" t="str">
        <f>IF('T_endr-kom'!L313=0," ",'T_endr-kom'!L313)</f>
        <v xml:space="preserve"> </v>
      </c>
      <c r="N314" s="23" t="str">
        <f>IF('T_endr-kom'!M313=0," ",'T_endr-kom'!M313)</f>
        <v xml:space="preserve"> </v>
      </c>
      <c r="O314" s="23" t="str">
        <f>IF('T_endr-kom'!N313=0," ",'T_endr-kom'!N313)</f>
        <v xml:space="preserve"> </v>
      </c>
      <c r="P314" s="23" t="str">
        <f>IF('T_endr-kom'!O313=0," ",'T_endr-kom'!O313)</f>
        <v xml:space="preserve"> </v>
      </c>
      <c r="Q314" s="23" t="str">
        <f>IF('T_endr-kom'!P313=0," ",'T_endr-kom'!P313)</f>
        <v xml:space="preserve"> </v>
      </c>
      <c r="R314" s="23" t="str">
        <f>IF('T_endr-kom'!Q313=0," ",'T_endr-kom'!Q313)</f>
        <v xml:space="preserve"> </v>
      </c>
      <c r="S314" s="23" t="str">
        <f>IF('T_endr-kom'!R313=0," ",'T_endr-kom'!R313)</f>
        <v xml:space="preserve"> </v>
      </c>
    </row>
    <row r="315" spans="2:19" x14ac:dyDescent="0.2">
      <c r="B315" s="21" t="str">
        <f>IF('T_endr-kom'!A314=0," ",'T_endr-kom'!A314)</f>
        <v xml:space="preserve"> </v>
      </c>
      <c r="C315" s="21" t="str">
        <f>IF('T_endr-kom'!B314=0," ",'T_endr-kom'!B314)</f>
        <v xml:space="preserve"> </v>
      </c>
      <c r="D315" s="23" t="str">
        <f>IF('T_endr-kom'!C314=0," ",'T_endr-kom'!C314)</f>
        <v xml:space="preserve"> </v>
      </c>
      <c r="E315" s="23" t="str">
        <f>IF('T_endr-kom'!D314=0," ",'T_endr-kom'!D314)</f>
        <v xml:space="preserve"> </v>
      </c>
      <c r="F315" s="23" t="str">
        <f>IF('T_endr-kom'!E314=0," ",'T_endr-kom'!E314)</f>
        <v xml:space="preserve"> </v>
      </c>
      <c r="G315" s="23" t="str">
        <f>IF('T_endr-kom'!F314=0," ",'T_endr-kom'!F314)</f>
        <v xml:space="preserve"> </v>
      </c>
      <c r="H315" s="23" t="str">
        <f>IF('T_endr-kom'!G314=0," ",'T_endr-kom'!G314)</f>
        <v xml:space="preserve"> </v>
      </c>
      <c r="I315" s="23" t="str">
        <f>IF('T_endr-kom'!H314=0," ",'T_endr-kom'!H314)</f>
        <v xml:space="preserve"> </v>
      </c>
      <c r="J315" s="23" t="str">
        <f>IF('T_endr-kom'!I314=0," ",'T_endr-kom'!I314)</f>
        <v xml:space="preserve"> </v>
      </c>
      <c r="K315" s="23" t="str">
        <f>IF('T_endr-kom'!J314=0," ",'T_endr-kom'!J314)</f>
        <v xml:space="preserve"> </v>
      </c>
      <c r="L315" s="23" t="str">
        <f>IF('T_endr-kom'!K314=0," ",'T_endr-kom'!K314)</f>
        <v xml:space="preserve"> </v>
      </c>
      <c r="M315" s="23" t="str">
        <f>IF('T_endr-kom'!L314=0," ",'T_endr-kom'!L314)</f>
        <v xml:space="preserve"> </v>
      </c>
      <c r="N315" s="23" t="str">
        <f>IF('T_endr-kom'!M314=0," ",'T_endr-kom'!M314)</f>
        <v xml:space="preserve"> </v>
      </c>
      <c r="O315" s="23" t="str">
        <f>IF('T_endr-kom'!N314=0," ",'T_endr-kom'!N314)</f>
        <v xml:space="preserve"> </v>
      </c>
      <c r="P315" s="23" t="str">
        <f>IF('T_endr-kom'!O314=0," ",'T_endr-kom'!O314)</f>
        <v xml:space="preserve"> </v>
      </c>
      <c r="Q315" s="23" t="str">
        <f>IF('T_endr-kom'!P314=0," ",'T_endr-kom'!P314)</f>
        <v xml:space="preserve"> </v>
      </c>
      <c r="R315" s="23" t="str">
        <f>IF('T_endr-kom'!Q314=0," ",'T_endr-kom'!Q314)</f>
        <v xml:space="preserve"> </v>
      </c>
      <c r="S315" s="23" t="str">
        <f>IF('T_endr-kom'!R314=0," ",'T_endr-kom'!R314)</f>
        <v xml:space="preserve"> </v>
      </c>
    </row>
    <row r="316" spans="2:19" x14ac:dyDescent="0.2">
      <c r="B316" s="21" t="str">
        <f>IF('T_endr-kom'!A315=0," ",'T_endr-kom'!A315)</f>
        <v xml:space="preserve"> </v>
      </c>
      <c r="C316" s="21" t="str">
        <f>IF('T_endr-kom'!B315=0," ",'T_endr-kom'!B315)</f>
        <v xml:space="preserve"> </v>
      </c>
      <c r="D316" s="23" t="str">
        <f>IF('T_endr-kom'!C315=0," ",'T_endr-kom'!C315)</f>
        <v xml:space="preserve"> </v>
      </c>
      <c r="E316" s="23" t="str">
        <f>IF('T_endr-kom'!D315=0," ",'T_endr-kom'!D315)</f>
        <v xml:space="preserve"> </v>
      </c>
      <c r="F316" s="23" t="str">
        <f>IF('T_endr-kom'!E315=0," ",'T_endr-kom'!E315)</f>
        <v xml:space="preserve"> </v>
      </c>
      <c r="G316" s="23" t="str">
        <f>IF('T_endr-kom'!F315=0," ",'T_endr-kom'!F315)</f>
        <v xml:space="preserve"> </v>
      </c>
      <c r="H316" s="23" t="str">
        <f>IF('T_endr-kom'!G315=0," ",'T_endr-kom'!G315)</f>
        <v xml:space="preserve"> </v>
      </c>
      <c r="I316" s="23" t="str">
        <f>IF('T_endr-kom'!H315=0," ",'T_endr-kom'!H315)</f>
        <v xml:space="preserve"> </v>
      </c>
      <c r="J316" s="23" t="str">
        <f>IF('T_endr-kom'!I315=0," ",'T_endr-kom'!I315)</f>
        <v xml:space="preserve"> </v>
      </c>
      <c r="K316" s="23" t="str">
        <f>IF('T_endr-kom'!J315=0," ",'T_endr-kom'!J315)</f>
        <v xml:space="preserve"> </v>
      </c>
      <c r="L316" s="23" t="str">
        <f>IF('T_endr-kom'!K315=0," ",'T_endr-kom'!K315)</f>
        <v xml:space="preserve"> </v>
      </c>
      <c r="M316" s="23" t="str">
        <f>IF('T_endr-kom'!L315=0," ",'T_endr-kom'!L315)</f>
        <v xml:space="preserve"> </v>
      </c>
      <c r="N316" s="23" t="str">
        <f>IF('T_endr-kom'!M315=0," ",'T_endr-kom'!M315)</f>
        <v xml:space="preserve"> </v>
      </c>
      <c r="O316" s="23" t="str">
        <f>IF('T_endr-kom'!N315=0," ",'T_endr-kom'!N315)</f>
        <v xml:space="preserve"> </v>
      </c>
      <c r="P316" s="23" t="str">
        <f>IF('T_endr-kom'!O315=0," ",'T_endr-kom'!O315)</f>
        <v xml:space="preserve"> </v>
      </c>
      <c r="Q316" s="23" t="str">
        <f>IF('T_endr-kom'!P315=0," ",'T_endr-kom'!P315)</f>
        <v xml:space="preserve"> </v>
      </c>
      <c r="R316" s="23" t="str">
        <f>IF('T_endr-kom'!Q315=0," ",'T_endr-kom'!Q315)</f>
        <v xml:space="preserve"> </v>
      </c>
      <c r="S316" s="23" t="str">
        <f>IF('T_endr-kom'!R315=0," ",'T_endr-kom'!R315)</f>
        <v xml:space="preserve"> </v>
      </c>
    </row>
    <row r="317" spans="2:19" x14ac:dyDescent="0.2">
      <c r="B317" s="21" t="str">
        <f>IF('T_endr-kom'!A316=0," ",'T_endr-kom'!A316)</f>
        <v xml:space="preserve"> </v>
      </c>
      <c r="C317" s="21" t="str">
        <f>IF('T_endr-kom'!B316=0," ",'T_endr-kom'!B316)</f>
        <v xml:space="preserve"> </v>
      </c>
      <c r="D317" s="23" t="str">
        <f>IF('T_endr-kom'!C316=0," ",'T_endr-kom'!C316)</f>
        <v xml:space="preserve"> </v>
      </c>
      <c r="E317" s="23" t="str">
        <f>IF('T_endr-kom'!D316=0," ",'T_endr-kom'!D316)</f>
        <v xml:space="preserve"> </v>
      </c>
      <c r="F317" s="23" t="str">
        <f>IF('T_endr-kom'!E316=0," ",'T_endr-kom'!E316)</f>
        <v xml:space="preserve"> </v>
      </c>
      <c r="G317" s="23" t="str">
        <f>IF('T_endr-kom'!F316=0," ",'T_endr-kom'!F316)</f>
        <v xml:space="preserve"> </v>
      </c>
      <c r="H317" s="23" t="str">
        <f>IF('T_endr-kom'!G316=0," ",'T_endr-kom'!G316)</f>
        <v xml:space="preserve"> </v>
      </c>
      <c r="I317" s="23" t="str">
        <f>IF('T_endr-kom'!H316=0," ",'T_endr-kom'!H316)</f>
        <v xml:space="preserve"> </v>
      </c>
      <c r="J317" s="23" t="str">
        <f>IF('T_endr-kom'!I316=0," ",'T_endr-kom'!I316)</f>
        <v xml:space="preserve"> </v>
      </c>
      <c r="K317" s="23" t="str">
        <f>IF('T_endr-kom'!J316=0," ",'T_endr-kom'!J316)</f>
        <v xml:space="preserve"> </v>
      </c>
      <c r="L317" s="23" t="str">
        <f>IF('T_endr-kom'!K316=0," ",'T_endr-kom'!K316)</f>
        <v xml:space="preserve"> </v>
      </c>
      <c r="M317" s="23" t="str">
        <f>IF('T_endr-kom'!L316=0," ",'T_endr-kom'!L316)</f>
        <v xml:space="preserve"> </v>
      </c>
      <c r="N317" s="23" t="str">
        <f>IF('T_endr-kom'!M316=0," ",'T_endr-kom'!M316)</f>
        <v xml:space="preserve"> </v>
      </c>
      <c r="O317" s="23" t="str">
        <f>IF('T_endr-kom'!N316=0," ",'T_endr-kom'!N316)</f>
        <v xml:space="preserve"> </v>
      </c>
      <c r="P317" s="23" t="str">
        <f>IF('T_endr-kom'!O316=0," ",'T_endr-kom'!O316)</f>
        <v xml:space="preserve"> </v>
      </c>
      <c r="Q317" s="23" t="str">
        <f>IF('T_endr-kom'!P316=0," ",'T_endr-kom'!P316)</f>
        <v xml:space="preserve"> </v>
      </c>
      <c r="R317" s="23" t="str">
        <f>IF('T_endr-kom'!Q316=0," ",'T_endr-kom'!Q316)</f>
        <v xml:space="preserve"> </v>
      </c>
      <c r="S317" s="23" t="str">
        <f>IF('T_endr-kom'!R316=0," ",'T_endr-kom'!R316)</f>
        <v xml:space="preserve"> </v>
      </c>
    </row>
    <row r="318" spans="2:19" x14ac:dyDescent="0.2">
      <c r="B318" s="21" t="str">
        <f>IF('T_endr-kom'!A317=0," ",'T_endr-kom'!A317)</f>
        <v xml:space="preserve"> </v>
      </c>
      <c r="C318" s="21" t="str">
        <f>IF('T_endr-kom'!B317=0," ",'T_endr-kom'!B317)</f>
        <v xml:space="preserve"> </v>
      </c>
      <c r="D318" s="23" t="str">
        <f>IF('T_endr-kom'!C317=0," ",'T_endr-kom'!C317)</f>
        <v xml:space="preserve"> </v>
      </c>
      <c r="E318" s="23" t="str">
        <f>IF('T_endr-kom'!D317=0," ",'T_endr-kom'!D317)</f>
        <v xml:space="preserve"> </v>
      </c>
      <c r="F318" s="23" t="str">
        <f>IF('T_endr-kom'!E317=0," ",'T_endr-kom'!E317)</f>
        <v xml:space="preserve"> </v>
      </c>
      <c r="G318" s="23" t="str">
        <f>IF('T_endr-kom'!F317=0," ",'T_endr-kom'!F317)</f>
        <v xml:space="preserve"> </v>
      </c>
      <c r="H318" s="23" t="str">
        <f>IF('T_endr-kom'!G317=0," ",'T_endr-kom'!G317)</f>
        <v xml:space="preserve"> </v>
      </c>
      <c r="I318" s="23" t="str">
        <f>IF('T_endr-kom'!H317=0," ",'T_endr-kom'!H317)</f>
        <v xml:space="preserve"> </v>
      </c>
      <c r="J318" s="23" t="str">
        <f>IF('T_endr-kom'!I317=0," ",'T_endr-kom'!I317)</f>
        <v xml:space="preserve"> </v>
      </c>
      <c r="K318" s="23" t="str">
        <f>IF('T_endr-kom'!J317=0," ",'T_endr-kom'!J317)</f>
        <v xml:space="preserve"> </v>
      </c>
      <c r="L318" s="23" t="str">
        <f>IF('T_endr-kom'!K317=0," ",'T_endr-kom'!K317)</f>
        <v xml:space="preserve"> </v>
      </c>
      <c r="M318" s="23" t="str">
        <f>IF('T_endr-kom'!L317=0," ",'T_endr-kom'!L317)</f>
        <v xml:space="preserve"> </v>
      </c>
      <c r="N318" s="23" t="str">
        <f>IF('T_endr-kom'!M317=0," ",'T_endr-kom'!M317)</f>
        <v xml:space="preserve"> </v>
      </c>
      <c r="O318" s="23" t="str">
        <f>IF('T_endr-kom'!N317=0," ",'T_endr-kom'!N317)</f>
        <v xml:space="preserve"> </v>
      </c>
      <c r="P318" s="23" t="str">
        <f>IF('T_endr-kom'!O317=0," ",'T_endr-kom'!O317)</f>
        <v xml:space="preserve"> </v>
      </c>
      <c r="Q318" s="23" t="str">
        <f>IF('T_endr-kom'!P317=0," ",'T_endr-kom'!P317)</f>
        <v xml:space="preserve"> </v>
      </c>
      <c r="R318" s="23" t="str">
        <f>IF('T_endr-kom'!Q317=0," ",'T_endr-kom'!Q317)</f>
        <v xml:space="preserve"> </v>
      </c>
      <c r="S318" s="23" t="str">
        <f>IF('T_endr-kom'!R317=0," ",'T_endr-kom'!R317)</f>
        <v xml:space="preserve"> </v>
      </c>
    </row>
    <row r="319" spans="2:19" x14ac:dyDescent="0.2">
      <c r="B319" s="21" t="str">
        <f>IF('T_endr-kom'!A318=0," ",'T_endr-kom'!A318)</f>
        <v xml:space="preserve"> </v>
      </c>
      <c r="C319" s="21" t="str">
        <f>IF('T_endr-kom'!B318=0," ",'T_endr-kom'!B318)</f>
        <v xml:space="preserve"> </v>
      </c>
      <c r="D319" s="23" t="str">
        <f>IF('T_endr-kom'!C318=0," ",'T_endr-kom'!C318)</f>
        <v xml:space="preserve"> </v>
      </c>
      <c r="E319" s="23" t="str">
        <f>IF('T_endr-kom'!D318=0," ",'T_endr-kom'!D318)</f>
        <v xml:space="preserve"> </v>
      </c>
      <c r="F319" s="23" t="str">
        <f>IF('T_endr-kom'!E318=0," ",'T_endr-kom'!E318)</f>
        <v xml:space="preserve"> </v>
      </c>
      <c r="G319" s="23" t="str">
        <f>IF('T_endr-kom'!F318=0," ",'T_endr-kom'!F318)</f>
        <v xml:space="preserve"> </v>
      </c>
      <c r="H319" s="23" t="str">
        <f>IF('T_endr-kom'!G318=0," ",'T_endr-kom'!G318)</f>
        <v xml:space="preserve"> </v>
      </c>
      <c r="I319" s="23" t="str">
        <f>IF('T_endr-kom'!H318=0," ",'T_endr-kom'!H318)</f>
        <v xml:space="preserve"> </v>
      </c>
      <c r="J319" s="23" t="str">
        <f>IF('T_endr-kom'!I318=0," ",'T_endr-kom'!I318)</f>
        <v xml:space="preserve"> </v>
      </c>
      <c r="K319" s="23" t="str">
        <f>IF('T_endr-kom'!J318=0," ",'T_endr-kom'!J318)</f>
        <v xml:space="preserve"> </v>
      </c>
      <c r="L319" s="23" t="str">
        <f>IF('T_endr-kom'!K318=0," ",'T_endr-kom'!K318)</f>
        <v xml:space="preserve"> </v>
      </c>
      <c r="M319" s="23" t="str">
        <f>IF('T_endr-kom'!L318=0," ",'T_endr-kom'!L318)</f>
        <v xml:space="preserve"> </v>
      </c>
      <c r="N319" s="23" t="str">
        <f>IF('T_endr-kom'!M318=0," ",'T_endr-kom'!M318)</f>
        <v xml:space="preserve"> </v>
      </c>
      <c r="O319" s="23" t="str">
        <f>IF('T_endr-kom'!N318=0," ",'T_endr-kom'!N318)</f>
        <v xml:space="preserve"> </v>
      </c>
      <c r="P319" s="23" t="str">
        <f>IF('T_endr-kom'!O318=0," ",'T_endr-kom'!O318)</f>
        <v xml:space="preserve"> </v>
      </c>
      <c r="Q319" s="23" t="str">
        <f>IF('T_endr-kom'!P318=0," ",'T_endr-kom'!P318)</f>
        <v xml:space="preserve"> </v>
      </c>
      <c r="R319" s="23" t="str">
        <f>IF('T_endr-kom'!Q318=0," ",'T_endr-kom'!Q318)</f>
        <v xml:space="preserve"> </v>
      </c>
      <c r="S319" s="23" t="str">
        <f>IF('T_endr-kom'!R318=0," ",'T_endr-kom'!R318)</f>
        <v xml:space="preserve"> </v>
      </c>
    </row>
    <row r="320" spans="2:19" x14ac:dyDescent="0.2">
      <c r="B320" s="21" t="str">
        <f>IF('T_endr-kom'!A319=0," ",'T_endr-kom'!A319)</f>
        <v xml:space="preserve"> </v>
      </c>
      <c r="C320" s="21" t="str">
        <f>IF('T_endr-kom'!B319=0," ",'T_endr-kom'!B319)</f>
        <v xml:space="preserve"> </v>
      </c>
      <c r="D320" s="23" t="str">
        <f>IF('T_endr-kom'!C319=0," ",'T_endr-kom'!C319)</f>
        <v xml:space="preserve"> </v>
      </c>
      <c r="E320" s="23" t="str">
        <f>IF('T_endr-kom'!D319=0," ",'T_endr-kom'!D319)</f>
        <v xml:space="preserve"> </v>
      </c>
      <c r="F320" s="23" t="str">
        <f>IF('T_endr-kom'!E319=0," ",'T_endr-kom'!E319)</f>
        <v xml:space="preserve"> </v>
      </c>
      <c r="G320" s="23" t="str">
        <f>IF('T_endr-kom'!F319=0," ",'T_endr-kom'!F319)</f>
        <v xml:space="preserve"> </v>
      </c>
      <c r="H320" s="23" t="str">
        <f>IF('T_endr-kom'!G319=0," ",'T_endr-kom'!G319)</f>
        <v xml:space="preserve"> </v>
      </c>
      <c r="I320" s="23" t="str">
        <f>IF('T_endr-kom'!H319=0," ",'T_endr-kom'!H319)</f>
        <v xml:space="preserve"> </v>
      </c>
      <c r="J320" s="23" t="str">
        <f>IF('T_endr-kom'!I319=0," ",'T_endr-kom'!I319)</f>
        <v xml:space="preserve"> </v>
      </c>
      <c r="K320" s="23" t="str">
        <f>IF('T_endr-kom'!J319=0," ",'T_endr-kom'!J319)</f>
        <v xml:space="preserve"> </v>
      </c>
      <c r="L320" s="23" t="str">
        <f>IF('T_endr-kom'!K319=0," ",'T_endr-kom'!K319)</f>
        <v xml:space="preserve"> </v>
      </c>
      <c r="M320" s="23" t="str">
        <f>IF('T_endr-kom'!L319=0," ",'T_endr-kom'!L319)</f>
        <v xml:space="preserve"> </v>
      </c>
      <c r="N320" s="23" t="str">
        <f>IF('T_endr-kom'!M319=0," ",'T_endr-kom'!M319)</f>
        <v xml:space="preserve"> </v>
      </c>
      <c r="O320" s="23" t="str">
        <f>IF('T_endr-kom'!N319=0," ",'T_endr-kom'!N319)</f>
        <v xml:space="preserve"> </v>
      </c>
      <c r="P320" s="23" t="str">
        <f>IF('T_endr-kom'!O319=0," ",'T_endr-kom'!O319)</f>
        <v xml:space="preserve"> </v>
      </c>
      <c r="Q320" s="23" t="str">
        <f>IF('T_endr-kom'!P319=0," ",'T_endr-kom'!P319)</f>
        <v xml:space="preserve"> </v>
      </c>
      <c r="R320" s="23" t="str">
        <f>IF('T_endr-kom'!Q319=0," ",'T_endr-kom'!Q319)</f>
        <v xml:space="preserve"> </v>
      </c>
      <c r="S320" s="23" t="str">
        <f>IF('T_endr-kom'!R319=0," ",'T_endr-kom'!R319)</f>
        <v xml:space="preserve"> </v>
      </c>
    </row>
    <row r="321" spans="2:19" x14ac:dyDescent="0.2">
      <c r="B321" s="21" t="str">
        <f>IF('T_endr-kom'!A320=0," ",'T_endr-kom'!A320)</f>
        <v xml:space="preserve"> </v>
      </c>
      <c r="C321" s="21" t="str">
        <f>IF('T_endr-kom'!B320=0," ",'T_endr-kom'!B320)</f>
        <v xml:space="preserve"> </v>
      </c>
      <c r="D321" s="23" t="str">
        <f>IF('T_endr-kom'!C320=0," ",'T_endr-kom'!C320)</f>
        <v xml:space="preserve"> </v>
      </c>
      <c r="E321" s="23" t="str">
        <f>IF('T_endr-kom'!D320=0," ",'T_endr-kom'!D320)</f>
        <v xml:space="preserve"> </v>
      </c>
      <c r="F321" s="23" t="str">
        <f>IF('T_endr-kom'!E320=0," ",'T_endr-kom'!E320)</f>
        <v xml:space="preserve"> </v>
      </c>
      <c r="G321" s="23" t="str">
        <f>IF('T_endr-kom'!F320=0," ",'T_endr-kom'!F320)</f>
        <v xml:space="preserve"> </v>
      </c>
      <c r="H321" s="23" t="str">
        <f>IF('T_endr-kom'!G320=0," ",'T_endr-kom'!G320)</f>
        <v xml:space="preserve"> </v>
      </c>
      <c r="I321" s="23" t="str">
        <f>IF('T_endr-kom'!H320=0," ",'T_endr-kom'!H320)</f>
        <v xml:space="preserve"> </v>
      </c>
      <c r="J321" s="23" t="str">
        <f>IF('T_endr-kom'!I320=0," ",'T_endr-kom'!I320)</f>
        <v xml:space="preserve"> </v>
      </c>
      <c r="K321" s="23" t="str">
        <f>IF('T_endr-kom'!J320=0," ",'T_endr-kom'!J320)</f>
        <v xml:space="preserve"> </v>
      </c>
      <c r="L321" s="23" t="str">
        <f>IF('T_endr-kom'!K320=0," ",'T_endr-kom'!K320)</f>
        <v xml:space="preserve"> </v>
      </c>
      <c r="M321" s="23" t="str">
        <f>IF('T_endr-kom'!L320=0," ",'T_endr-kom'!L320)</f>
        <v xml:space="preserve"> </v>
      </c>
      <c r="N321" s="23" t="str">
        <f>IF('T_endr-kom'!M320=0," ",'T_endr-kom'!M320)</f>
        <v xml:space="preserve"> </v>
      </c>
      <c r="O321" s="23" t="str">
        <f>IF('T_endr-kom'!N320=0," ",'T_endr-kom'!N320)</f>
        <v xml:space="preserve"> </v>
      </c>
      <c r="P321" s="23" t="str">
        <f>IF('T_endr-kom'!O320=0," ",'T_endr-kom'!O320)</f>
        <v xml:space="preserve"> </v>
      </c>
      <c r="Q321" s="23" t="str">
        <f>IF('T_endr-kom'!P320=0," ",'T_endr-kom'!P320)</f>
        <v xml:space="preserve"> </v>
      </c>
      <c r="R321" s="23" t="str">
        <f>IF('T_endr-kom'!Q320=0," ",'T_endr-kom'!Q320)</f>
        <v xml:space="preserve"> </v>
      </c>
      <c r="S321" s="23" t="str">
        <f>IF('T_endr-kom'!R320=0," ",'T_endr-kom'!R320)</f>
        <v xml:space="preserve"> </v>
      </c>
    </row>
    <row r="322" spans="2:19" x14ac:dyDescent="0.2">
      <c r="B322" s="21" t="str">
        <f>IF('T_endr-kom'!A321=0," ",'T_endr-kom'!A321)</f>
        <v xml:space="preserve"> </v>
      </c>
      <c r="C322" s="21" t="str">
        <f>IF('T_endr-kom'!B321=0," ",'T_endr-kom'!B321)</f>
        <v xml:space="preserve"> </v>
      </c>
      <c r="D322" s="23" t="str">
        <f>IF('T_endr-kom'!C321=0," ",'T_endr-kom'!C321)</f>
        <v xml:space="preserve"> </v>
      </c>
      <c r="E322" s="23" t="str">
        <f>IF('T_endr-kom'!D321=0," ",'T_endr-kom'!D321)</f>
        <v xml:space="preserve"> </v>
      </c>
      <c r="F322" s="23" t="str">
        <f>IF('T_endr-kom'!E321=0," ",'T_endr-kom'!E321)</f>
        <v xml:space="preserve"> </v>
      </c>
      <c r="G322" s="23" t="str">
        <f>IF('T_endr-kom'!F321=0," ",'T_endr-kom'!F321)</f>
        <v xml:space="preserve"> </v>
      </c>
      <c r="H322" s="23" t="str">
        <f>IF('T_endr-kom'!G321=0," ",'T_endr-kom'!G321)</f>
        <v xml:space="preserve"> </v>
      </c>
      <c r="I322" s="23" t="str">
        <f>IF('T_endr-kom'!H321=0," ",'T_endr-kom'!H321)</f>
        <v xml:space="preserve"> </v>
      </c>
      <c r="J322" s="23" t="str">
        <f>IF('T_endr-kom'!I321=0," ",'T_endr-kom'!I321)</f>
        <v xml:space="preserve"> </v>
      </c>
      <c r="K322" s="23" t="str">
        <f>IF('T_endr-kom'!J321=0," ",'T_endr-kom'!J321)</f>
        <v xml:space="preserve"> </v>
      </c>
      <c r="L322" s="23" t="str">
        <f>IF('T_endr-kom'!K321=0," ",'T_endr-kom'!K321)</f>
        <v xml:space="preserve"> </v>
      </c>
      <c r="M322" s="23" t="str">
        <f>IF('T_endr-kom'!L321=0," ",'T_endr-kom'!L321)</f>
        <v xml:space="preserve"> </v>
      </c>
      <c r="N322" s="23" t="str">
        <f>IF('T_endr-kom'!M321=0," ",'T_endr-kom'!M321)</f>
        <v xml:space="preserve"> </v>
      </c>
      <c r="O322" s="23" t="str">
        <f>IF('T_endr-kom'!N321=0," ",'T_endr-kom'!N321)</f>
        <v xml:space="preserve"> </v>
      </c>
      <c r="P322" s="23" t="str">
        <f>IF('T_endr-kom'!O321=0," ",'T_endr-kom'!O321)</f>
        <v xml:space="preserve"> </v>
      </c>
      <c r="Q322" s="23" t="str">
        <f>IF('T_endr-kom'!P321=0," ",'T_endr-kom'!P321)</f>
        <v xml:space="preserve"> </v>
      </c>
      <c r="R322" s="23" t="str">
        <f>IF('T_endr-kom'!Q321=0," ",'T_endr-kom'!Q321)</f>
        <v xml:space="preserve"> </v>
      </c>
      <c r="S322" s="23" t="str">
        <f>IF('T_endr-kom'!R321=0," ",'T_endr-kom'!R321)</f>
        <v xml:space="preserve"> </v>
      </c>
    </row>
    <row r="323" spans="2:19" x14ac:dyDescent="0.2">
      <c r="B323" s="21" t="str">
        <f>IF('T_endr-kom'!A322=0," ",'T_endr-kom'!A322)</f>
        <v xml:space="preserve"> </v>
      </c>
      <c r="C323" s="21" t="str">
        <f>IF('T_endr-kom'!B322=0," ",'T_endr-kom'!B322)</f>
        <v xml:space="preserve"> </v>
      </c>
      <c r="D323" s="23" t="str">
        <f>IF('T_endr-kom'!C322=0," ",'T_endr-kom'!C322)</f>
        <v xml:space="preserve"> </v>
      </c>
      <c r="E323" s="23" t="str">
        <f>IF('T_endr-kom'!D322=0," ",'T_endr-kom'!D322)</f>
        <v xml:space="preserve"> </v>
      </c>
      <c r="F323" s="23" t="str">
        <f>IF('T_endr-kom'!E322=0," ",'T_endr-kom'!E322)</f>
        <v xml:space="preserve"> </v>
      </c>
      <c r="G323" s="23" t="str">
        <f>IF('T_endr-kom'!F322=0," ",'T_endr-kom'!F322)</f>
        <v xml:space="preserve"> </v>
      </c>
      <c r="H323" s="23" t="str">
        <f>IF('T_endr-kom'!G322=0," ",'T_endr-kom'!G322)</f>
        <v xml:space="preserve"> </v>
      </c>
      <c r="I323" s="23" t="str">
        <f>IF('T_endr-kom'!H322=0," ",'T_endr-kom'!H322)</f>
        <v xml:space="preserve"> </v>
      </c>
      <c r="J323" s="23" t="str">
        <f>IF('T_endr-kom'!I322=0," ",'T_endr-kom'!I322)</f>
        <v xml:space="preserve"> </v>
      </c>
      <c r="K323" s="23" t="str">
        <f>IF('T_endr-kom'!J322=0," ",'T_endr-kom'!J322)</f>
        <v xml:space="preserve"> </v>
      </c>
      <c r="L323" s="23" t="str">
        <f>IF('T_endr-kom'!K322=0," ",'T_endr-kom'!K322)</f>
        <v xml:space="preserve"> </v>
      </c>
      <c r="M323" s="23" t="str">
        <f>IF('T_endr-kom'!L322=0," ",'T_endr-kom'!L322)</f>
        <v xml:space="preserve"> </v>
      </c>
      <c r="N323" s="23" t="str">
        <f>IF('T_endr-kom'!M322=0," ",'T_endr-kom'!M322)</f>
        <v xml:space="preserve"> </v>
      </c>
      <c r="O323" s="23" t="str">
        <f>IF('T_endr-kom'!N322=0," ",'T_endr-kom'!N322)</f>
        <v xml:space="preserve"> </v>
      </c>
      <c r="P323" s="23" t="str">
        <f>IF('T_endr-kom'!O322=0," ",'T_endr-kom'!O322)</f>
        <v xml:space="preserve"> </v>
      </c>
      <c r="Q323" s="23" t="str">
        <f>IF('T_endr-kom'!P322=0," ",'T_endr-kom'!P322)</f>
        <v xml:space="preserve"> </v>
      </c>
      <c r="R323" s="23" t="str">
        <f>IF('T_endr-kom'!Q322=0," ",'T_endr-kom'!Q322)</f>
        <v xml:space="preserve"> </v>
      </c>
      <c r="S323" s="23" t="str">
        <f>IF('T_endr-kom'!R322=0," ",'T_endr-kom'!R322)</f>
        <v xml:space="preserve"> </v>
      </c>
    </row>
    <row r="324" spans="2:19" x14ac:dyDescent="0.2">
      <c r="B324" s="21" t="str">
        <f>IF('T_endr-kom'!A323=0," ",'T_endr-kom'!A323)</f>
        <v xml:space="preserve"> </v>
      </c>
      <c r="C324" s="21" t="str">
        <f>IF('T_endr-kom'!B323=0," ",'T_endr-kom'!B323)</f>
        <v xml:space="preserve"> </v>
      </c>
      <c r="D324" s="23" t="str">
        <f>IF('T_endr-kom'!C323=0," ",'T_endr-kom'!C323)</f>
        <v xml:space="preserve"> </v>
      </c>
      <c r="E324" s="23" t="str">
        <f>IF('T_endr-kom'!D323=0," ",'T_endr-kom'!D323)</f>
        <v xml:space="preserve"> </v>
      </c>
      <c r="F324" s="23" t="str">
        <f>IF('T_endr-kom'!E323=0," ",'T_endr-kom'!E323)</f>
        <v xml:space="preserve"> </v>
      </c>
      <c r="G324" s="23" t="str">
        <f>IF('T_endr-kom'!F323=0," ",'T_endr-kom'!F323)</f>
        <v xml:space="preserve"> </v>
      </c>
      <c r="H324" s="23" t="str">
        <f>IF('T_endr-kom'!G323=0," ",'T_endr-kom'!G323)</f>
        <v xml:space="preserve"> </v>
      </c>
      <c r="I324" s="23" t="str">
        <f>IF('T_endr-kom'!H323=0," ",'T_endr-kom'!H323)</f>
        <v xml:space="preserve"> </v>
      </c>
      <c r="J324" s="23" t="str">
        <f>IF('T_endr-kom'!I323=0," ",'T_endr-kom'!I323)</f>
        <v xml:space="preserve"> </v>
      </c>
      <c r="K324" s="23" t="str">
        <f>IF('T_endr-kom'!J323=0," ",'T_endr-kom'!J323)</f>
        <v xml:space="preserve"> </v>
      </c>
      <c r="L324" s="23" t="str">
        <f>IF('T_endr-kom'!K323=0," ",'T_endr-kom'!K323)</f>
        <v xml:space="preserve"> </v>
      </c>
      <c r="M324" s="23" t="str">
        <f>IF('T_endr-kom'!L323=0," ",'T_endr-kom'!L323)</f>
        <v xml:space="preserve"> </v>
      </c>
      <c r="N324" s="23" t="str">
        <f>IF('T_endr-kom'!M323=0," ",'T_endr-kom'!M323)</f>
        <v xml:space="preserve"> </v>
      </c>
      <c r="O324" s="23" t="str">
        <f>IF('T_endr-kom'!N323=0," ",'T_endr-kom'!N323)</f>
        <v xml:space="preserve"> </v>
      </c>
      <c r="P324" s="23" t="str">
        <f>IF('T_endr-kom'!O323=0," ",'T_endr-kom'!O323)</f>
        <v xml:space="preserve"> </v>
      </c>
      <c r="Q324" s="23" t="str">
        <f>IF('T_endr-kom'!P323=0," ",'T_endr-kom'!P323)</f>
        <v xml:space="preserve"> </v>
      </c>
      <c r="R324" s="23" t="str">
        <f>IF('T_endr-kom'!Q323=0," ",'T_endr-kom'!Q323)</f>
        <v xml:space="preserve"> </v>
      </c>
      <c r="S324" s="23" t="str">
        <f>IF('T_endr-kom'!R323=0," ",'T_endr-kom'!R323)</f>
        <v xml:space="preserve"> </v>
      </c>
    </row>
    <row r="325" spans="2:19" x14ac:dyDescent="0.2">
      <c r="B325" s="21" t="str">
        <f>IF('T_endr-kom'!A324=0," ",'T_endr-kom'!A324)</f>
        <v xml:space="preserve"> </v>
      </c>
      <c r="C325" s="21" t="str">
        <f>IF('T_endr-kom'!B324=0," ",'T_endr-kom'!B324)</f>
        <v xml:space="preserve"> </v>
      </c>
      <c r="D325" s="23" t="str">
        <f>IF('T_endr-kom'!C324=0," ",'T_endr-kom'!C324)</f>
        <v xml:space="preserve"> </v>
      </c>
      <c r="E325" s="23" t="str">
        <f>IF('T_endr-kom'!D324=0," ",'T_endr-kom'!D324)</f>
        <v xml:space="preserve"> </v>
      </c>
      <c r="F325" s="23" t="str">
        <f>IF('T_endr-kom'!E324=0," ",'T_endr-kom'!E324)</f>
        <v xml:space="preserve"> </v>
      </c>
      <c r="G325" s="23" t="str">
        <f>IF('T_endr-kom'!F324=0," ",'T_endr-kom'!F324)</f>
        <v xml:space="preserve"> </v>
      </c>
      <c r="H325" s="23" t="str">
        <f>IF('T_endr-kom'!G324=0," ",'T_endr-kom'!G324)</f>
        <v xml:space="preserve"> </v>
      </c>
      <c r="I325" s="23" t="str">
        <f>IF('T_endr-kom'!H324=0," ",'T_endr-kom'!H324)</f>
        <v xml:space="preserve"> </v>
      </c>
      <c r="J325" s="23" t="str">
        <f>IF('T_endr-kom'!I324=0," ",'T_endr-kom'!I324)</f>
        <v xml:space="preserve"> </v>
      </c>
      <c r="K325" s="23" t="str">
        <f>IF('T_endr-kom'!J324=0," ",'T_endr-kom'!J324)</f>
        <v xml:space="preserve"> </v>
      </c>
      <c r="L325" s="23" t="str">
        <f>IF('T_endr-kom'!K324=0," ",'T_endr-kom'!K324)</f>
        <v xml:space="preserve"> </v>
      </c>
      <c r="M325" s="23" t="str">
        <f>IF('T_endr-kom'!L324=0," ",'T_endr-kom'!L324)</f>
        <v xml:space="preserve"> </v>
      </c>
      <c r="N325" s="23" t="str">
        <f>IF('T_endr-kom'!M324=0," ",'T_endr-kom'!M324)</f>
        <v xml:space="preserve"> </v>
      </c>
      <c r="O325" s="23" t="str">
        <f>IF('T_endr-kom'!N324=0," ",'T_endr-kom'!N324)</f>
        <v xml:space="preserve"> </v>
      </c>
      <c r="P325" s="23" t="str">
        <f>IF('T_endr-kom'!O324=0," ",'T_endr-kom'!O324)</f>
        <v xml:space="preserve"> </v>
      </c>
      <c r="Q325" s="23" t="str">
        <f>IF('T_endr-kom'!P324=0," ",'T_endr-kom'!P324)</f>
        <v xml:space="preserve"> </v>
      </c>
      <c r="R325" s="23" t="str">
        <f>IF('T_endr-kom'!Q324=0," ",'T_endr-kom'!Q324)</f>
        <v xml:space="preserve"> </v>
      </c>
      <c r="S325" s="23" t="str">
        <f>IF('T_endr-kom'!R324=0," ",'T_endr-kom'!R324)</f>
        <v xml:space="preserve"> </v>
      </c>
    </row>
    <row r="326" spans="2:19" x14ac:dyDescent="0.2">
      <c r="B326" s="21" t="str">
        <f>IF('T_endr-kom'!A325=0," ",'T_endr-kom'!A325)</f>
        <v xml:space="preserve"> </v>
      </c>
      <c r="C326" s="21" t="str">
        <f>IF('T_endr-kom'!B325=0," ",'T_endr-kom'!B325)</f>
        <v xml:space="preserve"> </v>
      </c>
      <c r="D326" s="23" t="str">
        <f>IF('T_endr-kom'!C325=0," ",'T_endr-kom'!C325)</f>
        <v xml:space="preserve"> </v>
      </c>
      <c r="E326" s="23" t="str">
        <f>IF('T_endr-kom'!D325=0," ",'T_endr-kom'!D325)</f>
        <v xml:space="preserve"> </v>
      </c>
      <c r="F326" s="23" t="str">
        <f>IF('T_endr-kom'!E325=0," ",'T_endr-kom'!E325)</f>
        <v xml:space="preserve"> </v>
      </c>
      <c r="G326" s="23" t="str">
        <f>IF('T_endr-kom'!F325=0," ",'T_endr-kom'!F325)</f>
        <v xml:space="preserve"> </v>
      </c>
      <c r="H326" s="23" t="str">
        <f>IF('T_endr-kom'!G325=0," ",'T_endr-kom'!G325)</f>
        <v xml:space="preserve"> </v>
      </c>
      <c r="I326" s="23" t="str">
        <f>IF('T_endr-kom'!H325=0," ",'T_endr-kom'!H325)</f>
        <v xml:space="preserve"> </v>
      </c>
      <c r="J326" s="23" t="str">
        <f>IF('T_endr-kom'!I325=0," ",'T_endr-kom'!I325)</f>
        <v xml:space="preserve"> </v>
      </c>
      <c r="K326" s="23" t="str">
        <f>IF('T_endr-kom'!J325=0," ",'T_endr-kom'!J325)</f>
        <v xml:space="preserve"> </v>
      </c>
      <c r="L326" s="23" t="str">
        <f>IF('T_endr-kom'!K325=0," ",'T_endr-kom'!K325)</f>
        <v xml:space="preserve"> </v>
      </c>
      <c r="M326" s="23" t="str">
        <f>IF('T_endr-kom'!L325=0," ",'T_endr-kom'!L325)</f>
        <v xml:space="preserve"> </v>
      </c>
      <c r="N326" s="23" t="str">
        <f>IF('T_endr-kom'!M325=0," ",'T_endr-kom'!M325)</f>
        <v xml:space="preserve"> </v>
      </c>
      <c r="O326" s="23" t="str">
        <f>IF('T_endr-kom'!N325=0," ",'T_endr-kom'!N325)</f>
        <v xml:space="preserve"> </v>
      </c>
      <c r="P326" s="23" t="str">
        <f>IF('T_endr-kom'!O325=0," ",'T_endr-kom'!O325)</f>
        <v xml:space="preserve"> </v>
      </c>
      <c r="Q326" s="23" t="str">
        <f>IF('T_endr-kom'!P325=0," ",'T_endr-kom'!P325)</f>
        <v xml:space="preserve"> </v>
      </c>
      <c r="R326" s="23" t="str">
        <f>IF('T_endr-kom'!Q325=0," ",'T_endr-kom'!Q325)</f>
        <v xml:space="preserve"> </v>
      </c>
      <c r="S326" s="23" t="str">
        <f>IF('T_endr-kom'!R325=0," ",'T_endr-kom'!R325)</f>
        <v xml:space="preserve"> </v>
      </c>
    </row>
    <row r="327" spans="2:19" x14ac:dyDescent="0.2">
      <c r="B327" s="21" t="str">
        <f>IF('T_endr-kom'!A326=0," ",'T_endr-kom'!A326)</f>
        <v xml:space="preserve"> </v>
      </c>
      <c r="C327" s="21" t="str">
        <f>IF('T_endr-kom'!B326=0," ",'T_endr-kom'!B326)</f>
        <v xml:space="preserve"> </v>
      </c>
      <c r="D327" s="23" t="str">
        <f>IF('T_endr-kom'!C326=0," ",'T_endr-kom'!C326)</f>
        <v xml:space="preserve"> </v>
      </c>
      <c r="E327" s="23" t="str">
        <f>IF('T_endr-kom'!D326=0," ",'T_endr-kom'!D326)</f>
        <v xml:space="preserve"> </v>
      </c>
      <c r="F327" s="23" t="str">
        <f>IF('T_endr-kom'!E326=0," ",'T_endr-kom'!E326)</f>
        <v xml:space="preserve"> </v>
      </c>
      <c r="G327" s="23" t="str">
        <f>IF('T_endr-kom'!F326=0," ",'T_endr-kom'!F326)</f>
        <v xml:space="preserve"> </v>
      </c>
      <c r="H327" s="23" t="str">
        <f>IF('T_endr-kom'!G326=0," ",'T_endr-kom'!G326)</f>
        <v xml:space="preserve"> </v>
      </c>
      <c r="I327" s="23" t="str">
        <f>IF('T_endr-kom'!H326=0," ",'T_endr-kom'!H326)</f>
        <v xml:space="preserve"> </v>
      </c>
      <c r="J327" s="23" t="str">
        <f>IF('T_endr-kom'!I326=0," ",'T_endr-kom'!I326)</f>
        <v xml:space="preserve"> </v>
      </c>
      <c r="K327" s="23" t="str">
        <f>IF('T_endr-kom'!J326=0," ",'T_endr-kom'!J326)</f>
        <v xml:space="preserve"> </v>
      </c>
      <c r="L327" s="23" t="str">
        <f>IF('T_endr-kom'!K326=0," ",'T_endr-kom'!K326)</f>
        <v xml:space="preserve"> </v>
      </c>
      <c r="M327" s="23" t="str">
        <f>IF('T_endr-kom'!L326=0," ",'T_endr-kom'!L326)</f>
        <v xml:space="preserve"> </v>
      </c>
      <c r="N327" s="23" t="str">
        <f>IF('T_endr-kom'!M326=0," ",'T_endr-kom'!M326)</f>
        <v xml:space="preserve"> </v>
      </c>
      <c r="O327" s="23" t="str">
        <f>IF('T_endr-kom'!N326=0," ",'T_endr-kom'!N326)</f>
        <v xml:space="preserve"> </v>
      </c>
      <c r="P327" s="23" t="str">
        <f>IF('T_endr-kom'!O326=0," ",'T_endr-kom'!O326)</f>
        <v xml:space="preserve"> </v>
      </c>
      <c r="Q327" s="23" t="str">
        <f>IF('T_endr-kom'!P326=0," ",'T_endr-kom'!P326)</f>
        <v xml:space="preserve"> </v>
      </c>
      <c r="R327" s="23" t="str">
        <f>IF('T_endr-kom'!Q326=0," ",'T_endr-kom'!Q326)</f>
        <v xml:space="preserve"> </v>
      </c>
      <c r="S327" s="23" t="str">
        <f>IF('T_endr-kom'!R326=0," ",'T_endr-kom'!R326)</f>
        <v xml:space="preserve"> </v>
      </c>
    </row>
    <row r="328" spans="2:19" x14ac:dyDescent="0.2">
      <c r="B328" s="21" t="str">
        <f>IF('T_endr-kom'!A327=0," ",'T_endr-kom'!A327)</f>
        <v xml:space="preserve"> </v>
      </c>
      <c r="C328" s="21" t="str">
        <f>IF('T_endr-kom'!B327=0," ",'T_endr-kom'!B327)</f>
        <v xml:space="preserve"> </v>
      </c>
      <c r="D328" s="23" t="str">
        <f>IF('T_endr-kom'!C327=0," ",'T_endr-kom'!C327)</f>
        <v xml:space="preserve"> </v>
      </c>
      <c r="E328" s="23" t="str">
        <f>IF('T_endr-kom'!D327=0," ",'T_endr-kom'!D327)</f>
        <v xml:space="preserve"> </v>
      </c>
      <c r="F328" s="23" t="str">
        <f>IF('T_endr-kom'!E327=0," ",'T_endr-kom'!E327)</f>
        <v xml:space="preserve"> </v>
      </c>
      <c r="G328" s="23" t="str">
        <f>IF('T_endr-kom'!F327=0," ",'T_endr-kom'!F327)</f>
        <v xml:space="preserve"> </v>
      </c>
      <c r="H328" s="23" t="str">
        <f>IF('T_endr-kom'!G327=0," ",'T_endr-kom'!G327)</f>
        <v xml:space="preserve"> </v>
      </c>
      <c r="I328" s="23" t="str">
        <f>IF('T_endr-kom'!H327=0," ",'T_endr-kom'!H327)</f>
        <v xml:space="preserve"> </v>
      </c>
      <c r="J328" s="23" t="str">
        <f>IF('T_endr-kom'!I327=0," ",'T_endr-kom'!I327)</f>
        <v xml:space="preserve"> </v>
      </c>
      <c r="K328" s="23" t="str">
        <f>IF('T_endr-kom'!J327=0," ",'T_endr-kom'!J327)</f>
        <v xml:space="preserve"> </v>
      </c>
      <c r="L328" s="23" t="str">
        <f>IF('T_endr-kom'!K327=0," ",'T_endr-kom'!K327)</f>
        <v xml:space="preserve"> </v>
      </c>
      <c r="M328" s="23" t="str">
        <f>IF('T_endr-kom'!L327=0," ",'T_endr-kom'!L327)</f>
        <v xml:space="preserve"> </v>
      </c>
      <c r="N328" s="23" t="str">
        <f>IF('T_endr-kom'!M327=0," ",'T_endr-kom'!M327)</f>
        <v xml:space="preserve"> </v>
      </c>
      <c r="O328" s="23" t="str">
        <f>IF('T_endr-kom'!N327=0," ",'T_endr-kom'!N327)</f>
        <v xml:space="preserve"> </v>
      </c>
      <c r="P328" s="23" t="str">
        <f>IF('T_endr-kom'!O327=0," ",'T_endr-kom'!O327)</f>
        <v xml:space="preserve"> </v>
      </c>
      <c r="Q328" s="23" t="str">
        <f>IF('T_endr-kom'!P327=0," ",'T_endr-kom'!P327)</f>
        <v xml:space="preserve"> </v>
      </c>
      <c r="R328" s="23" t="str">
        <f>IF('T_endr-kom'!Q327=0," ",'T_endr-kom'!Q327)</f>
        <v xml:space="preserve"> </v>
      </c>
      <c r="S328" s="23" t="str">
        <f>IF('T_endr-kom'!R327=0," ",'T_endr-kom'!R327)</f>
        <v xml:space="preserve"> </v>
      </c>
    </row>
    <row r="329" spans="2:19" x14ac:dyDescent="0.2">
      <c r="B329" s="21" t="str">
        <f>IF('T_endr-kom'!A328=0," ",'T_endr-kom'!A328)</f>
        <v xml:space="preserve"> </v>
      </c>
      <c r="C329" s="21" t="str">
        <f>IF('T_endr-kom'!B328=0," ",'T_endr-kom'!B328)</f>
        <v xml:space="preserve"> </v>
      </c>
      <c r="D329" s="23" t="str">
        <f>IF('T_endr-kom'!C328=0," ",'T_endr-kom'!C328)</f>
        <v xml:space="preserve"> </v>
      </c>
      <c r="E329" s="23" t="str">
        <f>IF('T_endr-kom'!D328=0," ",'T_endr-kom'!D328)</f>
        <v xml:space="preserve"> </v>
      </c>
      <c r="F329" s="23" t="str">
        <f>IF('T_endr-kom'!E328=0," ",'T_endr-kom'!E328)</f>
        <v xml:space="preserve"> </v>
      </c>
      <c r="G329" s="23" t="str">
        <f>IF('T_endr-kom'!F328=0," ",'T_endr-kom'!F328)</f>
        <v xml:space="preserve"> </v>
      </c>
      <c r="H329" s="23" t="str">
        <f>IF('T_endr-kom'!G328=0," ",'T_endr-kom'!G328)</f>
        <v xml:space="preserve"> </v>
      </c>
      <c r="I329" s="23" t="str">
        <f>IF('T_endr-kom'!H328=0," ",'T_endr-kom'!H328)</f>
        <v xml:space="preserve"> </v>
      </c>
      <c r="J329" s="23" t="str">
        <f>IF('T_endr-kom'!I328=0," ",'T_endr-kom'!I328)</f>
        <v xml:space="preserve"> </v>
      </c>
      <c r="K329" s="23" t="str">
        <f>IF('T_endr-kom'!J328=0," ",'T_endr-kom'!J328)</f>
        <v xml:space="preserve"> </v>
      </c>
      <c r="L329" s="23" t="str">
        <f>IF('T_endr-kom'!K328=0," ",'T_endr-kom'!K328)</f>
        <v xml:space="preserve"> </v>
      </c>
      <c r="M329" s="23" t="str">
        <f>IF('T_endr-kom'!L328=0," ",'T_endr-kom'!L328)</f>
        <v xml:space="preserve"> </v>
      </c>
      <c r="N329" s="23" t="str">
        <f>IF('T_endr-kom'!M328=0," ",'T_endr-kom'!M328)</f>
        <v xml:space="preserve"> </v>
      </c>
      <c r="O329" s="23" t="str">
        <f>IF('T_endr-kom'!N328=0," ",'T_endr-kom'!N328)</f>
        <v xml:space="preserve"> </v>
      </c>
      <c r="P329" s="23" t="str">
        <f>IF('T_endr-kom'!O328=0," ",'T_endr-kom'!O328)</f>
        <v xml:space="preserve"> </v>
      </c>
      <c r="Q329" s="23" t="str">
        <f>IF('T_endr-kom'!P328=0," ",'T_endr-kom'!P328)</f>
        <v xml:space="preserve"> </v>
      </c>
      <c r="R329" s="23" t="str">
        <f>IF('T_endr-kom'!Q328=0," ",'T_endr-kom'!Q328)</f>
        <v xml:space="preserve"> </v>
      </c>
      <c r="S329" s="23" t="str">
        <f>IF('T_endr-kom'!R328=0," ",'T_endr-kom'!R328)</f>
        <v xml:space="preserve"> </v>
      </c>
    </row>
    <row r="330" spans="2:19" x14ac:dyDescent="0.2">
      <c r="B330" s="21" t="str">
        <f>IF('T_endr-kom'!A329=0," ",'T_endr-kom'!A329)</f>
        <v xml:space="preserve"> </v>
      </c>
      <c r="C330" s="21" t="str">
        <f>IF('T_endr-kom'!B329=0," ",'T_endr-kom'!B329)</f>
        <v xml:space="preserve"> </v>
      </c>
      <c r="D330" s="23" t="str">
        <f>IF('T_endr-kom'!C329=0," ",'T_endr-kom'!C329)</f>
        <v xml:space="preserve"> </v>
      </c>
      <c r="E330" s="23" t="str">
        <f>IF('T_endr-kom'!D329=0," ",'T_endr-kom'!D329)</f>
        <v xml:space="preserve"> </v>
      </c>
      <c r="F330" s="23" t="str">
        <f>IF('T_endr-kom'!E329=0," ",'T_endr-kom'!E329)</f>
        <v xml:space="preserve"> </v>
      </c>
      <c r="G330" s="23" t="str">
        <f>IF('T_endr-kom'!F329=0," ",'T_endr-kom'!F329)</f>
        <v xml:space="preserve"> </v>
      </c>
      <c r="H330" s="23" t="str">
        <f>IF('T_endr-kom'!G329=0," ",'T_endr-kom'!G329)</f>
        <v xml:space="preserve"> </v>
      </c>
      <c r="I330" s="23" t="str">
        <f>IF('T_endr-kom'!H329=0," ",'T_endr-kom'!H329)</f>
        <v xml:space="preserve"> </v>
      </c>
      <c r="J330" s="23" t="str">
        <f>IF('T_endr-kom'!I329=0," ",'T_endr-kom'!I329)</f>
        <v xml:space="preserve"> </v>
      </c>
      <c r="K330" s="23" t="str">
        <f>IF('T_endr-kom'!J329=0," ",'T_endr-kom'!J329)</f>
        <v xml:space="preserve"> </v>
      </c>
      <c r="L330" s="23" t="str">
        <f>IF('T_endr-kom'!K329=0," ",'T_endr-kom'!K329)</f>
        <v xml:space="preserve"> </v>
      </c>
      <c r="M330" s="23" t="str">
        <f>IF('T_endr-kom'!L329=0," ",'T_endr-kom'!L329)</f>
        <v xml:space="preserve"> </v>
      </c>
      <c r="N330" s="23" t="str">
        <f>IF('T_endr-kom'!M329=0," ",'T_endr-kom'!M329)</f>
        <v xml:space="preserve"> </v>
      </c>
      <c r="O330" s="23" t="str">
        <f>IF('T_endr-kom'!N329=0," ",'T_endr-kom'!N329)</f>
        <v xml:space="preserve"> </v>
      </c>
      <c r="P330" s="23" t="str">
        <f>IF('T_endr-kom'!O329=0," ",'T_endr-kom'!O329)</f>
        <v xml:space="preserve"> </v>
      </c>
      <c r="Q330" s="23" t="str">
        <f>IF('T_endr-kom'!P329=0," ",'T_endr-kom'!P329)</f>
        <v xml:space="preserve"> </v>
      </c>
      <c r="R330" s="23" t="str">
        <f>IF('T_endr-kom'!Q329=0," ",'T_endr-kom'!Q329)</f>
        <v xml:space="preserve"> </v>
      </c>
      <c r="S330" s="23" t="str">
        <f>IF('T_endr-kom'!R329=0," ",'T_endr-kom'!R329)</f>
        <v xml:space="preserve"> </v>
      </c>
    </row>
    <row r="331" spans="2:19" x14ac:dyDescent="0.2">
      <c r="B331" s="21" t="str">
        <f>IF('T_endr-kom'!A330=0," ",'T_endr-kom'!A330)</f>
        <v xml:space="preserve"> </v>
      </c>
      <c r="C331" s="21" t="str">
        <f>IF('T_endr-kom'!B330=0," ",'T_endr-kom'!B330)</f>
        <v xml:space="preserve"> </v>
      </c>
      <c r="D331" s="23" t="str">
        <f>IF('T_endr-kom'!C330=0," ",'T_endr-kom'!C330)</f>
        <v xml:space="preserve"> </v>
      </c>
      <c r="E331" s="23" t="str">
        <f>IF('T_endr-kom'!D330=0," ",'T_endr-kom'!D330)</f>
        <v xml:space="preserve"> </v>
      </c>
      <c r="F331" s="23" t="str">
        <f>IF('T_endr-kom'!E330=0," ",'T_endr-kom'!E330)</f>
        <v xml:space="preserve"> </v>
      </c>
      <c r="G331" s="23" t="str">
        <f>IF('T_endr-kom'!F330=0," ",'T_endr-kom'!F330)</f>
        <v xml:space="preserve"> </v>
      </c>
      <c r="H331" s="23" t="str">
        <f>IF('T_endr-kom'!G330=0," ",'T_endr-kom'!G330)</f>
        <v xml:space="preserve"> </v>
      </c>
      <c r="I331" s="23" t="str">
        <f>IF('T_endr-kom'!H330=0," ",'T_endr-kom'!H330)</f>
        <v xml:space="preserve"> </v>
      </c>
      <c r="J331" s="23" t="str">
        <f>IF('T_endr-kom'!I330=0," ",'T_endr-kom'!I330)</f>
        <v xml:space="preserve"> </v>
      </c>
      <c r="K331" s="23" t="str">
        <f>IF('T_endr-kom'!J330=0," ",'T_endr-kom'!J330)</f>
        <v xml:space="preserve"> </v>
      </c>
      <c r="L331" s="23" t="str">
        <f>IF('T_endr-kom'!K330=0," ",'T_endr-kom'!K330)</f>
        <v xml:space="preserve"> </v>
      </c>
      <c r="M331" s="23" t="str">
        <f>IF('T_endr-kom'!L330=0," ",'T_endr-kom'!L330)</f>
        <v xml:space="preserve"> </v>
      </c>
      <c r="N331" s="23" t="str">
        <f>IF('T_endr-kom'!M330=0," ",'T_endr-kom'!M330)</f>
        <v xml:space="preserve"> </v>
      </c>
      <c r="O331" s="23" t="str">
        <f>IF('T_endr-kom'!N330=0," ",'T_endr-kom'!N330)</f>
        <v xml:space="preserve"> </v>
      </c>
      <c r="P331" s="23" t="str">
        <f>IF('T_endr-kom'!O330=0," ",'T_endr-kom'!O330)</f>
        <v xml:space="preserve"> </v>
      </c>
      <c r="Q331" s="23" t="str">
        <f>IF('T_endr-kom'!P330=0," ",'T_endr-kom'!P330)</f>
        <v xml:space="preserve"> </v>
      </c>
      <c r="R331" s="23" t="str">
        <f>IF('T_endr-kom'!Q330=0," ",'T_endr-kom'!Q330)</f>
        <v xml:space="preserve"> </v>
      </c>
      <c r="S331" s="23" t="str">
        <f>IF('T_endr-kom'!R330=0," ",'T_endr-kom'!R330)</f>
        <v xml:space="preserve"> </v>
      </c>
    </row>
    <row r="332" spans="2:19" x14ac:dyDescent="0.2">
      <c r="B332" s="21" t="str">
        <f>IF('T_endr-kom'!A331=0," ",'T_endr-kom'!A331)</f>
        <v xml:space="preserve"> </v>
      </c>
      <c r="C332" s="21" t="str">
        <f>IF('T_endr-kom'!B331=0," ",'T_endr-kom'!B331)</f>
        <v xml:space="preserve"> </v>
      </c>
      <c r="D332" s="23" t="str">
        <f>IF('T_endr-kom'!C331=0," ",'T_endr-kom'!C331)</f>
        <v xml:space="preserve"> </v>
      </c>
      <c r="E332" s="23" t="str">
        <f>IF('T_endr-kom'!D331=0," ",'T_endr-kom'!D331)</f>
        <v xml:space="preserve"> </v>
      </c>
      <c r="F332" s="23" t="str">
        <f>IF('T_endr-kom'!E331=0," ",'T_endr-kom'!E331)</f>
        <v xml:space="preserve"> </v>
      </c>
      <c r="G332" s="23" t="str">
        <f>IF('T_endr-kom'!F331=0," ",'T_endr-kom'!F331)</f>
        <v xml:space="preserve"> </v>
      </c>
      <c r="H332" s="23" t="str">
        <f>IF('T_endr-kom'!G331=0," ",'T_endr-kom'!G331)</f>
        <v xml:space="preserve"> </v>
      </c>
      <c r="I332" s="23" t="str">
        <f>IF('T_endr-kom'!H331=0," ",'T_endr-kom'!H331)</f>
        <v xml:space="preserve"> </v>
      </c>
      <c r="J332" s="23" t="str">
        <f>IF('T_endr-kom'!I331=0," ",'T_endr-kom'!I331)</f>
        <v xml:space="preserve"> </v>
      </c>
      <c r="K332" s="23" t="str">
        <f>IF('T_endr-kom'!J331=0," ",'T_endr-kom'!J331)</f>
        <v xml:space="preserve"> </v>
      </c>
      <c r="L332" s="23" t="str">
        <f>IF('T_endr-kom'!K331=0," ",'T_endr-kom'!K331)</f>
        <v xml:space="preserve"> </v>
      </c>
      <c r="M332" s="23" t="str">
        <f>IF('T_endr-kom'!L331=0," ",'T_endr-kom'!L331)</f>
        <v xml:space="preserve"> </v>
      </c>
      <c r="N332" s="23" t="str">
        <f>IF('T_endr-kom'!M331=0," ",'T_endr-kom'!M331)</f>
        <v xml:space="preserve"> </v>
      </c>
      <c r="O332" s="23" t="str">
        <f>IF('T_endr-kom'!N331=0," ",'T_endr-kom'!N331)</f>
        <v xml:space="preserve"> </v>
      </c>
      <c r="P332" s="23" t="str">
        <f>IF('T_endr-kom'!O331=0," ",'T_endr-kom'!O331)</f>
        <v xml:space="preserve"> </v>
      </c>
      <c r="Q332" s="23" t="str">
        <f>IF('T_endr-kom'!P331=0," ",'T_endr-kom'!P331)</f>
        <v xml:space="preserve"> </v>
      </c>
      <c r="R332" s="23" t="str">
        <f>IF('T_endr-kom'!Q331=0," ",'T_endr-kom'!Q331)</f>
        <v xml:space="preserve"> </v>
      </c>
      <c r="S332" s="23" t="str">
        <f>IF('T_endr-kom'!R331=0," ",'T_endr-kom'!R331)</f>
        <v xml:space="preserve"> </v>
      </c>
    </row>
    <row r="333" spans="2:19" x14ac:dyDescent="0.2">
      <c r="B333" s="21" t="str">
        <f>IF('T_endr-kom'!A332=0," ",'T_endr-kom'!A332)</f>
        <v xml:space="preserve"> </v>
      </c>
      <c r="C333" s="21" t="str">
        <f>IF('T_endr-kom'!B332=0," ",'T_endr-kom'!B332)</f>
        <v xml:space="preserve"> </v>
      </c>
      <c r="D333" s="23" t="str">
        <f>IF('T_endr-kom'!C332=0," ",'T_endr-kom'!C332)</f>
        <v xml:space="preserve"> </v>
      </c>
      <c r="E333" s="23" t="str">
        <f>IF('T_endr-kom'!D332=0," ",'T_endr-kom'!D332)</f>
        <v xml:space="preserve"> </v>
      </c>
      <c r="F333" s="23" t="str">
        <f>IF('T_endr-kom'!E332=0," ",'T_endr-kom'!E332)</f>
        <v xml:space="preserve"> </v>
      </c>
      <c r="G333" s="23" t="str">
        <f>IF('T_endr-kom'!F332=0," ",'T_endr-kom'!F332)</f>
        <v xml:space="preserve"> </v>
      </c>
      <c r="H333" s="23" t="str">
        <f>IF('T_endr-kom'!G332=0," ",'T_endr-kom'!G332)</f>
        <v xml:space="preserve"> </v>
      </c>
      <c r="I333" s="23" t="str">
        <f>IF('T_endr-kom'!H332=0," ",'T_endr-kom'!H332)</f>
        <v xml:space="preserve"> </v>
      </c>
      <c r="J333" s="23" t="str">
        <f>IF('T_endr-kom'!I332=0," ",'T_endr-kom'!I332)</f>
        <v xml:space="preserve"> </v>
      </c>
      <c r="K333" s="23" t="str">
        <f>IF('T_endr-kom'!J332=0," ",'T_endr-kom'!J332)</f>
        <v xml:space="preserve"> </v>
      </c>
      <c r="L333" s="23" t="str">
        <f>IF('T_endr-kom'!K332=0," ",'T_endr-kom'!K332)</f>
        <v xml:space="preserve"> </v>
      </c>
      <c r="M333" s="23" t="str">
        <f>IF('T_endr-kom'!L332=0," ",'T_endr-kom'!L332)</f>
        <v xml:space="preserve"> </v>
      </c>
      <c r="N333" s="23" t="str">
        <f>IF('T_endr-kom'!M332=0," ",'T_endr-kom'!M332)</f>
        <v xml:space="preserve"> </v>
      </c>
      <c r="O333" s="23" t="str">
        <f>IF('T_endr-kom'!N332=0," ",'T_endr-kom'!N332)</f>
        <v xml:space="preserve"> </v>
      </c>
      <c r="P333" s="23" t="str">
        <f>IF('T_endr-kom'!O332=0," ",'T_endr-kom'!O332)</f>
        <v xml:space="preserve"> </v>
      </c>
      <c r="Q333" s="23" t="str">
        <f>IF('T_endr-kom'!P332=0," ",'T_endr-kom'!P332)</f>
        <v xml:space="preserve"> </v>
      </c>
      <c r="R333" s="23" t="str">
        <f>IF('T_endr-kom'!Q332=0," ",'T_endr-kom'!Q332)</f>
        <v xml:space="preserve"> </v>
      </c>
      <c r="S333" s="23" t="str">
        <f>IF('T_endr-kom'!R332=0," ",'T_endr-kom'!R332)</f>
        <v xml:space="preserve"> </v>
      </c>
    </row>
    <row r="334" spans="2:19" x14ac:dyDescent="0.2">
      <c r="B334" s="21" t="str">
        <f>IF('T_endr-kom'!A333=0," ",'T_endr-kom'!A333)</f>
        <v xml:space="preserve"> </v>
      </c>
      <c r="C334" s="21" t="str">
        <f>IF('T_endr-kom'!B333=0," ",'T_endr-kom'!B333)</f>
        <v xml:space="preserve"> </v>
      </c>
      <c r="D334" s="23" t="str">
        <f>IF('T_endr-kom'!C333=0," ",'T_endr-kom'!C333)</f>
        <v xml:space="preserve"> </v>
      </c>
      <c r="E334" s="23" t="str">
        <f>IF('T_endr-kom'!D333=0," ",'T_endr-kom'!D333)</f>
        <v xml:space="preserve"> </v>
      </c>
      <c r="F334" s="23" t="str">
        <f>IF('T_endr-kom'!E333=0," ",'T_endr-kom'!E333)</f>
        <v xml:space="preserve"> </v>
      </c>
      <c r="G334" s="23" t="str">
        <f>IF('T_endr-kom'!F333=0," ",'T_endr-kom'!F333)</f>
        <v xml:space="preserve"> </v>
      </c>
      <c r="H334" s="23" t="str">
        <f>IF('T_endr-kom'!G333=0," ",'T_endr-kom'!G333)</f>
        <v xml:space="preserve"> </v>
      </c>
      <c r="I334" s="23" t="str">
        <f>IF('T_endr-kom'!H333=0," ",'T_endr-kom'!H333)</f>
        <v xml:space="preserve"> </v>
      </c>
      <c r="J334" s="23" t="str">
        <f>IF('T_endr-kom'!I333=0," ",'T_endr-kom'!I333)</f>
        <v xml:space="preserve"> </v>
      </c>
      <c r="K334" s="23" t="str">
        <f>IF('T_endr-kom'!J333=0," ",'T_endr-kom'!J333)</f>
        <v xml:space="preserve"> </v>
      </c>
      <c r="L334" s="23" t="str">
        <f>IF('T_endr-kom'!K333=0," ",'T_endr-kom'!K333)</f>
        <v xml:space="preserve"> </v>
      </c>
      <c r="M334" s="23" t="str">
        <f>IF('T_endr-kom'!L333=0," ",'T_endr-kom'!L333)</f>
        <v xml:space="preserve"> </v>
      </c>
      <c r="N334" s="23" t="str">
        <f>IF('T_endr-kom'!M333=0," ",'T_endr-kom'!M333)</f>
        <v xml:space="preserve"> </v>
      </c>
      <c r="O334" s="23" t="str">
        <f>IF('T_endr-kom'!N333=0," ",'T_endr-kom'!N333)</f>
        <v xml:space="preserve"> </v>
      </c>
      <c r="P334" s="23" t="str">
        <f>IF('T_endr-kom'!O333=0," ",'T_endr-kom'!O333)</f>
        <v xml:space="preserve"> </v>
      </c>
      <c r="Q334" s="23" t="str">
        <f>IF('T_endr-kom'!P333=0," ",'T_endr-kom'!P333)</f>
        <v xml:space="preserve"> </v>
      </c>
      <c r="R334" s="23" t="str">
        <f>IF('T_endr-kom'!Q333=0," ",'T_endr-kom'!Q333)</f>
        <v xml:space="preserve"> </v>
      </c>
      <c r="S334" s="23" t="str">
        <f>IF('T_endr-kom'!R333=0," ",'T_endr-kom'!R333)</f>
        <v xml:space="preserve"> </v>
      </c>
    </row>
    <row r="335" spans="2:19" x14ac:dyDescent="0.2">
      <c r="B335" s="21" t="str">
        <f>IF('T_endr-kom'!A334=0," ",'T_endr-kom'!A334)</f>
        <v xml:space="preserve"> </v>
      </c>
      <c r="C335" s="21" t="str">
        <f>IF('T_endr-kom'!B334=0," ",'T_endr-kom'!B334)</f>
        <v xml:space="preserve"> </v>
      </c>
      <c r="D335" s="23" t="str">
        <f>IF('T_endr-kom'!C334=0," ",'T_endr-kom'!C334)</f>
        <v xml:space="preserve"> </v>
      </c>
      <c r="E335" s="23" t="str">
        <f>IF('T_endr-kom'!D334=0," ",'T_endr-kom'!D334)</f>
        <v xml:space="preserve"> </v>
      </c>
      <c r="F335" s="23" t="str">
        <f>IF('T_endr-kom'!E334=0," ",'T_endr-kom'!E334)</f>
        <v xml:space="preserve"> </v>
      </c>
      <c r="G335" s="23" t="str">
        <f>IF('T_endr-kom'!F334=0," ",'T_endr-kom'!F334)</f>
        <v xml:space="preserve"> </v>
      </c>
      <c r="H335" s="23" t="str">
        <f>IF('T_endr-kom'!G334=0," ",'T_endr-kom'!G334)</f>
        <v xml:space="preserve"> </v>
      </c>
      <c r="I335" s="23" t="str">
        <f>IF('T_endr-kom'!H334=0," ",'T_endr-kom'!H334)</f>
        <v xml:space="preserve"> </v>
      </c>
      <c r="J335" s="23" t="str">
        <f>IF('T_endr-kom'!I334=0," ",'T_endr-kom'!I334)</f>
        <v xml:space="preserve"> </v>
      </c>
      <c r="K335" s="23" t="str">
        <f>IF('T_endr-kom'!J334=0," ",'T_endr-kom'!J334)</f>
        <v xml:space="preserve"> </v>
      </c>
      <c r="L335" s="23" t="str">
        <f>IF('T_endr-kom'!K334=0," ",'T_endr-kom'!K334)</f>
        <v xml:space="preserve"> </v>
      </c>
      <c r="M335" s="23" t="str">
        <f>IF('T_endr-kom'!L334=0," ",'T_endr-kom'!L334)</f>
        <v xml:space="preserve"> </v>
      </c>
      <c r="N335" s="23" t="str">
        <f>IF('T_endr-kom'!M334=0," ",'T_endr-kom'!M334)</f>
        <v xml:space="preserve"> </v>
      </c>
      <c r="O335" s="23" t="str">
        <f>IF('T_endr-kom'!N334=0," ",'T_endr-kom'!N334)</f>
        <v xml:space="preserve"> </v>
      </c>
      <c r="P335" s="23" t="str">
        <f>IF('T_endr-kom'!O334=0," ",'T_endr-kom'!O334)</f>
        <v xml:space="preserve"> </v>
      </c>
      <c r="Q335" s="23" t="str">
        <f>IF('T_endr-kom'!P334=0," ",'T_endr-kom'!P334)</f>
        <v xml:space="preserve"> </v>
      </c>
      <c r="R335" s="23" t="str">
        <f>IF('T_endr-kom'!Q334=0," ",'T_endr-kom'!Q334)</f>
        <v xml:space="preserve"> </v>
      </c>
      <c r="S335" s="23" t="str">
        <f>IF('T_endr-kom'!R334=0," ",'T_endr-kom'!R334)</f>
        <v xml:space="preserve"> </v>
      </c>
    </row>
    <row r="336" spans="2:19" x14ac:dyDescent="0.2">
      <c r="B336" s="21" t="str">
        <f>IF('T_endr-kom'!A335=0," ",'T_endr-kom'!A335)</f>
        <v xml:space="preserve"> </v>
      </c>
      <c r="C336" s="21" t="str">
        <f>IF('T_endr-kom'!B335=0," ",'T_endr-kom'!B335)</f>
        <v xml:space="preserve"> </v>
      </c>
      <c r="D336" s="23" t="str">
        <f>IF('T_endr-kom'!C335=0," ",'T_endr-kom'!C335)</f>
        <v xml:space="preserve"> </v>
      </c>
      <c r="E336" s="23" t="str">
        <f>IF('T_endr-kom'!D335=0," ",'T_endr-kom'!D335)</f>
        <v xml:space="preserve"> </v>
      </c>
      <c r="F336" s="23" t="str">
        <f>IF('T_endr-kom'!E335=0," ",'T_endr-kom'!E335)</f>
        <v xml:space="preserve"> </v>
      </c>
      <c r="G336" s="23" t="str">
        <f>IF('T_endr-kom'!F335=0," ",'T_endr-kom'!F335)</f>
        <v xml:space="preserve"> </v>
      </c>
      <c r="H336" s="23" t="str">
        <f>IF('T_endr-kom'!G335=0," ",'T_endr-kom'!G335)</f>
        <v xml:space="preserve"> </v>
      </c>
      <c r="I336" s="23" t="str">
        <f>IF('T_endr-kom'!H335=0," ",'T_endr-kom'!H335)</f>
        <v xml:space="preserve"> </v>
      </c>
      <c r="J336" s="23" t="str">
        <f>IF('T_endr-kom'!I335=0," ",'T_endr-kom'!I335)</f>
        <v xml:space="preserve"> </v>
      </c>
      <c r="K336" s="23" t="str">
        <f>IF('T_endr-kom'!J335=0," ",'T_endr-kom'!J335)</f>
        <v xml:space="preserve"> </v>
      </c>
      <c r="L336" s="23" t="str">
        <f>IF('T_endr-kom'!K335=0," ",'T_endr-kom'!K335)</f>
        <v xml:space="preserve"> </v>
      </c>
      <c r="M336" s="23" t="str">
        <f>IF('T_endr-kom'!L335=0," ",'T_endr-kom'!L335)</f>
        <v xml:space="preserve"> </v>
      </c>
      <c r="N336" s="23" t="str">
        <f>IF('T_endr-kom'!M335=0," ",'T_endr-kom'!M335)</f>
        <v xml:space="preserve"> </v>
      </c>
      <c r="O336" s="23" t="str">
        <f>IF('T_endr-kom'!N335=0," ",'T_endr-kom'!N335)</f>
        <v xml:space="preserve"> </v>
      </c>
      <c r="P336" s="23" t="str">
        <f>IF('T_endr-kom'!O335=0," ",'T_endr-kom'!O335)</f>
        <v xml:space="preserve"> </v>
      </c>
      <c r="Q336" s="23" t="str">
        <f>IF('T_endr-kom'!P335=0," ",'T_endr-kom'!P335)</f>
        <v xml:space="preserve"> </v>
      </c>
      <c r="R336" s="23" t="str">
        <f>IF('T_endr-kom'!Q335=0," ",'T_endr-kom'!Q335)</f>
        <v xml:space="preserve"> </v>
      </c>
      <c r="S336" s="23" t="str">
        <f>IF('T_endr-kom'!R335=0," ",'T_endr-kom'!R335)</f>
        <v xml:space="preserve"> </v>
      </c>
    </row>
    <row r="337" spans="2:19" x14ac:dyDescent="0.2">
      <c r="B337" s="21" t="str">
        <f>IF('T_endr-kom'!A336=0," ",'T_endr-kom'!A336)</f>
        <v xml:space="preserve"> </v>
      </c>
      <c r="C337" s="21" t="str">
        <f>IF('T_endr-kom'!B336=0," ",'T_endr-kom'!B336)</f>
        <v xml:space="preserve"> </v>
      </c>
      <c r="D337" s="23" t="str">
        <f>IF('T_endr-kom'!C336=0," ",'T_endr-kom'!C336)</f>
        <v xml:space="preserve"> </v>
      </c>
      <c r="E337" s="23" t="str">
        <f>IF('T_endr-kom'!D336=0," ",'T_endr-kom'!D336)</f>
        <v xml:space="preserve"> </v>
      </c>
      <c r="F337" s="23" t="str">
        <f>IF('T_endr-kom'!E336=0," ",'T_endr-kom'!E336)</f>
        <v xml:space="preserve"> </v>
      </c>
      <c r="G337" s="23" t="str">
        <f>IF('T_endr-kom'!F336=0," ",'T_endr-kom'!F336)</f>
        <v xml:space="preserve"> </v>
      </c>
      <c r="H337" s="23" t="str">
        <f>IF('T_endr-kom'!G336=0," ",'T_endr-kom'!G336)</f>
        <v xml:space="preserve"> </v>
      </c>
      <c r="I337" s="23" t="str">
        <f>IF('T_endr-kom'!H336=0," ",'T_endr-kom'!H336)</f>
        <v xml:space="preserve"> </v>
      </c>
      <c r="J337" s="23" t="str">
        <f>IF('T_endr-kom'!I336=0," ",'T_endr-kom'!I336)</f>
        <v xml:space="preserve"> </v>
      </c>
      <c r="K337" s="23" t="str">
        <f>IF('T_endr-kom'!J336=0," ",'T_endr-kom'!J336)</f>
        <v xml:space="preserve"> </v>
      </c>
      <c r="L337" s="23" t="str">
        <f>IF('T_endr-kom'!K336=0," ",'T_endr-kom'!K336)</f>
        <v xml:space="preserve"> </v>
      </c>
      <c r="M337" s="23" t="str">
        <f>IF('T_endr-kom'!L336=0," ",'T_endr-kom'!L336)</f>
        <v xml:space="preserve"> </v>
      </c>
      <c r="N337" s="23" t="str">
        <f>IF('T_endr-kom'!M336=0," ",'T_endr-kom'!M336)</f>
        <v xml:space="preserve"> </v>
      </c>
      <c r="O337" s="23" t="str">
        <f>IF('T_endr-kom'!N336=0," ",'T_endr-kom'!N336)</f>
        <v xml:space="preserve"> </v>
      </c>
      <c r="P337" s="23" t="str">
        <f>IF('T_endr-kom'!O336=0," ",'T_endr-kom'!O336)</f>
        <v xml:space="preserve"> </v>
      </c>
      <c r="Q337" s="23" t="str">
        <f>IF('T_endr-kom'!P336=0," ",'T_endr-kom'!P336)</f>
        <v xml:space="preserve"> </v>
      </c>
      <c r="R337" s="23" t="str">
        <f>IF('T_endr-kom'!Q336=0," ",'T_endr-kom'!Q336)</f>
        <v xml:space="preserve"> </v>
      </c>
      <c r="S337" s="23" t="str">
        <f>IF('T_endr-kom'!R336=0," ",'T_endr-kom'!R336)</f>
        <v xml:space="preserve"> </v>
      </c>
    </row>
    <row r="338" spans="2:19" x14ac:dyDescent="0.2">
      <c r="B338" s="21" t="str">
        <f>IF('T_endr-kom'!A337=0," ",'T_endr-kom'!A337)</f>
        <v xml:space="preserve"> </v>
      </c>
      <c r="C338" s="21" t="str">
        <f>IF('T_endr-kom'!B337=0," ",'T_endr-kom'!B337)</f>
        <v xml:space="preserve"> </v>
      </c>
      <c r="D338" s="23" t="str">
        <f>IF('T_endr-kom'!C337=0," ",'T_endr-kom'!C337)</f>
        <v xml:space="preserve"> </v>
      </c>
      <c r="E338" s="23" t="str">
        <f>IF('T_endr-kom'!D337=0," ",'T_endr-kom'!D337)</f>
        <v xml:space="preserve"> </v>
      </c>
      <c r="F338" s="23" t="str">
        <f>IF('T_endr-kom'!E337=0," ",'T_endr-kom'!E337)</f>
        <v xml:space="preserve"> </v>
      </c>
      <c r="G338" s="23" t="str">
        <f>IF('T_endr-kom'!F337=0," ",'T_endr-kom'!F337)</f>
        <v xml:space="preserve"> </v>
      </c>
      <c r="H338" s="23" t="str">
        <f>IF('T_endr-kom'!G337=0," ",'T_endr-kom'!G337)</f>
        <v xml:space="preserve"> </v>
      </c>
      <c r="I338" s="23" t="str">
        <f>IF('T_endr-kom'!H337=0," ",'T_endr-kom'!H337)</f>
        <v xml:space="preserve"> </v>
      </c>
      <c r="J338" s="23" t="str">
        <f>IF('T_endr-kom'!I337=0," ",'T_endr-kom'!I337)</f>
        <v xml:space="preserve"> </v>
      </c>
      <c r="K338" s="23" t="str">
        <f>IF('T_endr-kom'!J337=0," ",'T_endr-kom'!J337)</f>
        <v xml:space="preserve"> </v>
      </c>
      <c r="L338" s="23" t="str">
        <f>IF('T_endr-kom'!K337=0," ",'T_endr-kom'!K337)</f>
        <v xml:space="preserve"> </v>
      </c>
      <c r="M338" s="23" t="str">
        <f>IF('T_endr-kom'!L337=0," ",'T_endr-kom'!L337)</f>
        <v xml:space="preserve"> </v>
      </c>
      <c r="N338" s="23" t="str">
        <f>IF('T_endr-kom'!M337=0," ",'T_endr-kom'!M337)</f>
        <v xml:space="preserve"> </v>
      </c>
      <c r="O338" s="23" t="str">
        <f>IF('T_endr-kom'!N337=0," ",'T_endr-kom'!N337)</f>
        <v xml:space="preserve"> </v>
      </c>
      <c r="P338" s="23" t="str">
        <f>IF('T_endr-kom'!O337=0," ",'T_endr-kom'!O337)</f>
        <v xml:space="preserve"> </v>
      </c>
      <c r="Q338" s="23" t="str">
        <f>IF('T_endr-kom'!P337=0," ",'T_endr-kom'!P337)</f>
        <v xml:space="preserve"> </v>
      </c>
      <c r="R338" s="23" t="str">
        <f>IF('T_endr-kom'!Q337=0," ",'T_endr-kom'!Q337)</f>
        <v xml:space="preserve"> </v>
      </c>
      <c r="S338" s="23" t="str">
        <f>IF('T_endr-kom'!R337=0," ",'T_endr-kom'!R337)</f>
        <v xml:space="preserve"> </v>
      </c>
    </row>
    <row r="339" spans="2:19" x14ac:dyDescent="0.2">
      <c r="B339" s="21" t="str">
        <f>IF('T_endr-kom'!A338=0," ",'T_endr-kom'!A338)</f>
        <v xml:space="preserve"> </v>
      </c>
      <c r="C339" s="21" t="str">
        <f>IF('T_endr-kom'!B338=0," ",'T_endr-kom'!B338)</f>
        <v xml:space="preserve"> </v>
      </c>
      <c r="D339" s="23" t="str">
        <f>IF('T_endr-kom'!C338=0," ",'T_endr-kom'!C338)</f>
        <v xml:space="preserve"> </v>
      </c>
      <c r="E339" s="23" t="str">
        <f>IF('T_endr-kom'!D338=0," ",'T_endr-kom'!D338)</f>
        <v xml:space="preserve"> </v>
      </c>
      <c r="F339" s="23" t="str">
        <f>IF('T_endr-kom'!E338=0," ",'T_endr-kom'!E338)</f>
        <v xml:space="preserve"> </v>
      </c>
      <c r="G339" s="23" t="str">
        <f>IF('T_endr-kom'!F338=0," ",'T_endr-kom'!F338)</f>
        <v xml:space="preserve"> </v>
      </c>
      <c r="H339" s="23" t="str">
        <f>IF('T_endr-kom'!G338=0," ",'T_endr-kom'!G338)</f>
        <v xml:space="preserve"> </v>
      </c>
      <c r="I339" s="23" t="str">
        <f>IF('T_endr-kom'!H338=0," ",'T_endr-kom'!H338)</f>
        <v xml:space="preserve"> </v>
      </c>
      <c r="J339" s="23" t="str">
        <f>IF('T_endr-kom'!I338=0," ",'T_endr-kom'!I338)</f>
        <v xml:space="preserve"> </v>
      </c>
      <c r="K339" s="23" t="str">
        <f>IF('T_endr-kom'!J338=0," ",'T_endr-kom'!J338)</f>
        <v xml:space="preserve"> </v>
      </c>
      <c r="L339" s="23" t="str">
        <f>IF('T_endr-kom'!K338=0," ",'T_endr-kom'!K338)</f>
        <v xml:space="preserve"> </v>
      </c>
      <c r="M339" s="23" t="str">
        <f>IF('T_endr-kom'!L338=0," ",'T_endr-kom'!L338)</f>
        <v xml:space="preserve"> </v>
      </c>
      <c r="N339" s="23" t="str">
        <f>IF('T_endr-kom'!M338=0," ",'T_endr-kom'!M338)</f>
        <v xml:space="preserve"> </v>
      </c>
      <c r="O339" s="23" t="str">
        <f>IF('T_endr-kom'!N338=0," ",'T_endr-kom'!N338)</f>
        <v xml:space="preserve"> </v>
      </c>
      <c r="P339" s="23" t="str">
        <f>IF('T_endr-kom'!O338=0," ",'T_endr-kom'!O338)</f>
        <v xml:space="preserve"> </v>
      </c>
      <c r="Q339" s="23" t="str">
        <f>IF('T_endr-kom'!P338=0," ",'T_endr-kom'!P338)</f>
        <v xml:space="preserve"> </v>
      </c>
      <c r="R339" s="23" t="str">
        <f>IF('T_endr-kom'!Q338=0," ",'T_endr-kom'!Q338)</f>
        <v xml:space="preserve"> </v>
      </c>
      <c r="S339" s="23" t="str">
        <f>IF('T_endr-kom'!R338=0," ",'T_endr-kom'!R338)</f>
        <v xml:space="preserve"> </v>
      </c>
    </row>
    <row r="340" spans="2:19" x14ac:dyDescent="0.2">
      <c r="B340" s="21" t="str">
        <f>IF('T_endr-kom'!A339=0," ",'T_endr-kom'!A339)</f>
        <v xml:space="preserve"> </v>
      </c>
      <c r="C340" s="21" t="str">
        <f>IF('T_endr-kom'!B339=0," ",'T_endr-kom'!B339)</f>
        <v xml:space="preserve"> </v>
      </c>
      <c r="D340" s="23" t="str">
        <f>IF('T_endr-kom'!C339=0," ",'T_endr-kom'!C339)</f>
        <v xml:space="preserve"> </v>
      </c>
      <c r="E340" s="23" t="str">
        <f>IF('T_endr-kom'!D339=0," ",'T_endr-kom'!D339)</f>
        <v xml:space="preserve"> </v>
      </c>
      <c r="F340" s="23" t="str">
        <f>IF('T_endr-kom'!E339=0," ",'T_endr-kom'!E339)</f>
        <v xml:space="preserve"> </v>
      </c>
      <c r="G340" s="23" t="str">
        <f>IF('T_endr-kom'!F339=0," ",'T_endr-kom'!F339)</f>
        <v xml:space="preserve"> </v>
      </c>
      <c r="H340" s="23" t="str">
        <f>IF('T_endr-kom'!G339=0," ",'T_endr-kom'!G339)</f>
        <v xml:space="preserve"> </v>
      </c>
      <c r="I340" s="23" t="str">
        <f>IF('T_endr-kom'!H339=0," ",'T_endr-kom'!H339)</f>
        <v xml:space="preserve"> </v>
      </c>
      <c r="J340" s="23" t="str">
        <f>IF('T_endr-kom'!I339=0," ",'T_endr-kom'!I339)</f>
        <v xml:space="preserve"> </v>
      </c>
      <c r="K340" s="23" t="str">
        <f>IF('T_endr-kom'!J339=0," ",'T_endr-kom'!J339)</f>
        <v xml:space="preserve"> </v>
      </c>
      <c r="L340" s="23" t="str">
        <f>IF('T_endr-kom'!K339=0," ",'T_endr-kom'!K339)</f>
        <v xml:space="preserve"> </v>
      </c>
      <c r="M340" s="23" t="str">
        <f>IF('T_endr-kom'!L339=0," ",'T_endr-kom'!L339)</f>
        <v xml:space="preserve"> </v>
      </c>
      <c r="N340" s="23" t="str">
        <f>IF('T_endr-kom'!M339=0," ",'T_endr-kom'!M339)</f>
        <v xml:space="preserve"> </v>
      </c>
      <c r="O340" s="23" t="str">
        <f>IF('T_endr-kom'!N339=0," ",'T_endr-kom'!N339)</f>
        <v xml:space="preserve"> </v>
      </c>
      <c r="P340" s="23" t="str">
        <f>IF('T_endr-kom'!O339=0," ",'T_endr-kom'!O339)</f>
        <v xml:space="preserve"> </v>
      </c>
      <c r="Q340" s="23" t="str">
        <f>IF('T_endr-kom'!P339=0," ",'T_endr-kom'!P339)</f>
        <v xml:space="preserve"> </v>
      </c>
      <c r="R340" s="23" t="str">
        <f>IF('T_endr-kom'!Q339=0," ",'T_endr-kom'!Q339)</f>
        <v xml:space="preserve"> </v>
      </c>
      <c r="S340" s="23" t="str">
        <f>IF('T_endr-kom'!R339=0," ",'T_endr-kom'!R339)</f>
        <v xml:space="preserve"> </v>
      </c>
    </row>
    <row r="341" spans="2:19" x14ac:dyDescent="0.2">
      <c r="B341" s="21" t="str">
        <f>IF('T_endr-kom'!A340=0," ",'T_endr-kom'!A340)</f>
        <v xml:space="preserve"> </v>
      </c>
      <c r="C341" s="21" t="str">
        <f>IF('T_endr-kom'!B340=0," ",'T_endr-kom'!B340)</f>
        <v xml:space="preserve"> </v>
      </c>
      <c r="D341" s="23" t="str">
        <f>IF('T_endr-kom'!C340=0," ",'T_endr-kom'!C340)</f>
        <v xml:space="preserve"> </v>
      </c>
      <c r="E341" s="23" t="str">
        <f>IF('T_endr-kom'!D340=0," ",'T_endr-kom'!D340)</f>
        <v xml:space="preserve"> </v>
      </c>
      <c r="F341" s="23" t="str">
        <f>IF('T_endr-kom'!E340=0," ",'T_endr-kom'!E340)</f>
        <v xml:space="preserve"> </v>
      </c>
      <c r="G341" s="23" t="str">
        <f>IF('T_endr-kom'!F340=0," ",'T_endr-kom'!F340)</f>
        <v xml:space="preserve"> </v>
      </c>
      <c r="H341" s="23" t="str">
        <f>IF('T_endr-kom'!G340=0," ",'T_endr-kom'!G340)</f>
        <v xml:space="preserve"> </v>
      </c>
      <c r="I341" s="23" t="str">
        <f>IF('T_endr-kom'!H340=0," ",'T_endr-kom'!H340)</f>
        <v xml:space="preserve"> </v>
      </c>
      <c r="J341" s="23" t="str">
        <f>IF('T_endr-kom'!I340=0," ",'T_endr-kom'!I340)</f>
        <v xml:space="preserve"> </v>
      </c>
      <c r="K341" s="23" t="str">
        <f>IF('T_endr-kom'!J340=0," ",'T_endr-kom'!J340)</f>
        <v xml:space="preserve"> </v>
      </c>
      <c r="L341" s="23" t="str">
        <f>IF('T_endr-kom'!K340=0," ",'T_endr-kom'!K340)</f>
        <v xml:space="preserve"> </v>
      </c>
      <c r="M341" s="23" t="str">
        <f>IF('T_endr-kom'!L340=0," ",'T_endr-kom'!L340)</f>
        <v xml:space="preserve"> </v>
      </c>
      <c r="N341" s="23" t="str">
        <f>IF('T_endr-kom'!M340=0," ",'T_endr-kom'!M340)</f>
        <v xml:space="preserve"> </v>
      </c>
      <c r="O341" s="23" t="str">
        <f>IF('T_endr-kom'!N340=0," ",'T_endr-kom'!N340)</f>
        <v xml:space="preserve"> </v>
      </c>
      <c r="P341" s="23" t="str">
        <f>IF('T_endr-kom'!O340=0," ",'T_endr-kom'!O340)</f>
        <v xml:space="preserve"> </v>
      </c>
      <c r="Q341" s="23" t="str">
        <f>IF('T_endr-kom'!P340=0," ",'T_endr-kom'!P340)</f>
        <v xml:space="preserve"> </v>
      </c>
      <c r="R341" s="23" t="str">
        <f>IF('T_endr-kom'!Q340=0," ",'T_endr-kom'!Q340)</f>
        <v xml:space="preserve"> </v>
      </c>
      <c r="S341" s="23" t="str">
        <f>IF('T_endr-kom'!R340=0," ",'T_endr-kom'!R340)</f>
        <v xml:space="preserve"> </v>
      </c>
    </row>
    <row r="342" spans="2:19" x14ac:dyDescent="0.2">
      <c r="B342" s="21" t="str">
        <f>IF('T_endr-kom'!A341=0," ",'T_endr-kom'!A341)</f>
        <v xml:space="preserve"> </v>
      </c>
      <c r="C342" s="21" t="str">
        <f>IF('T_endr-kom'!B341=0," ",'T_endr-kom'!B341)</f>
        <v xml:space="preserve"> </v>
      </c>
      <c r="D342" s="23" t="str">
        <f>IF('T_endr-kom'!C341=0," ",'T_endr-kom'!C341)</f>
        <v xml:space="preserve"> </v>
      </c>
      <c r="E342" s="23" t="str">
        <f>IF('T_endr-kom'!D341=0," ",'T_endr-kom'!D341)</f>
        <v xml:space="preserve"> </v>
      </c>
      <c r="F342" s="23" t="str">
        <f>IF('T_endr-kom'!E341=0," ",'T_endr-kom'!E341)</f>
        <v xml:space="preserve"> </v>
      </c>
      <c r="G342" s="23" t="str">
        <f>IF('T_endr-kom'!F341=0," ",'T_endr-kom'!F341)</f>
        <v xml:space="preserve"> </v>
      </c>
      <c r="H342" s="23" t="str">
        <f>IF('T_endr-kom'!G341=0," ",'T_endr-kom'!G341)</f>
        <v xml:space="preserve"> </v>
      </c>
      <c r="I342" s="23" t="str">
        <f>IF('T_endr-kom'!H341=0," ",'T_endr-kom'!H341)</f>
        <v xml:space="preserve"> </v>
      </c>
      <c r="J342" s="23" t="str">
        <f>IF('T_endr-kom'!I341=0," ",'T_endr-kom'!I341)</f>
        <v xml:space="preserve"> </v>
      </c>
      <c r="K342" s="23" t="str">
        <f>IF('T_endr-kom'!J341=0," ",'T_endr-kom'!J341)</f>
        <v xml:space="preserve"> </v>
      </c>
      <c r="L342" s="23" t="str">
        <f>IF('T_endr-kom'!K341=0," ",'T_endr-kom'!K341)</f>
        <v xml:space="preserve"> </v>
      </c>
      <c r="M342" s="23" t="str">
        <f>IF('T_endr-kom'!L341=0," ",'T_endr-kom'!L341)</f>
        <v xml:space="preserve"> </v>
      </c>
      <c r="N342" s="23" t="str">
        <f>IF('T_endr-kom'!M341=0," ",'T_endr-kom'!M341)</f>
        <v xml:space="preserve"> </v>
      </c>
      <c r="O342" s="23" t="str">
        <f>IF('T_endr-kom'!N341=0," ",'T_endr-kom'!N341)</f>
        <v xml:space="preserve"> </v>
      </c>
      <c r="P342" s="23" t="str">
        <f>IF('T_endr-kom'!O341=0," ",'T_endr-kom'!O341)</f>
        <v xml:space="preserve"> </v>
      </c>
      <c r="Q342" s="23" t="str">
        <f>IF('T_endr-kom'!P341=0," ",'T_endr-kom'!P341)</f>
        <v xml:space="preserve"> </v>
      </c>
      <c r="R342" s="23" t="str">
        <f>IF('T_endr-kom'!Q341=0," ",'T_endr-kom'!Q341)</f>
        <v xml:space="preserve"> </v>
      </c>
      <c r="S342" s="23" t="str">
        <f>IF('T_endr-kom'!R341=0," ",'T_endr-kom'!R341)</f>
        <v xml:space="preserve"> </v>
      </c>
    </row>
    <row r="343" spans="2:19" x14ac:dyDescent="0.2">
      <c r="B343" s="21" t="str">
        <f>IF('T_endr-kom'!A342=0," ",'T_endr-kom'!A342)</f>
        <v xml:space="preserve"> </v>
      </c>
      <c r="C343" s="21" t="str">
        <f>IF('T_endr-kom'!B342=0," ",'T_endr-kom'!B342)</f>
        <v xml:space="preserve"> </v>
      </c>
      <c r="D343" s="23" t="str">
        <f>IF('T_endr-kom'!C342=0," ",'T_endr-kom'!C342)</f>
        <v xml:space="preserve"> </v>
      </c>
      <c r="E343" s="23" t="str">
        <f>IF('T_endr-kom'!D342=0," ",'T_endr-kom'!D342)</f>
        <v xml:space="preserve"> </v>
      </c>
      <c r="F343" s="23" t="str">
        <f>IF('T_endr-kom'!E342=0," ",'T_endr-kom'!E342)</f>
        <v xml:space="preserve"> </v>
      </c>
      <c r="G343" s="23" t="str">
        <f>IF('T_endr-kom'!F342=0," ",'T_endr-kom'!F342)</f>
        <v xml:space="preserve"> </v>
      </c>
      <c r="H343" s="23" t="str">
        <f>IF('T_endr-kom'!G342=0," ",'T_endr-kom'!G342)</f>
        <v xml:space="preserve"> </v>
      </c>
      <c r="I343" s="23" t="str">
        <f>IF('T_endr-kom'!H342=0," ",'T_endr-kom'!H342)</f>
        <v xml:space="preserve"> </v>
      </c>
      <c r="J343" s="23" t="str">
        <f>IF('T_endr-kom'!I342=0," ",'T_endr-kom'!I342)</f>
        <v xml:space="preserve"> </v>
      </c>
      <c r="K343" s="23" t="str">
        <f>IF('T_endr-kom'!J342=0," ",'T_endr-kom'!J342)</f>
        <v xml:space="preserve"> </v>
      </c>
      <c r="L343" s="23" t="str">
        <f>IF('T_endr-kom'!K342=0," ",'T_endr-kom'!K342)</f>
        <v xml:space="preserve"> </v>
      </c>
      <c r="M343" s="23" t="str">
        <f>IF('T_endr-kom'!L342=0," ",'T_endr-kom'!L342)</f>
        <v xml:space="preserve"> </v>
      </c>
      <c r="N343" s="23" t="str">
        <f>IF('T_endr-kom'!M342=0," ",'T_endr-kom'!M342)</f>
        <v xml:space="preserve"> </v>
      </c>
      <c r="O343" s="23" t="str">
        <f>IF('T_endr-kom'!N342=0," ",'T_endr-kom'!N342)</f>
        <v xml:space="preserve"> </v>
      </c>
      <c r="P343" s="23" t="str">
        <f>IF('T_endr-kom'!O342=0," ",'T_endr-kom'!O342)</f>
        <v xml:space="preserve"> </v>
      </c>
      <c r="Q343" s="23" t="str">
        <f>IF('T_endr-kom'!P342=0," ",'T_endr-kom'!P342)</f>
        <v xml:space="preserve"> </v>
      </c>
      <c r="R343" s="23" t="str">
        <f>IF('T_endr-kom'!Q342=0," ",'T_endr-kom'!Q342)</f>
        <v xml:space="preserve"> </v>
      </c>
      <c r="S343" s="23" t="str">
        <f>IF('T_endr-kom'!R342=0," ",'T_endr-kom'!R342)</f>
        <v xml:space="preserve"> </v>
      </c>
    </row>
    <row r="344" spans="2:19" x14ac:dyDescent="0.2">
      <c r="B344" s="21" t="str">
        <f>IF('T_endr-kom'!A343=0," ",'T_endr-kom'!A343)</f>
        <v xml:space="preserve"> </v>
      </c>
      <c r="C344" s="21" t="str">
        <f>IF('T_endr-kom'!B343=0," ",'T_endr-kom'!B343)</f>
        <v xml:space="preserve"> </v>
      </c>
      <c r="D344" s="23" t="str">
        <f>IF('T_endr-kom'!C343=0," ",'T_endr-kom'!C343)</f>
        <v xml:space="preserve"> </v>
      </c>
      <c r="E344" s="23" t="str">
        <f>IF('T_endr-kom'!D343=0," ",'T_endr-kom'!D343)</f>
        <v xml:space="preserve"> </v>
      </c>
      <c r="F344" s="23" t="str">
        <f>IF('T_endr-kom'!E343=0," ",'T_endr-kom'!E343)</f>
        <v xml:space="preserve"> </v>
      </c>
      <c r="G344" s="23" t="str">
        <f>IF('T_endr-kom'!F343=0," ",'T_endr-kom'!F343)</f>
        <v xml:space="preserve"> </v>
      </c>
      <c r="H344" s="23" t="str">
        <f>IF('T_endr-kom'!G343=0," ",'T_endr-kom'!G343)</f>
        <v xml:space="preserve"> </v>
      </c>
      <c r="I344" s="23" t="str">
        <f>IF('T_endr-kom'!H343=0," ",'T_endr-kom'!H343)</f>
        <v xml:space="preserve"> </v>
      </c>
      <c r="J344" s="23" t="str">
        <f>IF('T_endr-kom'!I343=0," ",'T_endr-kom'!I343)</f>
        <v xml:space="preserve"> </v>
      </c>
      <c r="K344" s="23" t="str">
        <f>IF('T_endr-kom'!J343=0," ",'T_endr-kom'!J343)</f>
        <v xml:space="preserve"> </v>
      </c>
      <c r="L344" s="23" t="str">
        <f>IF('T_endr-kom'!K343=0," ",'T_endr-kom'!K343)</f>
        <v xml:space="preserve"> </v>
      </c>
      <c r="M344" s="23" t="str">
        <f>IF('T_endr-kom'!L343=0," ",'T_endr-kom'!L343)</f>
        <v xml:space="preserve"> </v>
      </c>
      <c r="N344" s="23" t="str">
        <f>IF('T_endr-kom'!M343=0," ",'T_endr-kom'!M343)</f>
        <v xml:space="preserve"> </v>
      </c>
      <c r="O344" s="23" t="str">
        <f>IF('T_endr-kom'!N343=0," ",'T_endr-kom'!N343)</f>
        <v xml:space="preserve"> </v>
      </c>
      <c r="P344" s="23" t="str">
        <f>IF('T_endr-kom'!O343=0," ",'T_endr-kom'!O343)</f>
        <v xml:space="preserve"> </v>
      </c>
      <c r="Q344" s="23" t="str">
        <f>IF('T_endr-kom'!P343=0," ",'T_endr-kom'!P343)</f>
        <v xml:space="preserve"> </v>
      </c>
      <c r="R344" s="23" t="str">
        <f>IF('T_endr-kom'!Q343=0," ",'T_endr-kom'!Q343)</f>
        <v xml:space="preserve"> </v>
      </c>
      <c r="S344" s="23" t="str">
        <f>IF('T_endr-kom'!R343=0," ",'T_endr-kom'!R343)</f>
        <v xml:space="preserve"> </v>
      </c>
    </row>
    <row r="345" spans="2:19" x14ac:dyDescent="0.2">
      <c r="B345" s="21" t="str">
        <f>IF('T_endr-kom'!A344=0," ",'T_endr-kom'!A344)</f>
        <v xml:space="preserve"> </v>
      </c>
      <c r="C345" s="21" t="str">
        <f>IF('T_endr-kom'!B344=0," ",'T_endr-kom'!B344)</f>
        <v xml:space="preserve"> </v>
      </c>
      <c r="D345" s="23" t="str">
        <f>IF('T_endr-kom'!C344=0," ",'T_endr-kom'!C344)</f>
        <v xml:space="preserve"> </v>
      </c>
      <c r="E345" s="23" t="str">
        <f>IF('T_endr-kom'!D344=0," ",'T_endr-kom'!D344)</f>
        <v xml:space="preserve"> </v>
      </c>
      <c r="F345" s="23" t="str">
        <f>IF('T_endr-kom'!E344=0," ",'T_endr-kom'!E344)</f>
        <v xml:space="preserve"> </v>
      </c>
      <c r="G345" s="23" t="str">
        <f>IF('T_endr-kom'!F344=0," ",'T_endr-kom'!F344)</f>
        <v xml:space="preserve"> </v>
      </c>
      <c r="H345" s="23" t="str">
        <f>IF('T_endr-kom'!G344=0," ",'T_endr-kom'!G344)</f>
        <v xml:space="preserve"> </v>
      </c>
      <c r="I345" s="23" t="str">
        <f>IF('T_endr-kom'!H344=0," ",'T_endr-kom'!H344)</f>
        <v xml:space="preserve"> </v>
      </c>
      <c r="J345" s="23" t="str">
        <f>IF('T_endr-kom'!I344=0," ",'T_endr-kom'!I344)</f>
        <v xml:space="preserve"> </v>
      </c>
      <c r="K345" s="23" t="str">
        <f>IF('T_endr-kom'!J344=0," ",'T_endr-kom'!J344)</f>
        <v xml:space="preserve"> </v>
      </c>
      <c r="L345" s="23" t="str">
        <f>IF('T_endr-kom'!K344=0," ",'T_endr-kom'!K344)</f>
        <v xml:space="preserve"> </v>
      </c>
      <c r="M345" s="23" t="str">
        <f>IF('T_endr-kom'!L344=0," ",'T_endr-kom'!L344)</f>
        <v xml:space="preserve"> </v>
      </c>
      <c r="N345" s="23" t="str">
        <f>IF('T_endr-kom'!M344=0," ",'T_endr-kom'!M344)</f>
        <v xml:space="preserve"> </v>
      </c>
      <c r="O345" s="23" t="str">
        <f>IF('T_endr-kom'!N344=0," ",'T_endr-kom'!N344)</f>
        <v xml:space="preserve"> </v>
      </c>
      <c r="P345" s="23" t="str">
        <f>IF('T_endr-kom'!O344=0," ",'T_endr-kom'!O344)</f>
        <v xml:space="preserve"> </v>
      </c>
      <c r="Q345" s="23" t="str">
        <f>IF('T_endr-kom'!P344=0," ",'T_endr-kom'!P344)</f>
        <v xml:space="preserve"> </v>
      </c>
      <c r="R345" s="23" t="str">
        <f>IF('T_endr-kom'!Q344=0," ",'T_endr-kom'!Q344)</f>
        <v xml:space="preserve"> </v>
      </c>
      <c r="S345" s="23" t="str">
        <f>IF('T_endr-kom'!R344=0," ",'T_endr-kom'!R344)</f>
        <v xml:space="preserve"> </v>
      </c>
    </row>
    <row r="346" spans="2:19" x14ac:dyDescent="0.2">
      <c r="B346" s="21" t="str">
        <f>IF('T_endr-kom'!A345=0," ",'T_endr-kom'!A345)</f>
        <v xml:space="preserve"> </v>
      </c>
      <c r="C346" s="21" t="str">
        <f>IF('T_endr-kom'!B345=0," ",'T_endr-kom'!B345)</f>
        <v xml:space="preserve"> </v>
      </c>
      <c r="D346" s="23" t="str">
        <f>IF('T_endr-kom'!C345=0," ",'T_endr-kom'!C345)</f>
        <v xml:space="preserve"> </v>
      </c>
      <c r="E346" s="23" t="str">
        <f>IF('T_endr-kom'!D345=0," ",'T_endr-kom'!D345)</f>
        <v xml:space="preserve"> </v>
      </c>
      <c r="F346" s="23" t="str">
        <f>IF('T_endr-kom'!E345=0," ",'T_endr-kom'!E345)</f>
        <v xml:space="preserve"> </v>
      </c>
      <c r="G346" s="23" t="str">
        <f>IF('T_endr-kom'!F345=0," ",'T_endr-kom'!F345)</f>
        <v xml:space="preserve"> </v>
      </c>
      <c r="H346" s="23" t="str">
        <f>IF('T_endr-kom'!G345=0," ",'T_endr-kom'!G345)</f>
        <v xml:space="preserve"> </v>
      </c>
      <c r="I346" s="23" t="str">
        <f>IF('T_endr-kom'!H345=0," ",'T_endr-kom'!H345)</f>
        <v xml:space="preserve"> </v>
      </c>
      <c r="J346" s="23" t="str">
        <f>IF('T_endr-kom'!I345=0," ",'T_endr-kom'!I345)</f>
        <v xml:space="preserve"> </v>
      </c>
      <c r="K346" s="23" t="str">
        <f>IF('T_endr-kom'!J345=0," ",'T_endr-kom'!J345)</f>
        <v xml:space="preserve"> </v>
      </c>
      <c r="L346" s="23" t="str">
        <f>IF('T_endr-kom'!K345=0," ",'T_endr-kom'!K345)</f>
        <v xml:space="preserve"> </v>
      </c>
      <c r="M346" s="23" t="str">
        <f>IF('T_endr-kom'!L345=0," ",'T_endr-kom'!L345)</f>
        <v xml:space="preserve"> </v>
      </c>
      <c r="N346" s="23" t="str">
        <f>IF('T_endr-kom'!M345=0," ",'T_endr-kom'!M345)</f>
        <v xml:space="preserve"> </v>
      </c>
      <c r="O346" s="23" t="str">
        <f>IF('T_endr-kom'!N345=0," ",'T_endr-kom'!N345)</f>
        <v xml:space="preserve"> </v>
      </c>
      <c r="P346" s="23" t="str">
        <f>IF('T_endr-kom'!O345=0," ",'T_endr-kom'!O345)</f>
        <v xml:space="preserve"> </v>
      </c>
      <c r="Q346" s="23" t="str">
        <f>IF('T_endr-kom'!P345=0," ",'T_endr-kom'!P345)</f>
        <v xml:space="preserve"> </v>
      </c>
      <c r="R346" s="23" t="str">
        <f>IF('T_endr-kom'!Q345=0," ",'T_endr-kom'!Q345)</f>
        <v xml:space="preserve"> </v>
      </c>
      <c r="S346" s="23" t="str">
        <f>IF('T_endr-kom'!R345=0," ",'T_endr-kom'!R345)</f>
        <v xml:space="preserve"> </v>
      </c>
    </row>
    <row r="347" spans="2:19" x14ac:dyDescent="0.2">
      <c r="B347" s="21" t="str">
        <f>IF('T_endr-kom'!A346=0," ",'T_endr-kom'!A346)</f>
        <v xml:space="preserve"> </v>
      </c>
      <c r="C347" s="21" t="str">
        <f>IF('T_endr-kom'!B346=0," ",'T_endr-kom'!B346)</f>
        <v xml:space="preserve"> </v>
      </c>
      <c r="D347" s="23" t="str">
        <f>IF('T_endr-kom'!C346=0," ",'T_endr-kom'!C346)</f>
        <v xml:space="preserve"> </v>
      </c>
      <c r="E347" s="23" t="str">
        <f>IF('T_endr-kom'!D346=0," ",'T_endr-kom'!D346)</f>
        <v xml:space="preserve"> </v>
      </c>
      <c r="F347" s="23" t="str">
        <f>IF('T_endr-kom'!E346=0," ",'T_endr-kom'!E346)</f>
        <v xml:space="preserve"> </v>
      </c>
      <c r="G347" s="23" t="str">
        <f>IF('T_endr-kom'!F346=0," ",'T_endr-kom'!F346)</f>
        <v xml:space="preserve"> </v>
      </c>
      <c r="H347" s="23" t="str">
        <f>IF('T_endr-kom'!G346=0," ",'T_endr-kom'!G346)</f>
        <v xml:space="preserve"> </v>
      </c>
      <c r="I347" s="23" t="str">
        <f>IF('T_endr-kom'!H346=0," ",'T_endr-kom'!H346)</f>
        <v xml:space="preserve"> </v>
      </c>
      <c r="J347" s="23" t="str">
        <f>IF('T_endr-kom'!I346=0," ",'T_endr-kom'!I346)</f>
        <v xml:space="preserve"> </v>
      </c>
      <c r="K347" s="23" t="str">
        <f>IF('T_endr-kom'!J346=0," ",'T_endr-kom'!J346)</f>
        <v xml:space="preserve"> </v>
      </c>
      <c r="L347" s="23" t="str">
        <f>IF('T_endr-kom'!K346=0," ",'T_endr-kom'!K346)</f>
        <v xml:space="preserve"> </v>
      </c>
      <c r="M347" s="23" t="str">
        <f>IF('T_endr-kom'!L346=0," ",'T_endr-kom'!L346)</f>
        <v xml:space="preserve"> </v>
      </c>
      <c r="N347" s="23" t="str">
        <f>IF('T_endr-kom'!M346=0," ",'T_endr-kom'!M346)</f>
        <v xml:space="preserve"> </v>
      </c>
      <c r="O347" s="23" t="str">
        <f>IF('T_endr-kom'!N346=0," ",'T_endr-kom'!N346)</f>
        <v xml:space="preserve"> </v>
      </c>
      <c r="P347" s="23" t="str">
        <f>IF('T_endr-kom'!O346=0," ",'T_endr-kom'!O346)</f>
        <v xml:space="preserve"> </v>
      </c>
      <c r="Q347" s="23" t="str">
        <f>IF('T_endr-kom'!P346=0," ",'T_endr-kom'!P346)</f>
        <v xml:space="preserve"> </v>
      </c>
      <c r="R347" s="23" t="str">
        <f>IF('T_endr-kom'!Q346=0," ",'T_endr-kom'!Q346)</f>
        <v xml:space="preserve"> </v>
      </c>
      <c r="S347" s="23" t="str">
        <f>IF('T_endr-kom'!R346=0," ",'T_endr-kom'!R346)</f>
        <v xml:space="preserve"> </v>
      </c>
    </row>
    <row r="348" spans="2:19" x14ac:dyDescent="0.2">
      <c r="B348" s="21" t="str">
        <f>IF('T_endr-kom'!A347=0," ",'T_endr-kom'!A347)</f>
        <v xml:space="preserve"> </v>
      </c>
      <c r="C348" s="21" t="str">
        <f>IF('T_endr-kom'!B347=0," ",'T_endr-kom'!B347)</f>
        <v xml:space="preserve"> </v>
      </c>
      <c r="D348" s="23" t="str">
        <f>IF('T_endr-kom'!C347=0," ",'T_endr-kom'!C347)</f>
        <v xml:space="preserve"> </v>
      </c>
      <c r="E348" s="23" t="str">
        <f>IF('T_endr-kom'!D347=0," ",'T_endr-kom'!D347)</f>
        <v xml:space="preserve"> </v>
      </c>
      <c r="F348" s="23" t="str">
        <f>IF('T_endr-kom'!E347=0," ",'T_endr-kom'!E347)</f>
        <v xml:space="preserve"> </v>
      </c>
      <c r="G348" s="23" t="str">
        <f>IF('T_endr-kom'!F347=0," ",'T_endr-kom'!F347)</f>
        <v xml:space="preserve"> </v>
      </c>
      <c r="H348" s="23" t="str">
        <f>IF('T_endr-kom'!G347=0," ",'T_endr-kom'!G347)</f>
        <v xml:space="preserve"> </v>
      </c>
      <c r="I348" s="23" t="str">
        <f>IF('T_endr-kom'!H347=0," ",'T_endr-kom'!H347)</f>
        <v xml:space="preserve"> </v>
      </c>
      <c r="J348" s="23" t="str">
        <f>IF('T_endr-kom'!I347=0," ",'T_endr-kom'!I347)</f>
        <v xml:space="preserve"> </v>
      </c>
      <c r="K348" s="23" t="str">
        <f>IF('T_endr-kom'!J347=0," ",'T_endr-kom'!J347)</f>
        <v xml:space="preserve"> </v>
      </c>
      <c r="L348" s="23" t="str">
        <f>IF('T_endr-kom'!K347=0," ",'T_endr-kom'!K347)</f>
        <v xml:space="preserve"> </v>
      </c>
      <c r="M348" s="23" t="str">
        <f>IF('T_endr-kom'!L347=0," ",'T_endr-kom'!L347)</f>
        <v xml:space="preserve"> </v>
      </c>
      <c r="N348" s="23" t="str">
        <f>IF('T_endr-kom'!M347=0," ",'T_endr-kom'!M347)</f>
        <v xml:space="preserve"> </v>
      </c>
      <c r="O348" s="23" t="str">
        <f>IF('T_endr-kom'!N347=0," ",'T_endr-kom'!N347)</f>
        <v xml:space="preserve"> </v>
      </c>
      <c r="P348" s="23" t="str">
        <f>IF('T_endr-kom'!O347=0," ",'T_endr-kom'!O347)</f>
        <v xml:space="preserve"> </v>
      </c>
      <c r="Q348" s="23" t="str">
        <f>IF('T_endr-kom'!P347=0," ",'T_endr-kom'!P347)</f>
        <v xml:space="preserve"> </v>
      </c>
      <c r="R348" s="23" t="str">
        <f>IF('T_endr-kom'!Q347=0," ",'T_endr-kom'!Q347)</f>
        <v xml:space="preserve"> </v>
      </c>
      <c r="S348" s="23" t="str">
        <f>IF('T_endr-kom'!R347=0," ",'T_endr-kom'!R347)</f>
        <v xml:space="preserve"> </v>
      </c>
    </row>
    <row r="349" spans="2:19" x14ac:dyDescent="0.2">
      <c r="B349" s="21" t="str">
        <f>IF('T_endr-kom'!A348=0," ",'T_endr-kom'!A348)</f>
        <v xml:space="preserve"> </v>
      </c>
      <c r="C349" s="21" t="str">
        <f>IF('T_endr-kom'!B348=0," ",'T_endr-kom'!B348)</f>
        <v xml:space="preserve"> </v>
      </c>
      <c r="D349" s="23" t="str">
        <f>IF('T_endr-kom'!C348=0," ",'T_endr-kom'!C348)</f>
        <v xml:space="preserve"> </v>
      </c>
      <c r="E349" s="23" t="str">
        <f>IF('T_endr-kom'!D348=0," ",'T_endr-kom'!D348)</f>
        <v xml:space="preserve"> </v>
      </c>
      <c r="F349" s="23" t="str">
        <f>IF('T_endr-kom'!E348=0," ",'T_endr-kom'!E348)</f>
        <v xml:space="preserve"> </v>
      </c>
      <c r="G349" s="23" t="str">
        <f>IF('T_endr-kom'!F348=0," ",'T_endr-kom'!F348)</f>
        <v xml:space="preserve"> </v>
      </c>
      <c r="H349" s="23" t="str">
        <f>IF('T_endr-kom'!G348=0," ",'T_endr-kom'!G348)</f>
        <v xml:space="preserve"> </v>
      </c>
      <c r="I349" s="23" t="str">
        <f>IF('T_endr-kom'!H348=0," ",'T_endr-kom'!H348)</f>
        <v xml:space="preserve"> </v>
      </c>
      <c r="J349" s="23" t="str">
        <f>IF('T_endr-kom'!I348=0," ",'T_endr-kom'!I348)</f>
        <v xml:space="preserve"> </v>
      </c>
      <c r="K349" s="23" t="str">
        <f>IF('T_endr-kom'!J348=0," ",'T_endr-kom'!J348)</f>
        <v xml:space="preserve"> </v>
      </c>
      <c r="L349" s="23" t="str">
        <f>IF('T_endr-kom'!K348=0," ",'T_endr-kom'!K348)</f>
        <v xml:space="preserve"> </v>
      </c>
      <c r="M349" s="23" t="str">
        <f>IF('T_endr-kom'!L348=0," ",'T_endr-kom'!L348)</f>
        <v xml:space="preserve"> </v>
      </c>
      <c r="N349" s="23" t="str">
        <f>IF('T_endr-kom'!M348=0," ",'T_endr-kom'!M348)</f>
        <v xml:space="preserve"> </v>
      </c>
      <c r="O349" s="23" t="str">
        <f>IF('T_endr-kom'!N348=0," ",'T_endr-kom'!N348)</f>
        <v xml:space="preserve"> </v>
      </c>
      <c r="P349" s="23" t="str">
        <f>IF('T_endr-kom'!O348=0," ",'T_endr-kom'!O348)</f>
        <v xml:space="preserve"> </v>
      </c>
      <c r="Q349" s="23" t="str">
        <f>IF('T_endr-kom'!P348=0," ",'T_endr-kom'!P348)</f>
        <v xml:space="preserve"> </v>
      </c>
      <c r="R349" s="23" t="str">
        <f>IF('T_endr-kom'!Q348=0," ",'T_endr-kom'!Q348)</f>
        <v xml:space="preserve"> </v>
      </c>
      <c r="S349" s="23" t="str">
        <f>IF('T_endr-kom'!R348=0," ",'T_endr-kom'!R348)</f>
        <v xml:space="preserve"> </v>
      </c>
    </row>
    <row r="350" spans="2:19" x14ac:dyDescent="0.2">
      <c r="B350" s="21" t="str">
        <f>IF('T_endr-kom'!A349=0," ",'T_endr-kom'!A349)</f>
        <v xml:space="preserve"> </v>
      </c>
      <c r="C350" s="21" t="str">
        <f>IF('T_endr-kom'!B349=0," ",'T_endr-kom'!B349)</f>
        <v xml:space="preserve"> </v>
      </c>
      <c r="D350" s="23" t="str">
        <f>IF('T_endr-kom'!C349=0," ",'T_endr-kom'!C349)</f>
        <v xml:space="preserve"> </v>
      </c>
      <c r="E350" s="23" t="str">
        <f>IF('T_endr-kom'!D349=0," ",'T_endr-kom'!D349)</f>
        <v xml:space="preserve"> </v>
      </c>
      <c r="F350" s="23" t="str">
        <f>IF('T_endr-kom'!E349=0," ",'T_endr-kom'!E349)</f>
        <v xml:space="preserve"> </v>
      </c>
      <c r="G350" s="23" t="str">
        <f>IF('T_endr-kom'!F349=0," ",'T_endr-kom'!F349)</f>
        <v xml:space="preserve"> </v>
      </c>
      <c r="H350" s="23" t="str">
        <f>IF('T_endr-kom'!G349=0," ",'T_endr-kom'!G349)</f>
        <v xml:space="preserve"> </v>
      </c>
      <c r="I350" s="23" t="str">
        <f>IF('T_endr-kom'!H349=0," ",'T_endr-kom'!H349)</f>
        <v xml:space="preserve"> </v>
      </c>
      <c r="J350" s="23" t="str">
        <f>IF('T_endr-kom'!I349=0," ",'T_endr-kom'!I349)</f>
        <v xml:space="preserve"> </v>
      </c>
      <c r="K350" s="23" t="str">
        <f>IF('T_endr-kom'!J349=0," ",'T_endr-kom'!J349)</f>
        <v xml:space="preserve"> </v>
      </c>
      <c r="L350" s="23" t="str">
        <f>IF('T_endr-kom'!K349=0," ",'T_endr-kom'!K349)</f>
        <v xml:space="preserve"> </v>
      </c>
      <c r="M350" s="23" t="str">
        <f>IF('T_endr-kom'!L349=0," ",'T_endr-kom'!L349)</f>
        <v xml:space="preserve"> </v>
      </c>
      <c r="N350" s="23" t="str">
        <f>IF('T_endr-kom'!M349=0," ",'T_endr-kom'!M349)</f>
        <v xml:space="preserve"> </v>
      </c>
      <c r="O350" s="23" t="str">
        <f>IF('T_endr-kom'!N349=0," ",'T_endr-kom'!N349)</f>
        <v xml:space="preserve"> </v>
      </c>
      <c r="P350" s="23" t="str">
        <f>IF('T_endr-kom'!O349=0," ",'T_endr-kom'!O349)</f>
        <v xml:space="preserve"> </v>
      </c>
      <c r="Q350" s="23" t="str">
        <f>IF('T_endr-kom'!P349=0," ",'T_endr-kom'!P349)</f>
        <v xml:space="preserve"> </v>
      </c>
      <c r="R350" s="23" t="str">
        <f>IF('T_endr-kom'!Q349=0," ",'T_endr-kom'!Q349)</f>
        <v xml:space="preserve"> </v>
      </c>
      <c r="S350" s="23" t="str">
        <f>IF('T_endr-kom'!R349=0," ",'T_endr-kom'!R349)</f>
        <v xml:space="preserve"> </v>
      </c>
    </row>
    <row r="351" spans="2:19" x14ac:dyDescent="0.2">
      <c r="B351" s="21" t="str">
        <f>IF('T_endr-kom'!A350=0," ",'T_endr-kom'!A350)</f>
        <v xml:space="preserve"> </v>
      </c>
      <c r="C351" s="21" t="str">
        <f>IF('T_endr-kom'!B350=0," ",'T_endr-kom'!B350)</f>
        <v xml:space="preserve"> </v>
      </c>
      <c r="D351" s="23" t="str">
        <f>IF('T_endr-kom'!C350=0," ",'T_endr-kom'!C350)</f>
        <v xml:space="preserve"> </v>
      </c>
      <c r="E351" s="23" t="str">
        <f>IF('T_endr-kom'!D350=0," ",'T_endr-kom'!D350)</f>
        <v xml:space="preserve"> </v>
      </c>
      <c r="F351" s="23" t="str">
        <f>IF('T_endr-kom'!E350=0," ",'T_endr-kom'!E350)</f>
        <v xml:space="preserve"> </v>
      </c>
      <c r="G351" s="23" t="str">
        <f>IF('T_endr-kom'!F350=0," ",'T_endr-kom'!F350)</f>
        <v xml:space="preserve"> </v>
      </c>
      <c r="H351" s="23" t="str">
        <f>IF('T_endr-kom'!G350=0," ",'T_endr-kom'!G350)</f>
        <v xml:space="preserve"> </v>
      </c>
      <c r="I351" s="23" t="str">
        <f>IF('T_endr-kom'!H350=0," ",'T_endr-kom'!H350)</f>
        <v xml:space="preserve"> </v>
      </c>
      <c r="J351" s="23" t="str">
        <f>IF('T_endr-kom'!I350=0," ",'T_endr-kom'!I350)</f>
        <v xml:space="preserve"> </v>
      </c>
      <c r="K351" s="23" t="str">
        <f>IF('T_endr-kom'!J350=0," ",'T_endr-kom'!J350)</f>
        <v xml:space="preserve"> </v>
      </c>
      <c r="L351" s="23" t="str">
        <f>IF('T_endr-kom'!K350=0," ",'T_endr-kom'!K350)</f>
        <v xml:space="preserve"> </v>
      </c>
      <c r="M351" s="23" t="str">
        <f>IF('T_endr-kom'!L350=0," ",'T_endr-kom'!L350)</f>
        <v xml:space="preserve"> </v>
      </c>
      <c r="N351" s="23" t="str">
        <f>IF('T_endr-kom'!M350=0," ",'T_endr-kom'!M350)</f>
        <v xml:space="preserve"> </v>
      </c>
      <c r="O351" s="23" t="str">
        <f>IF('T_endr-kom'!N350=0," ",'T_endr-kom'!N350)</f>
        <v xml:space="preserve"> </v>
      </c>
      <c r="P351" s="23" t="str">
        <f>IF('T_endr-kom'!O350=0," ",'T_endr-kom'!O350)</f>
        <v xml:space="preserve"> </v>
      </c>
      <c r="Q351" s="23" t="str">
        <f>IF('T_endr-kom'!P350=0," ",'T_endr-kom'!P350)</f>
        <v xml:space="preserve"> </v>
      </c>
      <c r="R351" s="23" t="str">
        <f>IF('T_endr-kom'!Q350=0," ",'T_endr-kom'!Q350)</f>
        <v xml:space="preserve"> </v>
      </c>
      <c r="S351" s="23" t="str">
        <f>IF('T_endr-kom'!R350=0," ",'T_endr-kom'!R350)</f>
        <v xml:space="preserve"> </v>
      </c>
    </row>
    <row r="352" spans="2:19" x14ac:dyDescent="0.2">
      <c r="B352" s="21" t="str">
        <f>IF('T_endr-kom'!A351=0," ",'T_endr-kom'!A351)</f>
        <v xml:space="preserve"> </v>
      </c>
      <c r="C352" s="21" t="str">
        <f>IF('T_endr-kom'!B351=0," ",'T_endr-kom'!B351)</f>
        <v xml:space="preserve"> </v>
      </c>
      <c r="D352" s="23" t="str">
        <f>IF('T_endr-kom'!C351=0," ",'T_endr-kom'!C351)</f>
        <v xml:space="preserve"> </v>
      </c>
      <c r="E352" s="23" t="str">
        <f>IF('T_endr-kom'!D351=0," ",'T_endr-kom'!D351)</f>
        <v xml:space="preserve"> </v>
      </c>
      <c r="F352" s="23" t="str">
        <f>IF('T_endr-kom'!E351=0," ",'T_endr-kom'!E351)</f>
        <v xml:space="preserve"> </v>
      </c>
      <c r="G352" s="23" t="str">
        <f>IF('T_endr-kom'!F351=0," ",'T_endr-kom'!F351)</f>
        <v xml:space="preserve"> </v>
      </c>
      <c r="H352" s="23" t="str">
        <f>IF('T_endr-kom'!G351=0," ",'T_endr-kom'!G351)</f>
        <v xml:space="preserve"> </v>
      </c>
      <c r="I352" s="23" t="str">
        <f>IF('T_endr-kom'!H351=0," ",'T_endr-kom'!H351)</f>
        <v xml:space="preserve"> </v>
      </c>
      <c r="J352" s="23" t="str">
        <f>IF('T_endr-kom'!I351=0," ",'T_endr-kom'!I351)</f>
        <v xml:space="preserve"> </v>
      </c>
      <c r="K352" s="23" t="str">
        <f>IF('T_endr-kom'!J351=0," ",'T_endr-kom'!J351)</f>
        <v xml:space="preserve"> </v>
      </c>
      <c r="L352" s="23" t="str">
        <f>IF('T_endr-kom'!K351=0," ",'T_endr-kom'!K351)</f>
        <v xml:space="preserve"> </v>
      </c>
      <c r="M352" s="23" t="str">
        <f>IF('T_endr-kom'!L351=0," ",'T_endr-kom'!L351)</f>
        <v xml:space="preserve"> </v>
      </c>
      <c r="N352" s="23" t="str">
        <f>IF('T_endr-kom'!M351=0," ",'T_endr-kom'!M351)</f>
        <v xml:space="preserve"> </v>
      </c>
      <c r="O352" s="23" t="str">
        <f>IF('T_endr-kom'!N351=0," ",'T_endr-kom'!N351)</f>
        <v xml:space="preserve"> </v>
      </c>
      <c r="P352" s="23" t="str">
        <f>IF('T_endr-kom'!O351=0," ",'T_endr-kom'!O351)</f>
        <v xml:space="preserve"> </v>
      </c>
      <c r="Q352" s="23" t="str">
        <f>IF('T_endr-kom'!P351=0," ",'T_endr-kom'!P351)</f>
        <v xml:space="preserve"> </v>
      </c>
      <c r="R352" s="23" t="str">
        <f>IF('T_endr-kom'!Q351=0," ",'T_endr-kom'!Q351)</f>
        <v xml:space="preserve"> </v>
      </c>
      <c r="S352" s="23" t="str">
        <f>IF('T_endr-kom'!R351=0," ",'T_endr-kom'!R351)</f>
        <v xml:space="preserve"> </v>
      </c>
    </row>
    <row r="353" spans="2:19" x14ac:dyDescent="0.2">
      <c r="B353" s="21" t="str">
        <f>IF('T_endr-kom'!A352=0," ",'T_endr-kom'!A352)</f>
        <v xml:space="preserve"> </v>
      </c>
      <c r="C353" s="21" t="str">
        <f>IF('T_endr-kom'!B352=0," ",'T_endr-kom'!B352)</f>
        <v xml:space="preserve"> </v>
      </c>
      <c r="D353" s="23" t="str">
        <f>IF('T_endr-kom'!C352=0," ",'T_endr-kom'!C352)</f>
        <v xml:space="preserve"> </v>
      </c>
      <c r="E353" s="23" t="str">
        <f>IF('T_endr-kom'!D352=0," ",'T_endr-kom'!D352)</f>
        <v xml:space="preserve"> </v>
      </c>
      <c r="F353" s="23" t="str">
        <f>IF('T_endr-kom'!E352=0," ",'T_endr-kom'!E352)</f>
        <v xml:space="preserve"> </v>
      </c>
      <c r="G353" s="23" t="str">
        <f>IF('T_endr-kom'!F352=0," ",'T_endr-kom'!F352)</f>
        <v xml:space="preserve"> </v>
      </c>
      <c r="H353" s="23" t="str">
        <f>IF('T_endr-kom'!G352=0," ",'T_endr-kom'!G352)</f>
        <v xml:space="preserve"> </v>
      </c>
      <c r="I353" s="23" t="str">
        <f>IF('T_endr-kom'!H352=0," ",'T_endr-kom'!H352)</f>
        <v xml:space="preserve"> </v>
      </c>
      <c r="J353" s="23" t="str">
        <f>IF('T_endr-kom'!I352=0," ",'T_endr-kom'!I352)</f>
        <v xml:space="preserve"> </v>
      </c>
      <c r="K353" s="23" t="str">
        <f>IF('T_endr-kom'!J352=0," ",'T_endr-kom'!J352)</f>
        <v xml:space="preserve"> </v>
      </c>
      <c r="L353" s="23" t="str">
        <f>IF('T_endr-kom'!K352=0," ",'T_endr-kom'!K352)</f>
        <v xml:space="preserve"> </v>
      </c>
      <c r="M353" s="23" t="str">
        <f>IF('T_endr-kom'!L352=0," ",'T_endr-kom'!L352)</f>
        <v xml:space="preserve"> </v>
      </c>
      <c r="N353" s="23" t="str">
        <f>IF('T_endr-kom'!M352=0," ",'T_endr-kom'!M352)</f>
        <v xml:space="preserve"> </v>
      </c>
      <c r="O353" s="23" t="str">
        <f>IF('T_endr-kom'!N352=0," ",'T_endr-kom'!N352)</f>
        <v xml:space="preserve"> </v>
      </c>
      <c r="P353" s="23" t="str">
        <f>IF('T_endr-kom'!O352=0," ",'T_endr-kom'!O352)</f>
        <v xml:space="preserve"> </v>
      </c>
      <c r="Q353" s="23" t="str">
        <f>IF('T_endr-kom'!P352=0," ",'T_endr-kom'!P352)</f>
        <v xml:space="preserve"> </v>
      </c>
      <c r="R353" s="23" t="str">
        <f>IF('T_endr-kom'!Q352=0," ",'T_endr-kom'!Q352)</f>
        <v xml:space="preserve"> </v>
      </c>
      <c r="S353" s="23" t="str">
        <f>IF('T_endr-kom'!R352=0," ",'T_endr-kom'!R352)</f>
        <v xml:space="preserve"> </v>
      </c>
    </row>
    <row r="354" spans="2:19" x14ac:dyDescent="0.2">
      <c r="B354" s="21" t="str">
        <f>IF('T_endr-kom'!A353=0," ",'T_endr-kom'!A353)</f>
        <v xml:space="preserve"> </v>
      </c>
      <c r="C354" s="21" t="str">
        <f>IF('T_endr-kom'!B353=0," ",'T_endr-kom'!B353)</f>
        <v xml:space="preserve"> </v>
      </c>
      <c r="D354" s="23" t="str">
        <f>IF('T_endr-kom'!C353=0," ",'T_endr-kom'!C353)</f>
        <v xml:space="preserve"> </v>
      </c>
      <c r="E354" s="23" t="str">
        <f>IF('T_endr-kom'!D353=0," ",'T_endr-kom'!D353)</f>
        <v xml:space="preserve"> </v>
      </c>
      <c r="F354" s="23" t="str">
        <f>IF('T_endr-kom'!E353=0," ",'T_endr-kom'!E353)</f>
        <v xml:space="preserve"> </v>
      </c>
      <c r="G354" s="23" t="str">
        <f>IF('T_endr-kom'!F353=0," ",'T_endr-kom'!F353)</f>
        <v xml:space="preserve"> </v>
      </c>
      <c r="H354" s="23" t="str">
        <f>IF('T_endr-kom'!G353=0," ",'T_endr-kom'!G353)</f>
        <v xml:space="preserve"> </v>
      </c>
      <c r="I354" s="23" t="str">
        <f>IF('T_endr-kom'!H353=0," ",'T_endr-kom'!H353)</f>
        <v xml:space="preserve"> </v>
      </c>
      <c r="J354" s="23" t="str">
        <f>IF('T_endr-kom'!I353=0," ",'T_endr-kom'!I353)</f>
        <v xml:space="preserve"> </v>
      </c>
      <c r="K354" s="23" t="str">
        <f>IF('T_endr-kom'!J353=0," ",'T_endr-kom'!J353)</f>
        <v xml:space="preserve"> </v>
      </c>
      <c r="L354" s="23" t="str">
        <f>IF('T_endr-kom'!K353=0," ",'T_endr-kom'!K353)</f>
        <v xml:space="preserve"> </v>
      </c>
      <c r="M354" s="23" t="str">
        <f>IF('T_endr-kom'!L353=0," ",'T_endr-kom'!L353)</f>
        <v xml:space="preserve"> </v>
      </c>
      <c r="N354" s="23" t="str">
        <f>IF('T_endr-kom'!M353=0," ",'T_endr-kom'!M353)</f>
        <v xml:space="preserve"> </v>
      </c>
      <c r="O354" s="23" t="str">
        <f>IF('T_endr-kom'!N353=0," ",'T_endr-kom'!N353)</f>
        <v xml:space="preserve"> </v>
      </c>
      <c r="P354" s="23" t="str">
        <f>IF('T_endr-kom'!O353=0," ",'T_endr-kom'!O353)</f>
        <v xml:space="preserve"> </v>
      </c>
      <c r="Q354" s="23" t="str">
        <f>IF('T_endr-kom'!P353=0," ",'T_endr-kom'!P353)</f>
        <v xml:space="preserve"> </v>
      </c>
      <c r="R354" s="23" t="str">
        <f>IF('T_endr-kom'!Q353=0," ",'T_endr-kom'!Q353)</f>
        <v xml:space="preserve"> </v>
      </c>
      <c r="S354" s="23" t="str">
        <f>IF('T_endr-kom'!R353=0," ",'T_endr-kom'!R353)</f>
        <v xml:space="preserve"> </v>
      </c>
    </row>
    <row r="355" spans="2:19" x14ac:dyDescent="0.2">
      <c r="B355" s="21" t="str">
        <f>IF('T_endr-kom'!A354=0," ",'T_endr-kom'!A354)</f>
        <v xml:space="preserve"> </v>
      </c>
      <c r="C355" s="21" t="str">
        <f>IF('T_endr-kom'!B354=0," ",'T_endr-kom'!B354)</f>
        <v xml:space="preserve"> </v>
      </c>
      <c r="D355" s="23" t="str">
        <f>IF('T_endr-kom'!C354=0," ",'T_endr-kom'!C354)</f>
        <v xml:space="preserve"> </v>
      </c>
      <c r="E355" s="23" t="str">
        <f>IF('T_endr-kom'!D354=0," ",'T_endr-kom'!D354)</f>
        <v xml:space="preserve"> </v>
      </c>
      <c r="F355" s="23" t="str">
        <f>IF('T_endr-kom'!E354=0," ",'T_endr-kom'!E354)</f>
        <v xml:space="preserve"> </v>
      </c>
      <c r="G355" s="23" t="str">
        <f>IF('T_endr-kom'!F354=0," ",'T_endr-kom'!F354)</f>
        <v xml:space="preserve"> </v>
      </c>
      <c r="H355" s="23" t="str">
        <f>IF('T_endr-kom'!G354=0," ",'T_endr-kom'!G354)</f>
        <v xml:space="preserve"> </v>
      </c>
      <c r="I355" s="23" t="str">
        <f>IF('T_endr-kom'!H354=0," ",'T_endr-kom'!H354)</f>
        <v xml:space="preserve"> </v>
      </c>
      <c r="J355" s="23" t="str">
        <f>IF('T_endr-kom'!I354=0," ",'T_endr-kom'!I354)</f>
        <v xml:space="preserve"> </v>
      </c>
      <c r="K355" s="23" t="str">
        <f>IF('T_endr-kom'!J354=0," ",'T_endr-kom'!J354)</f>
        <v xml:space="preserve"> </v>
      </c>
      <c r="L355" s="23" t="str">
        <f>IF('T_endr-kom'!K354=0," ",'T_endr-kom'!K354)</f>
        <v xml:space="preserve"> </v>
      </c>
      <c r="M355" s="23" t="str">
        <f>IF('T_endr-kom'!L354=0," ",'T_endr-kom'!L354)</f>
        <v xml:space="preserve"> </v>
      </c>
      <c r="N355" s="23" t="str">
        <f>IF('T_endr-kom'!M354=0," ",'T_endr-kom'!M354)</f>
        <v xml:space="preserve"> </v>
      </c>
      <c r="O355" s="23" t="str">
        <f>IF('T_endr-kom'!N354=0," ",'T_endr-kom'!N354)</f>
        <v xml:space="preserve"> </v>
      </c>
      <c r="P355" s="23" t="str">
        <f>IF('T_endr-kom'!O354=0," ",'T_endr-kom'!O354)</f>
        <v xml:space="preserve"> </v>
      </c>
      <c r="Q355" s="23" t="str">
        <f>IF('T_endr-kom'!P354=0," ",'T_endr-kom'!P354)</f>
        <v xml:space="preserve"> </v>
      </c>
      <c r="R355" s="23" t="str">
        <f>IF('T_endr-kom'!Q354=0," ",'T_endr-kom'!Q354)</f>
        <v xml:space="preserve"> </v>
      </c>
      <c r="S355" s="23" t="str">
        <f>IF('T_endr-kom'!R354=0," ",'T_endr-kom'!R354)</f>
        <v xml:space="preserve"> </v>
      </c>
    </row>
    <row r="356" spans="2:19" x14ac:dyDescent="0.2">
      <c r="B356" s="21" t="str">
        <f>IF('T_endr-kom'!A355=0," ",'T_endr-kom'!A355)</f>
        <v xml:space="preserve"> </v>
      </c>
      <c r="C356" s="21" t="str">
        <f>IF('T_endr-kom'!B355=0," ",'T_endr-kom'!B355)</f>
        <v xml:space="preserve"> </v>
      </c>
      <c r="D356" s="23" t="str">
        <f>IF('T_endr-kom'!C355=0," ",'T_endr-kom'!C355)</f>
        <v xml:space="preserve"> </v>
      </c>
      <c r="E356" s="23" t="str">
        <f>IF('T_endr-kom'!D355=0," ",'T_endr-kom'!D355)</f>
        <v xml:space="preserve"> </v>
      </c>
      <c r="F356" s="23" t="str">
        <f>IF('T_endr-kom'!E355=0," ",'T_endr-kom'!E355)</f>
        <v xml:space="preserve"> </v>
      </c>
      <c r="G356" s="23" t="str">
        <f>IF('T_endr-kom'!F355=0," ",'T_endr-kom'!F355)</f>
        <v xml:space="preserve"> </v>
      </c>
      <c r="H356" s="23" t="str">
        <f>IF('T_endr-kom'!G355=0," ",'T_endr-kom'!G355)</f>
        <v xml:space="preserve"> </v>
      </c>
      <c r="I356" s="23" t="str">
        <f>IF('T_endr-kom'!H355=0," ",'T_endr-kom'!H355)</f>
        <v xml:space="preserve"> </v>
      </c>
      <c r="J356" s="23" t="str">
        <f>IF('T_endr-kom'!I355=0," ",'T_endr-kom'!I355)</f>
        <v xml:space="preserve"> </v>
      </c>
      <c r="K356" s="23" t="str">
        <f>IF('T_endr-kom'!J355=0," ",'T_endr-kom'!J355)</f>
        <v xml:space="preserve"> </v>
      </c>
      <c r="L356" s="23" t="str">
        <f>IF('T_endr-kom'!K355=0," ",'T_endr-kom'!K355)</f>
        <v xml:space="preserve"> </v>
      </c>
      <c r="M356" s="23" t="str">
        <f>IF('T_endr-kom'!L355=0," ",'T_endr-kom'!L355)</f>
        <v xml:space="preserve"> </v>
      </c>
      <c r="N356" s="23" t="str">
        <f>IF('T_endr-kom'!M355=0," ",'T_endr-kom'!M355)</f>
        <v xml:space="preserve"> </v>
      </c>
      <c r="O356" s="23" t="str">
        <f>IF('T_endr-kom'!N355=0," ",'T_endr-kom'!N355)</f>
        <v xml:space="preserve"> </v>
      </c>
      <c r="P356" s="23" t="str">
        <f>IF('T_endr-kom'!O355=0," ",'T_endr-kom'!O355)</f>
        <v xml:space="preserve"> </v>
      </c>
      <c r="Q356" s="23" t="str">
        <f>IF('T_endr-kom'!P355=0," ",'T_endr-kom'!P355)</f>
        <v xml:space="preserve"> </v>
      </c>
      <c r="R356" s="23" t="str">
        <f>IF('T_endr-kom'!Q355=0," ",'T_endr-kom'!Q355)</f>
        <v xml:space="preserve"> </v>
      </c>
      <c r="S356" s="23" t="str">
        <f>IF('T_endr-kom'!R355=0," ",'T_endr-kom'!R355)</f>
        <v xml:space="preserve"> </v>
      </c>
    </row>
    <row r="357" spans="2:19" x14ac:dyDescent="0.2">
      <c r="B357" s="21" t="str">
        <f>IF('T_endr-kom'!A356=0," ",'T_endr-kom'!A356)</f>
        <v xml:space="preserve"> </v>
      </c>
      <c r="C357" s="21" t="str">
        <f>IF('T_endr-kom'!B356=0," ",'T_endr-kom'!B356)</f>
        <v xml:space="preserve"> </v>
      </c>
      <c r="D357" s="23" t="str">
        <f>IF('T_endr-kom'!C356=0," ",'T_endr-kom'!C356)</f>
        <v xml:space="preserve"> </v>
      </c>
      <c r="E357" s="23" t="str">
        <f>IF('T_endr-kom'!D356=0," ",'T_endr-kom'!D356)</f>
        <v xml:space="preserve"> </v>
      </c>
      <c r="F357" s="23" t="str">
        <f>IF('T_endr-kom'!E356=0," ",'T_endr-kom'!E356)</f>
        <v xml:space="preserve"> </v>
      </c>
      <c r="G357" s="23" t="str">
        <f>IF('T_endr-kom'!F356=0," ",'T_endr-kom'!F356)</f>
        <v xml:space="preserve"> </v>
      </c>
      <c r="H357" s="23" t="str">
        <f>IF('T_endr-kom'!G356=0," ",'T_endr-kom'!G356)</f>
        <v xml:space="preserve"> </v>
      </c>
      <c r="I357" s="23" t="str">
        <f>IF('T_endr-kom'!H356=0," ",'T_endr-kom'!H356)</f>
        <v xml:space="preserve"> </v>
      </c>
      <c r="J357" s="23" t="str">
        <f>IF('T_endr-kom'!I356=0," ",'T_endr-kom'!I356)</f>
        <v xml:space="preserve"> </v>
      </c>
      <c r="K357" s="23" t="str">
        <f>IF('T_endr-kom'!J356=0," ",'T_endr-kom'!J356)</f>
        <v xml:space="preserve"> </v>
      </c>
      <c r="L357" s="23" t="str">
        <f>IF('T_endr-kom'!K356=0," ",'T_endr-kom'!K356)</f>
        <v xml:space="preserve"> </v>
      </c>
      <c r="M357" s="23" t="str">
        <f>IF('T_endr-kom'!L356=0," ",'T_endr-kom'!L356)</f>
        <v xml:space="preserve"> </v>
      </c>
      <c r="N357" s="23" t="str">
        <f>IF('T_endr-kom'!M356=0," ",'T_endr-kom'!M356)</f>
        <v xml:space="preserve"> </v>
      </c>
      <c r="O357" s="23" t="str">
        <f>IF('T_endr-kom'!N356=0," ",'T_endr-kom'!N356)</f>
        <v xml:space="preserve"> </v>
      </c>
      <c r="P357" s="23" t="str">
        <f>IF('T_endr-kom'!O356=0," ",'T_endr-kom'!O356)</f>
        <v xml:space="preserve"> </v>
      </c>
      <c r="Q357" s="23" t="str">
        <f>IF('T_endr-kom'!P356=0," ",'T_endr-kom'!P356)</f>
        <v xml:space="preserve"> </v>
      </c>
      <c r="R357" s="23" t="str">
        <f>IF('T_endr-kom'!Q356=0," ",'T_endr-kom'!Q356)</f>
        <v xml:space="preserve"> </v>
      </c>
      <c r="S357" s="23" t="str">
        <f>IF('T_endr-kom'!R356=0," ",'T_endr-kom'!R356)</f>
        <v xml:space="preserve"> </v>
      </c>
    </row>
    <row r="358" spans="2:19" x14ac:dyDescent="0.2">
      <c r="B358" s="21" t="str">
        <f>IF('T_endr-kom'!A357=0," ",'T_endr-kom'!A357)</f>
        <v xml:space="preserve"> </v>
      </c>
      <c r="C358" s="21" t="str">
        <f>IF('T_endr-kom'!B357=0," ",'T_endr-kom'!B357)</f>
        <v xml:space="preserve"> </v>
      </c>
      <c r="D358" s="23" t="str">
        <f>IF('T_endr-kom'!C357=0," ",'T_endr-kom'!C357)</f>
        <v xml:space="preserve"> </v>
      </c>
      <c r="E358" s="23" t="str">
        <f>IF('T_endr-kom'!D357=0," ",'T_endr-kom'!D357)</f>
        <v xml:space="preserve"> </v>
      </c>
      <c r="F358" s="23" t="str">
        <f>IF('T_endr-kom'!E357=0," ",'T_endr-kom'!E357)</f>
        <v xml:space="preserve"> </v>
      </c>
      <c r="G358" s="23" t="str">
        <f>IF('T_endr-kom'!F357=0," ",'T_endr-kom'!F357)</f>
        <v xml:space="preserve"> </v>
      </c>
      <c r="H358" s="23" t="str">
        <f>IF('T_endr-kom'!G357=0," ",'T_endr-kom'!G357)</f>
        <v xml:space="preserve"> </v>
      </c>
      <c r="I358" s="23" t="str">
        <f>IF('T_endr-kom'!H357=0," ",'T_endr-kom'!H357)</f>
        <v xml:space="preserve"> </v>
      </c>
      <c r="J358" s="23" t="str">
        <f>IF('T_endr-kom'!I357=0," ",'T_endr-kom'!I357)</f>
        <v xml:space="preserve"> </v>
      </c>
      <c r="K358" s="23" t="str">
        <f>IF('T_endr-kom'!J357=0," ",'T_endr-kom'!J357)</f>
        <v xml:space="preserve"> </v>
      </c>
      <c r="L358" s="23" t="str">
        <f>IF('T_endr-kom'!K357=0," ",'T_endr-kom'!K357)</f>
        <v xml:space="preserve"> </v>
      </c>
      <c r="M358" s="23" t="str">
        <f>IF('T_endr-kom'!L357=0," ",'T_endr-kom'!L357)</f>
        <v xml:space="preserve"> </v>
      </c>
      <c r="N358" s="23" t="str">
        <f>IF('T_endr-kom'!M357=0," ",'T_endr-kom'!M357)</f>
        <v xml:space="preserve"> </v>
      </c>
      <c r="O358" s="23" t="str">
        <f>IF('T_endr-kom'!N357=0," ",'T_endr-kom'!N357)</f>
        <v xml:space="preserve"> </v>
      </c>
      <c r="P358" s="23" t="str">
        <f>IF('T_endr-kom'!O357=0," ",'T_endr-kom'!O357)</f>
        <v xml:space="preserve"> </v>
      </c>
      <c r="Q358" s="23" t="str">
        <f>IF('T_endr-kom'!P357=0," ",'T_endr-kom'!P357)</f>
        <v xml:space="preserve"> </v>
      </c>
      <c r="R358" s="23" t="str">
        <f>IF('T_endr-kom'!Q357=0," ",'T_endr-kom'!Q357)</f>
        <v xml:space="preserve"> </v>
      </c>
      <c r="S358" s="23" t="str">
        <f>IF('T_endr-kom'!R357=0," ",'T_endr-kom'!R357)</f>
        <v xml:space="preserve"> </v>
      </c>
    </row>
    <row r="359" spans="2:19" x14ac:dyDescent="0.2">
      <c r="B359" s="21" t="str">
        <f>IF('T_endr-kom'!A358=0," ",'T_endr-kom'!A358)</f>
        <v xml:space="preserve"> </v>
      </c>
      <c r="C359" s="21" t="str">
        <f>IF('T_endr-kom'!B358=0," ",'T_endr-kom'!B358)</f>
        <v xml:space="preserve"> </v>
      </c>
      <c r="D359" s="23" t="str">
        <f>IF('T_endr-kom'!C358=0," ",'T_endr-kom'!C358)</f>
        <v xml:space="preserve"> </v>
      </c>
      <c r="E359" s="23" t="str">
        <f>IF('T_endr-kom'!D358=0," ",'T_endr-kom'!D358)</f>
        <v xml:space="preserve"> </v>
      </c>
      <c r="F359" s="23" t="str">
        <f>IF('T_endr-kom'!E358=0," ",'T_endr-kom'!E358)</f>
        <v xml:space="preserve"> </v>
      </c>
      <c r="G359" s="23" t="str">
        <f>IF('T_endr-kom'!F358=0," ",'T_endr-kom'!F358)</f>
        <v xml:space="preserve"> </v>
      </c>
      <c r="H359" s="23" t="str">
        <f>IF('T_endr-kom'!G358=0," ",'T_endr-kom'!G358)</f>
        <v xml:space="preserve"> </v>
      </c>
      <c r="I359" s="23" t="str">
        <f>IF('T_endr-kom'!H358=0," ",'T_endr-kom'!H358)</f>
        <v xml:space="preserve"> </v>
      </c>
      <c r="J359" s="23" t="str">
        <f>IF('T_endr-kom'!I358=0," ",'T_endr-kom'!I358)</f>
        <v xml:space="preserve"> </v>
      </c>
      <c r="K359" s="23" t="str">
        <f>IF('T_endr-kom'!J358=0," ",'T_endr-kom'!J358)</f>
        <v xml:space="preserve"> </v>
      </c>
      <c r="L359" s="23" t="str">
        <f>IF('T_endr-kom'!K358=0," ",'T_endr-kom'!K358)</f>
        <v xml:space="preserve"> </v>
      </c>
      <c r="M359" s="23" t="str">
        <f>IF('T_endr-kom'!L358=0," ",'T_endr-kom'!L358)</f>
        <v xml:space="preserve"> </v>
      </c>
      <c r="N359" s="23" t="str">
        <f>IF('T_endr-kom'!M358=0," ",'T_endr-kom'!M358)</f>
        <v xml:space="preserve"> </v>
      </c>
      <c r="O359" s="23" t="str">
        <f>IF('T_endr-kom'!N358=0," ",'T_endr-kom'!N358)</f>
        <v xml:space="preserve"> </v>
      </c>
      <c r="P359" s="23" t="str">
        <f>IF('T_endr-kom'!O358=0," ",'T_endr-kom'!O358)</f>
        <v xml:space="preserve"> </v>
      </c>
      <c r="Q359" s="23" t="str">
        <f>IF('T_endr-kom'!P358=0," ",'T_endr-kom'!P358)</f>
        <v xml:space="preserve"> </v>
      </c>
      <c r="R359" s="23" t="str">
        <f>IF('T_endr-kom'!Q358=0," ",'T_endr-kom'!Q358)</f>
        <v xml:space="preserve"> </v>
      </c>
      <c r="S359" s="23" t="str">
        <f>IF('T_endr-kom'!R358=0," ",'T_endr-kom'!R358)</f>
        <v xml:space="preserve"> </v>
      </c>
    </row>
  </sheetData>
  <mergeCells count="1">
    <mergeCell ref="B5:B6"/>
  </mergeCells>
  <phoneticPr fontId="41" type="noConversion"/>
  <conditionalFormatting sqref="B7:S359 C6:S6 B5:S5">
    <cfRule type="containsBlanks" dxfId="128" priority="1">
      <formula>LEN(TRIM(B5))=0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A585E-C437-421C-A5E2-661100B46F6F}">
  <sheetPr>
    <tabColor theme="9"/>
  </sheetPr>
  <dimension ref="A1:W44"/>
  <sheetViews>
    <sheetView workbookViewId="0">
      <selection activeCell="U10" sqref="U10"/>
    </sheetView>
  </sheetViews>
  <sheetFormatPr baseColWidth="10" defaultRowHeight="12.75" x14ac:dyDescent="0.2"/>
  <cols>
    <col min="1" max="1" width="13" bestFit="1" customWidth="1"/>
    <col min="2" max="2" width="16.85546875" bestFit="1" customWidth="1"/>
    <col min="3" max="3" width="9.28515625" bestFit="1" customWidth="1"/>
    <col min="4" max="4" width="8.42578125" bestFit="1" customWidth="1"/>
    <col min="5" max="9" width="9.28515625" bestFit="1" customWidth="1"/>
    <col min="10" max="10" width="8.42578125" bestFit="1" customWidth="1"/>
    <col min="11" max="18" width="9.28515625" bestFit="1" customWidth="1"/>
    <col min="19" max="19" width="8.140625" bestFit="1" customWidth="1"/>
  </cols>
  <sheetData>
    <row r="1" spans="1:23" x14ac:dyDescent="0.2">
      <c r="A1" s="1" t="s">
        <v>29</v>
      </c>
      <c r="B1" t="s" vm="14">
        <v>35</v>
      </c>
    </row>
    <row r="2" spans="1:23" x14ac:dyDescent="0.2">
      <c r="A2" s="1" t="s">
        <v>61</v>
      </c>
      <c r="B2" t="s" vm="3">
        <v>376</v>
      </c>
      <c r="U2" t="s">
        <v>523</v>
      </c>
    </row>
    <row r="3" spans="1:23" x14ac:dyDescent="0.2">
      <c r="U3" t="s">
        <v>530</v>
      </c>
    </row>
    <row r="4" spans="1:23" x14ac:dyDescent="0.2">
      <c r="A4" s="1" t="s">
        <v>527</v>
      </c>
      <c r="B4" s="1" t="s">
        <v>0</v>
      </c>
    </row>
    <row r="5" spans="1:23" x14ac:dyDescent="0.2">
      <c r="A5" s="1" t="s">
        <v>59</v>
      </c>
      <c r="B5">
        <v>2005</v>
      </c>
      <c r="C5">
        <v>2006</v>
      </c>
      <c r="D5">
        <v>2007</v>
      </c>
      <c r="E5">
        <v>2008</v>
      </c>
      <c r="F5">
        <v>2009</v>
      </c>
      <c r="G5">
        <v>2010</v>
      </c>
      <c r="H5">
        <v>2011</v>
      </c>
      <c r="I5">
        <v>2012</v>
      </c>
      <c r="J5">
        <v>2013</v>
      </c>
      <c r="K5">
        <v>2014</v>
      </c>
      <c r="L5">
        <v>2015</v>
      </c>
      <c r="M5">
        <v>2016</v>
      </c>
      <c r="N5">
        <v>2017</v>
      </c>
      <c r="O5">
        <v>2018</v>
      </c>
      <c r="P5">
        <v>2019</v>
      </c>
      <c r="Q5">
        <v>2020</v>
      </c>
      <c r="R5">
        <v>2021</v>
      </c>
      <c r="U5" t="s">
        <v>600</v>
      </c>
      <c r="W5" s="14" t="str" vm="14">
        <f>IF(B1=U2,U6,IF(B1=U3,U5,B1))</f>
        <v>gris</v>
      </c>
    </row>
    <row r="6" spans="1:23" x14ac:dyDescent="0.2">
      <c r="A6" s="2" t="s">
        <v>429</v>
      </c>
      <c r="B6" s="6"/>
      <c r="C6" s="9">
        <v>0</v>
      </c>
      <c r="D6" s="9">
        <v>118.5</v>
      </c>
      <c r="E6" s="9">
        <v>0</v>
      </c>
      <c r="F6" s="9">
        <v>0</v>
      </c>
      <c r="G6" s="9">
        <v>0</v>
      </c>
      <c r="H6" s="9">
        <v>0</v>
      </c>
      <c r="I6" s="9">
        <v>0</v>
      </c>
      <c r="J6" s="9">
        <v>0</v>
      </c>
      <c r="K6" s="9">
        <v>0</v>
      </c>
      <c r="L6" s="9">
        <v>0</v>
      </c>
      <c r="M6" s="9">
        <v>0</v>
      </c>
      <c r="N6" s="9">
        <v>0</v>
      </c>
      <c r="O6" s="9">
        <v>0</v>
      </c>
      <c r="P6" s="9">
        <v>0</v>
      </c>
      <c r="Q6" s="9">
        <v>0</v>
      </c>
      <c r="R6" s="9">
        <v>0</v>
      </c>
      <c r="U6" t="s">
        <v>601</v>
      </c>
    </row>
    <row r="7" spans="1:23" x14ac:dyDescent="0.2">
      <c r="A7" s="2" t="s">
        <v>413</v>
      </c>
      <c r="B7" s="6"/>
      <c r="C7" s="9">
        <v>-10704</v>
      </c>
      <c r="D7" s="9">
        <v>-39318</v>
      </c>
      <c r="E7" s="9">
        <v>276513.30000000005</v>
      </c>
      <c r="F7" s="9">
        <v>338278.60000000009</v>
      </c>
      <c r="G7" s="9">
        <v>414058.5</v>
      </c>
      <c r="H7" s="9">
        <v>472125.89999999991</v>
      </c>
      <c r="I7" s="9">
        <v>600897.5</v>
      </c>
      <c r="J7" s="9">
        <v>538433.70000000019</v>
      </c>
      <c r="K7" s="9">
        <v>520865.80000000028</v>
      </c>
      <c r="L7" s="9">
        <v>644058.5</v>
      </c>
      <c r="M7" s="9">
        <v>570062.10000000009</v>
      </c>
      <c r="N7" s="9">
        <v>718522.89999999991</v>
      </c>
      <c r="O7" s="9">
        <v>829159.20000000019</v>
      </c>
      <c r="P7" s="9">
        <v>851071.60000000009</v>
      </c>
      <c r="Q7" s="9">
        <v>965658.10000000009</v>
      </c>
      <c r="R7" s="9">
        <v>997679.70000000019</v>
      </c>
    </row>
    <row r="8" spans="1:23" x14ac:dyDescent="0.2">
      <c r="A8" s="2" t="s">
        <v>387</v>
      </c>
      <c r="B8" s="6"/>
      <c r="C8" s="9">
        <v>0</v>
      </c>
      <c r="D8" s="9">
        <v>0</v>
      </c>
      <c r="E8" s="9">
        <v>0</v>
      </c>
      <c r="F8" s="9">
        <v>0</v>
      </c>
      <c r="G8" s="9">
        <v>0</v>
      </c>
      <c r="H8" s="9">
        <v>0</v>
      </c>
      <c r="I8" s="9">
        <v>0</v>
      </c>
      <c r="J8" s="9">
        <v>0</v>
      </c>
      <c r="K8" s="9">
        <v>0</v>
      </c>
      <c r="L8" s="9">
        <v>0</v>
      </c>
      <c r="M8" s="9">
        <v>0</v>
      </c>
      <c r="N8" s="9">
        <v>0</v>
      </c>
      <c r="O8" s="9">
        <v>0</v>
      </c>
      <c r="P8" s="9">
        <v>0</v>
      </c>
      <c r="Q8" s="9">
        <v>0</v>
      </c>
      <c r="R8" s="9">
        <v>0</v>
      </c>
      <c r="U8" t="s">
        <v>536</v>
      </c>
      <c r="W8" s="14" t="str" vm="3">
        <f>IF(B2=U2,U8,IF(B2=U3,U9,B2))</f>
        <v>Trøndelag</v>
      </c>
    </row>
    <row r="9" spans="1:23" x14ac:dyDescent="0.2">
      <c r="A9" s="2" t="s">
        <v>425</v>
      </c>
      <c r="B9" s="6"/>
      <c r="C9" s="9">
        <v>25416.300000000017</v>
      </c>
      <c r="D9" s="9">
        <v>54373.899999999994</v>
      </c>
      <c r="E9" s="9">
        <v>33904.300000000017</v>
      </c>
      <c r="F9" s="9">
        <v>22505.399999999994</v>
      </c>
      <c r="G9" s="9">
        <v>36602.100000000006</v>
      </c>
      <c r="H9" s="9">
        <v>61232.699999999983</v>
      </c>
      <c r="I9" s="9">
        <v>43996.600000000006</v>
      </c>
      <c r="J9" s="9">
        <v>45055.5</v>
      </c>
      <c r="K9" s="9">
        <v>32615.100000000006</v>
      </c>
      <c r="L9" s="9">
        <v>62245.800000000017</v>
      </c>
      <c r="M9" s="9">
        <v>62026.000000000029</v>
      </c>
      <c r="N9" s="9">
        <v>245847.00000000003</v>
      </c>
      <c r="O9" s="9">
        <v>258627.9</v>
      </c>
      <c r="P9" s="9">
        <v>181622.80000000002</v>
      </c>
      <c r="Q9" s="9">
        <v>247352.50000000003</v>
      </c>
      <c r="R9" s="9">
        <v>304739.19999999995</v>
      </c>
      <c r="U9" t="s">
        <v>535</v>
      </c>
    </row>
    <row r="10" spans="1:23" x14ac:dyDescent="0.2">
      <c r="A10" s="2" t="s">
        <v>379</v>
      </c>
      <c r="B10" s="6"/>
      <c r="C10" s="9">
        <v>2692.0999999999985</v>
      </c>
      <c r="D10" s="9">
        <v>13251.199999999997</v>
      </c>
      <c r="E10" s="9">
        <v>9110.6999999999971</v>
      </c>
      <c r="F10" s="9">
        <v>9022.6999999999971</v>
      </c>
      <c r="G10" s="9">
        <v>41867.199999999997</v>
      </c>
      <c r="H10" s="9">
        <v>35682</v>
      </c>
      <c r="I10" s="9">
        <v>24522.300000000003</v>
      </c>
      <c r="J10" s="9">
        <v>4177.9000000000015</v>
      </c>
      <c r="K10" s="9">
        <v>29635.899999999994</v>
      </c>
      <c r="L10" s="9">
        <v>14782.099999999999</v>
      </c>
      <c r="M10" s="9">
        <v>4405.8000000000029</v>
      </c>
      <c r="N10" s="9">
        <v>34115.600000000006</v>
      </c>
      <c r="O10" s="9">
        <v>26429.899999999994</v>
      </c>
      <c r="P10" s="9">
        <v>34849.399999999994</v>
      </c>
      <c r="Q10" s="9">
        <v>64029.100000000006</v>
      </c>
      <c r="R10" s="9">
        <v>43475.7</v>
      </c>
    </row>
    <row r="11" spans="1:23" x14ac:dyDescent="0.2">
      <c r="A11" s="2" t="s">
        <v>386</v>
      </c>
      <c r="B11" s="6"/>
      <c r="C11" s="9">
        <v>0</v>
      </c>
      <c r="D11" s="9">
        <v>0</v>
      </c>
      <c r="E11" s="9">
        <v>349.4</v>
      </c>
      <c r="F11" s="9">
        <v>0</v>
      </c>
      <c r="G11" s="9">
        <v>0</v>
      </c>
      <c r="H11" s="9">
        <v>0</v>
      </c>
      <c r="I11" s="9">
        <v>0</v>
      </c>
      <c r="J11" s="9">
        <v>0</v>
      </c>
      <c r="K11" s="9">
        <v>0</v>
      </c>
      <c r="L11" s="9">
        <v>0</v>
      </c>
      <c r="M11" s="9">
        <v>0</v>
      </c>
      <c r="N11" s="9">
        <v>0</v>
      </c>
      <c r="O11" s="9">
        <v>0</v>
      </c>
      <c r="P11" s="9">
        <v>0</v>
      </c>
      <c r="Q11" s="9">
        <v>0</v>
      </c>
      <c r="R11" s="9">
        <v>0</v>
      </c>
      <c r="U11" t="str">
        <f>_xlfn.CONCAT("Endring av slakteleveranser av ",W5," i ",W8," perioden 2005 - 2021. Utgangspunkt er år 2005")</f>
        <v>Endring av slakteleveranser av gris i Trøndelag perioden 2005 - 2021. Utgangspunkt er år 2005</v>
      </c>
    </row>
    <row r="12" spans="1:23" x14ac:dyDescent="0.2">
      <c r="A12" s="2" t="s">
        <v>401</v>
      </c>
      <c r="B12" s="6"/>
      <c r="C12" s="9">
        <v>-582.5</v>
      </c>
      <c r="D12" s="9">
        <v>-299.5</v>
      </c>
      <c r="E12" s="9">
        <v>-582.5</v>
      </c>
      <c r="F12" s="9">
        <v>-582.5</v>
      </c>
      <c r="G12" s="9">
        <v>-582.5</v>
      </c>
      <c r="H12" s="9">
        <v>-582.5</v>
      </c>
      <c r="I12" s="9">
        <v>4137.3999999999996</v>
      </c>
      <c r="J12" s="9">
        <v>-582.5</v>
      </c>
      <c r="K12" s="9">
        <v>-582.5</v>
      </c>
      <c r="L12" s="9">
        <v>-582.5</v>
      </c>
      <c r="M12" s="9">
        <v>-582.5</v>
      </c>
      <c r="N12" s="9">
        <v>-582.5</v>
      </c>
      <c r="O12" s="9">
        <v>-582.5</v>
      </c>
      <c r="P12" s="9">
        <v>-582.5</v>
      </c>
      <c r="Q12" s="9">
        <v>-582.5</v>
      </c>
      <c r="R12" s="9">
        <v>-582.5</v>
      </c>
    </row>
    <row r="13" spans="1:23" x14ac:dyDescent="0.2">
      <c r="A13" s="2" t="s">
        <v>426</v>
      </c>
      <c r="B13" s="6"/>
      <c r="C13" s="9">
        <v>-17104.200000000012</v>
      </c>
      <c r="D13" s="9">
        <v>-19308.200000000012</v>
      </c>
      <c r="E13" s="9">
        <v>-23524.900000000009</v>
      </c>
      <c r="F13" s="9">
        <v>-18589.200000000012</v>
      </c>
      <c r="G13" s="9">
        <v>424.39999999999418</v>
      </c>
      <c r="H13" s="9">
        <v>-8838</v>
      </c>
      <c r="I13" s="9">
        <v>-28423.100000000006</v>
      </c>
      <c r="J13" s="9">
        <v>46691.299999999988</v>
      </c>
      <c r="K13" s="9">
        <v>37196.600000000006</v>
      </c>
      <c r="L13" s="9">
        <v>93177.5</v>
      </c>
      <c r="M13" s="9">
        <v>200862.80000000002</v>
      </c>
      <c r="N13" s="9">
        <v>102256.19999999998</v>
      </c>
      <c r="O13" s="9">
        <v>83207.299999999988</v>
      </c>
      <c r="P13" s="9">
        <v>50870</v>
      </c>
      <c r="Q13" s="9">
        <v>16599.199999999983</v>
      </c>
      <c r="R13" s="9">
        <v>19225.899999999994</v>
      </c>
    </row>
    <row r="14" spans="1:23" x14ac:dyDescent="0.2">
      <c r="A14" s="2" t="s">
        <v>418</v>
      </c>
      <c r="B14" s="6"/>
      <c r="C14" s="9">
        <v>54716.600000000093</v>
      </c>
      <c r="D14" s="9">
        <v>-44712.600000000093</v>
      </c>
      <c r="E14" s="9">
        <v>71122.300000000279</v>
      </c>
      <c r="F14" s="9">
        <v>120178.20000000019</v>
      </c>
      <c r="G14" s="9">
        <v>221622.60000000009</v>
      </c>
      <c r="H14" s="9">
        <v>183284.5</v>
      </c>
      <c r="I14" s="9">
        <v>13552.899999999907</v>
      </c>
      <c r="J14" s="9">
        <v>-64013</v>
      </c>
      <c r="K14" s="9">
        <v>-170843.69999999995</v>
      </c>
      <c r="L14" s="9">
        <v>-47944.699999999721</v>
      </c>
      <c r="M14" s="9">
        <v>152776.70000000019</v>
      </c>
      <c r="N14" s="9">
        <v>146762.60000000009</v>
      </c>
      <c r="O14" s="9">
        <v>598775</v>
      </c>
      <c r="P14" s="9">
        <v>615059.80000000028</v>
      </c>
      <c r="Q14" s="9">
        <v>566101.20000000019</v>
      </c>
      <c r="R14" s="9">
        <v>628467.5</v>
      </c>
    </row>
    <row r="15" spans="1:23" x14ac:dyDescent="0.2">
      <c r="A15" s="2" t="s">
        <v>391</v>
      </c>
      <c r="B15" s="6"/>
      <c r="C15" s="9">
        <v>-36704.200000000012</v>
      </c>
      <c r="D15" s="9">
        <v>-78841.900000000023</v>
      </c>
      <c r="E15" s="9">
        <v>-87480.200000000012</v>
      </c>
      <c r="F15" s="9">
        <v>-76860.500000000029</v>
      </c>
      <c r="G15" s="9">
        <v>-77211.800000000017</v>
      </c>
      <c r="H15" s="9">
        <v>-71486.000000000029</v>
      </c>
      <c r="I15" s="9">
        <v>-65022.900000000023</v>
      </c>
      <c r="J15" s="9">
        <v>-86344.200000000012</v>
      </c>
      <c r="K15" s="9">
        <v>-93601.300000000017</v>
      </c>
      <c r="L15" s="9">
        <v>-62634.100000000035</v>
      </c>
      <c r="M15" s="9">
        <v>-26823.700000000012</v>
      </c>
      <c r="N15" s="9">
        <v>-65919.500000000029</v>
      </c>
      <c r="O15" s="9">
        <v>-55687</v>
      </c>
      <c r="P15" s="9">
        <v>-105383.40000000002</v>
      </c>
      <c r="Q15" s="9">
        <v>-115759.60000000003</v>
      </c>
      <c r="R15" s="9">
        <v>-106610.70000000001</v>
      </c>
    </row>
    <row r="16" spans="1:23" x14ac:dyDescent="0.2">
      <c r="A16" s="2" t="s">
        <v>433</v>
      </c>
      <c r="B16" s="6"/>
      <c r="C16" s="9">
        <v>0</v>
      </c>
      <c r="D16" s="9">
        <v>0</v>
      </c>
      <c r="E16" s="9">
        <v>0</v>
      </c>
      <c r="F16" s="9">
        <v>0</v>
      </c>
      <c r="G16" s="9">
        <v>0</v>
      </c>
      <c r="H16" s="9">
        <v>0</v>
      </c>
      <c r="I16" s="9">
        <v>0</v>
      </c>
      <c r="J16" s="9">
        <v>0</v>
      </c>
      <c r="K16" s="9">
        <v>0</v>
      </c>
      <c r="L16" s="9">
        <v>0</v>
      </c>
      <c r="M16" s="9">
        <v>0</v>
      </c>
      <c r="N16" s="9">
        <v>0</v>
      </c>
      <c r="O16" s="9">
        <v>0</v>
      </c>
      <c r="P16" s="9">
        <v>0</v>
      </c>
      <c r="Q16" s="9">
        <v>0</v>
      </c>
      <c r="R16" s="9">
        <v>0</v>
      </c>
    </row>
    <row r="17" spans="1:18" x14ac:dyDescent="0.2">
      <c r="A17" s="2" t="s">
        <v>415</v>
      </c>
      <c r="B17" s="6"/>
      <c r="C17" s="9">
        <v>601263.79999999981</v>
      </c>
      <c r="D17" s="9">
        <v>622838.29999999981</v>
      </c>
      <c r="E17" s="9">
        <v>803297</v>
      </c>
      <c r="F17" s="9">
        <v>816594.20000000019</v>
      </c>
      <c r="G17" s="9">
        <v>861645.59999999963</v>
      </c>
      <c r="H17" s="9">
        <v>885512.09999999963</v>
      </c>
      <c r="I17" s="9">
        <v>685639.79999999981</v>
      </c>
      <c r="J17" s="9">
        <v>188037.89999999944</v>
      </c>
      <c r="K17" s="9">
        <v>351818</v>
      </c>
      <c r="L17" s="9">
        <v>905870.29999999981</v>
      </c>
      <c r="M17" s="9">
        <v>1038699.7999999998</v>
      </c>
      <c r="N17" s="9">
        <v>876726.70000000019</v>
      </c>
      <c r="O17" s="9">
        <v>1051803.2999999998</v>
      </c>
      <c r="P17" s="9">
        <v>1307541</v>
      </c>
      <c r="Q17" s="9">
        <v>1297876.5</v>
      </c>
      <c r="R17" s="9">
        <v>1917177.7999999998</v>
      </c>
    </row>
    <row r="18" spans="1:18" x14ac:dyDescent="0.2">
      <c r="A18" s="2" t="s">
        <v>422</v>
      </c>
      <c r="B18" s="6"/>
      <c r="C18" s="9">
        <v>0</v>
      </c>
      <c r="D18" s="9">
        <v>0</v>
      </c>
      <c r="E18" s="9">
        <v>0</v>
      </c>
      <c r="F18" s="9">
        <v>0</v>
      </c>
      <c r="G18" s="9">
        <v>0</v>
      </c>
      <c r="H18" s="9">
        <v>0</v>
      </c>
      <c r="I18" s="9">
        <v>0</v>
      </c>
      <c r="J18" s="9">
        <v>0</v>
      </c>
      <c r="K18" s="9">
        <v>0</v>
      </c>
      <c r="L18" s="9">
        <v>0</v>
      </c>
      <c r="M18" s="9">
        <v>0</v>
      </c>
      <c r="N18" s="9">
        <v>0</v>
      </c>
      <c r="O18" s="9">
        <v>539.29999999999995</v>
      </c>
      <c r="P18" s="9">
        <v>0</v>
      </c>
      <c r="Q18" s="9">
        <v>652.5</v>
      </c>
      <c r="R18" s="9">
        <v>444.9</v>
      </c>
    </row>
    <row r="19" spans="1:18" x14ac:dyDescent="0.2">
      <c r="A19" s="2" t="s">
        <v>406</v>
      </c>
      <c r="B19" s="6"/>
      <c r="C19" s="9">
        <v>-12951.200000000012</v>
      </c>
      <c r="D19" s="9">
        <v>-19977.799999999988</v>
      </c>
      <c r="E19" s="9">
        <v>-32065.899999999994</v>
      </c>
      <c r="F19" s="9">
        <v>-40140.600000000006</v>
      </c>
      <c r="G19" s="9">
        <v>4041.2000000000116</v>
      </c>
      <c r="H19" s="9">
        <v>-7008.1000000000058</v>
      </c>
      <c r="I19" s="9">
        <v>22187.100000000006</v>
      </c>
      <c r="J19" s="9">
        <v>9522.5</v>
      </c>
      <c r="K19" s="9">
        <v>-9066</v>
      </c>
      <c r="L19" s="9">
        <v>16255.5</v>
      </c>
      <c r="M19" s="9">
        <v>22577.5</v>
      </c>
      <c r="N19" s="9">
        <v>-9157.7000000000116</v>
      </c>
      <c r="O19" s="9">
        <v>35989.299999999988</v>
      </c>
      <c r="P19" s="9">
        <v>-2553</v>
      </c>
      <c r="Q19" s="9">
        <v>4251.3999999999942</v>
      </c>
      <c r="R19" s="9">
        <v>31846.100000000006</v>
      </c>
    </row>
    <row r="20" spans="1:18" x14ac:dyDescent="0.2">
      <c r="A20" s="2" t="s">
        <v>403</v>
      </c>
      <c r="B20" s="6"/>
      <c r="C20" s="9">
        <v>-3315.7000000000116</v>
      </c>
      <c r="D20" s="9">
        <v>-116470.5</v>
      </c>
      <c r="E20" s="9">
        <v>-140104.4</v>
      </c>
      <c r="F20" s="9">
        <v>-141035.6</v>
      </c>
      <c r="G20" s="9">
        <v>-135492.5</v>
      </c>
      <c r="H20" s="9">
        <v>-141145.9</v>
      </c>
      <c r="I20" s="9">
        <v>-143439.6</v>
      </c>
      <c r="J20" s="9">
        <v>-136600.30000000002</v>
      </c>
      <c r="K20" s="9">
        <v>-143906.9</v>
      </c>
      <c r="L20" s="9">
        <v>-145404.70000000001</v>
      </c>
      <c r="M20" s="9">
        <v>-144751.20000000001</v>
      </c>
      <c r="N20" s="9">
        <v>-146058.4</v>
      </c>
      <c r="O20" s="9">
        <v>-144543.70000000001</v>
      </c>
      <c r="P20" s="9">
        <v>-146262</v>
      </c>
      <c r="Q20" s="9">
        <v>-146342.9</v>
      </c>
      <c r="R20" s="9">
        <v>-145835.5</v>
      </c>
    </row>
    <row r="21" spans="1:18" x14ac:dyDescent="0.2">
      <c r="A21" s="2" t="s">
        <v>411</v>
      </c>
      <c r="B21" s="6"/>
      <c r="C21" s="9">
        <v>0</v>
      </c>
      <c r="D21" s="9">
        <v>0</v>
      </c>
      <c r="E21" s="9">
        <v>0</v>
      </c>
      <c r="F21" s="9">
        <v>0</v>
      </c>
      <c r="G21" s="9">
        <v>0</v>
      </c>
      <c r="H21" s="9">
        <v>0</v>
      </c>
      <c r="I21" s="9">
        <v>0</v>
      </c>
      <c r="J21" s="9">
        <v>0</v>
      </c>
      <c r="K21" s="9">
        <v>0</v>
      </c>
      <c r="L21" s="9">
        <v>0</v>
      </c>
      <c r="M21" s="9">
        <v>0</v>
      </c>
      <c r="N21" s="9">
        <v>1031.0999999999999</v>
      </c>
      <c r="O21" s="9">
        <v>0</v>
      </c>
      <c r="P21" s="9">
        <v>0</v>
      </c>
      <c r="Q21" s="9">
        <v>0</v>
      </c>
      <c r="R21" s="9">
        <v>0</v>
      </c>
    </row>
    <row r="22" spans="1:18" x14ac:dyDescent="0.2">
      <c r="A22" s="2" t="s">
        <v>402</v>
      </c>
      <c r="B22" s="6"/>
      <c r="C22" s="9">
        <v>-28990.399999999994</v>
      </c>
      <c r="D22" s="9">
        <v>-30204.199999999997</v>
      </c>
      <c r="E22" s="9">
        <v>-16634.5</v>
      </c>
      <c r="F22" s="9">
        <v>-27613.5</v>
      </c>
      <c r="G22" s="9">
        <v>-13333.5</v>
      </c>
      <c r="H22" s="9">
        <v>-7014</v>
      </c>
      <c r="I22" s="9">
        <v>56704.200000000012</v>
      </c>
      <c r="J22" s="9">
        <v>117101.9</v>
      </c>
      <c r="K22" s="9">
        <v>103356</v>
      </c>
      <c r="L22" s="9">
        <v>156796.30000000002</v>
      </c>
      <c r="M22" s="9">
        <v>149464.4</v>
      </c>
      <c r="N22" s="9">
        <v>153390.80000000002</v>
      </c>
      <c r="O22" s="9">
        <v>153989.30000000002</v>
      </c>
      <c r="P22" s="9">
        <v>122113.4</v>
      </c>
      <c r="Q22" s="9">
        <v>144625.69999999998</v>
      </c>
      <c r="R22" s="9">
        <v>153448.80000000002</v>
      </c>
    </row>
    <row r="23" spans="1:18" x14ac:dyDescent="0.2">
      <c r="A23" s="2" t="s">
        <v>410</v>
      </c>
      <c r="B23" s="6"/>
      <c r="C23" s="9">
        <v>-39843.500000000015</v>
      </c>
      <c r="D23" s="9">
        <v>-49826.000000000015</v>
      </c>
      <c r="E23" s="9">
        <v>-37417.200000000012</v>
      </c>
      <c r="F23" s="9">
        <v>-38279.400000000009</v>
      </c>
      <c r="G23" s="9">
        <v>35795.699999999983</v>
      </c>
      <c r="H23" s="9">
        <v>89834.599999999977</v>
      </c>
      <c r="I23" s="9">
        <v>77873.299999999988</v>
      </c>
      <c r="J23" s="9">
        <v>83137.299999999988</v>
      </c>
      <c r="K23" s="9">
        <v>81892.799999999988</v>
      </c>
      <c r="L23" s="9">
        <v>82052.299999999988</v>
      </c>
      <c r="M23" s="9">
        <v>84477.9</v>
      </c>
      <c r="N23" s="9">
        <v>209154.8</v>
      </c>
      <c r="O23" s="9">
        <v>195448.2</v>
      </c>
      <c r="P23" s="9">
        <v>181129</v>
      </c>
      <c r="Q23" s="9">
        <v>201559.8</v>
      </c>
      <c r="R23" s="9">
        <v>203595</v>
      </c>
    </row>
    <row r="24" spans="1:18" x14ac:dyDescent="0.2">
      <c r="A24" s="2" t="s">
        <v>424</v>
      </c>
      <c r="B24" s="6"/>
      <c r="C24" s="9">
        <v>0</v>
      </c>
      <c r="D24" s="9">
        <v>0</v>
      </c>
      <c r="E24" s="9">
        <v>0</v>
      </c>
      <c r="F24" s="9">
        <v>0</v>
      </c>
      <c r="G24" s="9">
        <v>0</v>
      </c>
      <c r="H24" s="9">
        <v>0</v>
      </c>
      <c r="I24" s="9">
        <v>0</v>
      </c>
      <c r="J24" s="9">
        <v>0</v>
      </c>
      <c r="K24" s="9">
        <v>0</v>
      </c>
      <c r="L24" s="9">
        <v>0</v>
      </c>
      <c r="M24" s="9">
        <v>0</v>
      </c>
      <c r="N24" s="9">
        <v>0</v>
      </c>
      <c r="O24" s="9">
        <v>0</v>
      </c>
      <c r="P24" s="9">
        <v>0</v>
      </c>
      <c r="Q24" s="9">
        <v>0</v>
      </c>
      <c r="R24" s="9">
        <v>0</v>
      </c>
    </row>
    <row r="25" spans="1:18" x14ac:dyDescent="0.2">
      <c r="A25" s="2" t="s">
        <v>431</v>
      </c>
      <c r="B25" s="6"/>
      <c r="C25" s="9">
        <v>-40887.500000000029</v>
      </c>
      <c r="D25" s="9">
        <v>-22977.200000000012</v>
      </c>
      <c r="E25" s="9">
        <v>-9144.6000000000349</v>
      </c>
      <c r="F25" s="9">
        <v>-47479.900000000023</v>
      </c>
      <c r="G25" s="9">
        <v>-62630.000000000029</v>
      </c>
      <c r="H25" s="9">
        <v>-61840.200000000012</v>
      </c>
      <c r="I25" s="9">
        <v>-74227.600000000035</v>
      </c>
      <c r="J25" s="9">
        <v>-92704.400000000023</v>
      </c>
      <c r="K25" s="9">
        <v>-62841.300000000017</v>
      </c>
      <c r="L25" s="9">
        <v>-45212.700000000012</v>
      </c>
      <c r="M25" s="9">
        <v>-45872.800000000017</v>
      </c>
      <c r="N25" s="9">
        <v>-30556.600000000035</v>
      </c>
      <c r="O25" s="9">
        <v>-40966.700000000012</v>
      </c>
      <c r="P25" s="9">
        <v>-86390.800000000017</v>
      </c>
      <c r="Q25" s="9">
        <v>-133242.30000000002</v>
      </c>
      <c r="R25" s="9">
        <v>-123138.80000000002</v>
      </c>
    </row>
    <row r="26" spans="1:18" x14ac:dyDescent="0.2">
      <c r="A26" s="2" t="s">
        <v>396</v>
      </c>
      <c r="B26" s="6"/>
      <c r="C26" s="9">
        <v>-2750.8000000000011</v>
      </c>
      <c r="D26" s="9">
        <v>-8817.9000000000015</v>
      </c>
      <c r="E26" s="9">
        <v>-12148.7</v>
      </c>
      <c r="F26" s="9">
        <v>-12148.7</v>
      </c>
      <c r="G26" s="9">
        <v>-12148.7</v>
      </c>
      <c r="H26" s="9">
        <v>-12148.7</v>
      </c>
      <c r="I26" s="9">
        <v>-11878.2</v>
      </c>
      <c r="J26" s="9">
        <v>-12053.5</v>
      </c>
      <c r="K26" s="9">
        <v>-12148.7</v>
      </c>
      <c r="L26" s="9">
        <v>-12148.7</v>
      </c>
      <c r="M26" s="9">
        <v>-7200.3000000000011</v>
      </c>
      <c r="N26" s="9">
        <v>17745.2</v>
      </c>
      <c r="O26" s="9">
        <v>-12148.7</v>
      </c>
      <c r="P26" s="9">
        <v>-12148.7</v>
      </c>
      <c r="Q26" s="9">
        <v>-12003.1</v>
      </c>
      <c r="R26" s="9">
        <v>-11288.6</v>
      </c>
    </row>
    <row r="27" spans="1:18" x14ac:dyDescent="0.2">
      <c r="A27" s="2" t="s">
        <v>385</v>
      </c>
      <c r="B27" s="6"/>
      <c r="C27" s="9">
        <v>24477.799999999988</v>
      </c>
      <c r="D27" s="9">
        <v>23717.5</v>
      </c>
      <c r="E27" s="9">
        <v>35509.400000000023</v>
      </c>
      <c r="F27" s="9">
        <v>-31853.599999999977</v>
      </c>
      <c r="G27" s="9">
        <v>-71848.099999999977</v>
      </c>
      <c r="H27" s="9">
        <v>-53012.799999999988</v>
      </c>
      <c r="I27" s="9">
        <v>-51882.700000000012</v>
      </c>
      <c r="J27" s="9">
        <v>-13751.599999999977</v>
      </c>
      <c r="K27" s="9">
        <v>-90578.200000000012</v>
      </c>
      <c r="L27" s="9">
        <v>-174906.5</v>
      </c>
      <c r="M27" s="9">
        <v>-120872.09999999998</v>
      </c>
      <c r="N27" s="9">
        <v>-199391.6</v>
      </c>
      <c r="O27" s="9">
        <v>-185727.2</v>
      </c>
      <c r="P27" s="9">
        <v>-211909.9</v>
      </c>
      <c r="Q27" s="9">
        <v>-230251</v>
      </c>
      <c r="R27" s="9">
        <v>-198432.3</v>
      </c>
    </row>
    <row r="28" spans="1:18" x14ac:dyDescent="0.2">
      <c r="A28" s="2" t="s">
        <v>395</v>
      </c>
      <c r="B28" s="6"/>
      <c r="C28" s="9">
        <v>-2227.6999999999998</v>
      </c>
      <c r="D28" s="9">
        <v>-1859</v>
      </c>
      <c r="E28" s="9">
        <v>-1070.2999999999997</v>
      </c>
      <c r="F28" s="9">
        <v>-370.5</v>
      </c>
      <c r="G28" s="9">
        <v>-5164.7</v>
      </c>
      <c r="H28" s="9">
        <v>-5164.7</v>
      </c>
      <c r="I28" s="9">
        <v>-5164.7</v>
      </c>
      <c r="J28" s="9">
        <v>-5164.7</v>
      </c>
      <c r="K28" s="9">
        <v>-5164.7</v>
      </c>
      <c r="L28" s="9">
        <v>-5164.7</v>
      </c>
      <c r="M28" s="9">
        <v>-5164.7</v>
      </c>
      <c r="N28" s="9">
        <v>-5164.7</v>
      </c>
      <c r="O28" s="9">
        <v>-5164.7</v>
      </c>
      <c r="P28" s="9">
        <v>-5164.7</v>
      </c>
      <c r="Q28" s="9">
        <v>-4349.5</v>
      </c>
      <c r="R28" s="9">
        <v>-231.59999999999945</v>
      </c>
    </row>
    <row r="29" spans="1:18" x14ac:dyDescent="0.2">
      <c r="A29" s="2" t="s">
        <v>427</v>
      </c>
      <c r="B29" s="6"/>
      <c r="C29" s="9">
        <v>50850.699999999953</v>
      </c>
      <c r="D29" s="9">
        <v>60862.400000000023</v>
      </c>
      <c r="E29" s="9">
        <v>56343.699999999953</v>
      </c>
      <c r="F29" s="9">
        <v>9690.5999999999767</v>
      </c>
      <c r="G29" s="9">
        <v>28867.900000000023</v>
      </c>
      <c r="H29" s="9">
        <v>195762.79999999993</v>
      </c>
      <c r="I29" s="9">
        <v>130243.29999999993</v>
      </c>
      <c r="J29" s="9">
        <v>119281.40000000002</v>
      </c>
      <c r="K29" s="9">
        <v>366272.69999999995</v>
      </c>
      <c r="L29" s="9">
        <v>328098.90000000002</v>
      </c>
      <c r="M29" s="9">
        <v>410554.19999999995</v>
      </c>
      <c r="N29" s="9">
        <v>650627.1</v>
      </c>
      <c r="O29" s="9">
        <v>646532.29999999993</v>
      </c>
      <c r="P29" s="9">
        <v>711586.99999999988</v>
      </c>
      <c r="Q29" s="9">
        <v>718621.20000000007</v>
      </c>
      <c r="R29" s="9">
        <v>780009.49999999988</v>
      </c>
    </row>
    <row r="30" spans="1:18" x14ac:dyDescent="0.2">
      <c r="A30" s="2" t="s">
        <v>397</v>
      </c>
      <c r="B30" s="6"/>
      <c r="C30" s="9">
        <v>314.39999999999964</v>
      </c>
      <c r="D30" s="9">
        <v>-8629.6</v>
      </c>
      <c r="E30" s="9">
        <v>-8172.3</v>
      </c>
      <c r="F30" s="9">
        <v>-8179.6</v>
      </c>
      <c r="G30" s="9">
        <v>-8695.4</v>
      </c>
      <c r="H30" s="9">
        <v>-8902.1</v>
      </c>
      <c r="I30" s="9">
        <v>1241.1000000000004</v>
      </c>
      <c r="J30" s="9">
        <v>31549.200000000004</v>
      </c>
      <c r="K30" s="9">
        <v>-7150.7000000000007</v>
      </c>
      <c r="L30" s="9">
        <v>-8669.9</v>
      </c>
      <c r="M30" s="9">
        <v>-7014</v>
      </c>
      <c r="N30" s="9">
        <v>-8656.7000000000007</v>
      </c>
      <c r="O30" s="9">
        <v>-8750.1</v>
      </c>
      <c r="P30" s="9">
        <v>-8643.4</v>
      </c>
      <c r="Q30" s="9">
        <v>-7885.4000000000005</v>
      </c>
      <c r="R30" s="9">
        <v>-7502</v>
      </c>
    </row>
    <row r="31" spans="1:18" x14ac:dyDescent="0.2">
      <c r="A31" s="2" t="s">
        <v>375</v>
      </c>
      <c r="B31" s="6"/>
      <c r="C31" s="9">
        <v>11462.199999999997</v>
      </c>
      <c r="D31" s="9">
        <v>44351.599999999991</v>
      </c>
      <c r="E31" s="9">
        <v>10999.999999999985</v>
      </c>
      <c r="F31" s="9">
        <v>7422.9000000000087</v>
      </c>
      <c r="G31" s="9">
        <v>-2240.9000000000087</v>
      </c>
      <c r="H31" s="9">
        <v>-6609.3000000000029</v>
      </c>
      <c r="I31" s="9">
        <v>-13604.900000000009</v>
      </c>
      <c r="J31" s="9">
        <v>-35186.300000000003</v>
      </c>
      <c r="K31" s="9">
        <v>-48889.8</v>
      </c>
      <c r="L31" s="9">
        <v>-75112.800000000003</v>
      </c>
      <c r="M31" s="9">
        <v>-74395</v>
      </c>
      <c r="N31" s="9">
        <v>-77997.100000000006</v>
      </c>
      <c r="O31" s="9">
        <v>-84385.9</v>
      </c>
      <c r="P31" s="9">
        <v>-91176.1</v>
      </c>
      <c r="Q31" s="9">
        <v>-81277.600000000006</v>
      </c>
      <c r="R31" s="9">
        <v>-88167.5</v>
      </c>
    </row>
    <row r="32" spans="1:18" x14ac:dyDescent="0.2">
      <c r="A32" s="2" t="s">
        <v>400</v>
      </c>
      <c r="B32" s="6"/>
      <c r="C32" s="9">
        <v>0</v>
      </c>
      <c r="D32" s="9">
        <v>0</v>
      </c>
      <c r="E32" s="9">
        <v>0</v>
      </c>
      <c r="F32" s="9">
        <v>0</v>
      </c>
      <c r="G32" s="9">
        <v>0</v>
      </c>
      <c r="H32" s="9">
        <v>0</v>
      </c>
      <c r="I32" s="9">
        <v>0</v>
      </c>
      <c r="J32" s="9">
        <v>5107.6000000000004</v>
      </c>
      <c r="K32" s="9">
        <v>9547.7999999999993</v>
      </c>
      <c r="L32" s="9">
        <v>14246.8</v>
      </c>
      <c r="M32" s="9">
        <v>15808.3</v>
      </c>
      <c r="N32" s="9">
        <v>17848.7</v>
      </c>
      <c r="O32" s="9">
        <v>5022.5</v>
      </c>
      <c r="P32" s="9">
        <v>4573.2</v>
      </c>
      <c r="Q32" s="9">
        <v>8727.6</v>
      </c>
      <c r="R32" s="9">
        <v>11710.4</v>
      </c>
    </row>
    <row r="33" spans="1:18" x14ac:dyDescent="0.2">
      <c r="A33" s="2" t="s">
        <v>423</v>
      </c>
      <c r="B33" s="6"/>
      <c r="C33" s="9">
        <v>4221.5</v>
      </c>
      <c r="D33" s="9">
        <v>-876.4</v>
      </c>
      <c r="E33" s="9">
        <v>-876.4</v>
      </c>
      <c r="F33" s="9">
        <v>-876.4</v>
      </c>
      <c r="G33" s="9">
        <v>-876.4</v>
      </c>
      <c r="H33" s="9">
        <v>-876.4</v>
      </c>
      <c r="I33" s="9">
        <v>-876.4</v>
      </c>
      <c r="J33" s="9">
        <v>-876.4</v>
      </c>
      <c r="K33" s="9">
        <v>-876.4</v>
      </c>
      <c r="L33" s="9">
        <v>-876.4</v>
      </c>
      <c r="M33" s="9">
        <v>-876.4</v>
      </c>
      <c r="N33" s="9">
        <v>-876.4</v>
      </c>
      <c r="O33" s="9">
        <v>-876.4</v>
      </c>
      <c r="P33" s="9">
        <v>-876.4</v>
      </c>
      <c r="Q33" s="9">
        <v>-876.4</v>
      </c>
      <c r="R33" s="9">
        <v>-876.4</v>
      </c>
    </row>
    <row r="34" spans="1:18" x14ac:dyDescent="0.2">
      <c r="A34" s="2" t="s">
        <v>407</v>
      </c>
      <c r="B34" s="6"/>
      <c r="C34" s="9">
        <v>62467.100000000006</v>
      </c>
      <c r="D34" s="9">
        <v>42328.600000000006</v>
      </c>
      <c r="E34" s="9">
        <v>33080.399999999994</v>
      </c>
      <c r="F34" s="9">
        <v>55506.100000000006</v>
      </c>
      <c r="G34" s="9">
        <v>100999.20000000001</v>
      </c>
      <c r="H34" s="9">
        <v>118788.9</v>
      </c>
      <c r="I34" s="9">
        <v>98312.200000000012</v>
      </c>
      <c r="J34" s="9">
        <v>70768.100000000006</v>
      </c>
      <c r="K34" s="9">
        <v>100888.1</v>
      </c>
      <c r="L34" s="9">
        <v>65746.800000000017</v>
      </c>
      <c r="M34" s="9">
        <v>102325.30000000002</v>
      </c>
      <c r="N34" s="9">
        <v>92219.700000000012</v>
      </c>
      <c r="O34" s="9">
        <v>71625.399999999994</v>
      </c>
      <c r="P34" s="9">
        <v>61977.100000000006</v>
      </c>
      <c r="Q34" s="9">
        <v>57176.5</v>
      </c>
      <c r="R34" s="9">
        <v>59837.800000000017</v>
      </c>
    </row>
    <row r="35" spans="1:18" x14ac:dyDescent="0.2">
      <c r="A35" s="2" t="s">
        <v>404</v>
      </c>
      <c r="B35" s="6"/>
      <c r="C35" s="9">
        <v>15066.700000000004</v>
      </c>
      <c r="D35" s="9">
        <v>11537.800000000003</v>
      </c>
      <c r="E35" s="9">
        <v>35379.200000000004</v>
      </c>
      <c r="F35" s="9">
        <v>27005.500000000007</v>
      </c>
      <c r="G35" s="9">
        <v>28367.799999999996</v>
      </c>
      <c r="H35" s="9">
        <v>13929.400000000001</v>
      </c>
      <c r="I35" s="9">
        <v>37206.400000000001</v>
      </c>
      <c r="J35" s="9">
        <v>77003.200000000012</v>
      </c>
      <c r="K35" s="9">
        <v>92776.9</v>
      </c>
      <c r="L35" s="9">
        <v>125006.5</v>
      </c>
      <c r="M35" s="9">
        <v>125555.5</v>
      </c>
      <c r="N35" s="9">
        <v>103397.5</v>
      </c>
      <c r="O35" s="9">
        <v>126023.4</v>
      </c>
      <c r="P35" s="9">
        <v>116918.79999999999</v>
      </c>
      <c r="Q35" s="9">
        <v>125718.1</v>
      </c>
      <c r="R35" s="9">
        <v>132475.29999999999</v>
      </c>
    </row>
    <row r="36" spans="1:18" x14ac:dyDescent="0.2">
      <c r="A36" s="2" t="s">
        <v>421</v>
      </c>
      <c r="B36" s="6"/>
      <c r="C36" s="9">
        <v>-40699.399999999907</v>
      </c>
      <c r="D36" s="9">
        <v>-42430.699999999953</v>
      </c>
      <c r="E36" s="9">
        <v>7298.4000000000233</v>
      </c>
      <c r="F36" s="9">
        <v>-8171.0999999999767</v>
      </c>
      <c r="G36" s="9">
        <v>-10014.399999999907</v>
      </c>
      <c r="H36" s="9">
        <v>-30616</v>
      </c>
      <c r="I36" s="9">
        <v>-106181.69999999995</v>
      </c>
      <c r="J36" s="9">
        <v>-249738</v>
      </c>
      <c r="K36" s="9">
        <v>-274084.69999999995</v>
      </c>
      <c r="L36" s="9">
        <v>-347261.89999999997</v>
      </c>
      <c r="M36" s="9">
        <v>-313492.59999999998</v>
      </c>
      <c r="N36" s="9">
        <v>-279247.29999999993</v>
      </c>
      <c r="O36" s="9">
        <v>-293430.19999999995</v>
      </c>
      <c r="P36" s="9">
        <v>-354558.39999999997</v>
      </c>
      <c r="Q36" s="9">
        <v>-316502.79999999993</v>
      </c>
      <c r="R36" s="9">
        <v>-361194.6</v>
      </c>
    </row>
    <row r="37" spans="1:18" x14ac:dyDescent="0.2">
      <c r="A37" s="2" t="s">
        <v>409</v>
      </c>
      <c r="B37" s="6"/>
      <c r="C37" s="9">
        <v>242980.00000000023</v>
      </c>
      <c r="D37" s="9">
        <v>-142252.09999999986</v>
      </c>
      <c r="E37" s="9">
        <v>-10388.800000000047</v>
      </c>
      <c r="F37" s="9">
        <v>320542.19999999995</v>
      </c>
      <c r="G37" s="9">
        <v>364209.50000000023</v>
      </c>
      <c r="H37" s="9">
        <v>188760.80000000005</v>
      </c>
      <c r="I37" s="9">
        <v>138058.40000000014</v>
      </c>
      <c r="J37" s="9">
        <v>77930.40000000014</v>
      </c>
      <c r="K37" s="9">
        <v>12068.800000000047</v>
      </c>
      <c r="L37" s="9">
        <v>74539.800000000047</v>
      </c>
      <c r="M37" s="9">
        <v>208629.50000000023</v>
      </c>
      <c r="N37" s="9">
        <v>298366.30000000005</v>
      </c>
      <c r="O37" s="9">
        <v>349796.50000000023</v>
      </c>
      <c r="P37" s="9">
        <v>-119082.89999999991</v>
      </c>
      <c r="Q37" s="9">
        <v>-309657.80000000005</v>
      </c>
      <c r="R37" s="9">
        <v>-309512.5</v>
      </c>
    </row>
    <row r="38" spans="1:18" x14ac:dyDescent="0.2">
      <c r="A38" s="2" t="s">
        <v>412</v>
      </c>
      <c r="B38" s="6"/>
      <c r="C38" s="9">
        <v>-16131.900000000023</v>
      </c>
      <c r="D38" s="9">
        <v>54655.099999999977</v>
      </c>
      <c r="E38" s="9">
        <v>217709.30000000005</v>
      </c>
      <c r="F38" s="9">
        <v>119449.09999999998</v>
      </c>
      <c r="G38" s="9">
        <v>231157.90000000002</v>
      </c>
      <c r="H38" s="9">
        <v>182574.19999999995</v>
      </c>
      <c r="I38" s="9">
        <v>193574.40000000002</v>
      </c>
      <c r="J38" s="9">
        <v>78236.099999999977</v>
      </c>
      <c r="K38" s="9">
        <v>103148.59999999998</v>
      </c>
      <c r="L38" s="9">
        <v>16830.599999999977</v>
      </c>
      <c r="M38" s="9">
        <v>192589.69999999995</v>
      </c>
      <c r="N38" s="9">
        <v>87508.300000000047</v>
      </c>
      <c r="O38" s="9">
        <v>135825.5</v>
      </c>
      <c r="P38" s="9">
        <v>24258.199999999953</v>
      </c>
      <c r="Q38" s="9">
        <v>142314.69999999995</v>
      </c>
      <c r="R38" s="9">
        <v>42853.400000000023</v>
      </c>
    </row>
    <row r="39" spans="1:18" x14ac:dyDescent="0.2">
      <c r="A39" s="2" t="s">
        <v>382</v>
      </c>
      <c r="B39" s="6"/>
      <c r="C39" s="9">
        <v>-64649.199999999953</v>
      </c>
      <c r="D39" s="9">
        <v>-187102.3</v>
      </c>
      <c r="E39" s="9">
        <v>-200045.8</v>
      </c>
      <c r="F39" s="9">
        <v>-160291.29999999993</v>
      </c>
      <c r="G39" s="9">
        <v>-184171.89999999997</v>
      </c>
      <c r="H39" s="9">
        <v>-147148</v>
      </c>
      <c r="I39" s="9">
        <v>-211214.89999999997</v>
      </c>
      <c r="J39" s="9">
        <v>-340744.6</v>
      </c>
      <c r="K39" s="9">
        <v>-329556.89999999997</v>
      </c>
      <c r="L39" s="9">
        <v>-424492.69999999995</v>
      </c>
      <c r="M39" s="9">
        <v>-405038.8</v>
      </c>
      <c r="N39" s="9">
        <v>-290797</v>
      </c>
      <c r="O39" s="9">
        <v>-244369.8</v>
      </c>
      <c r="P39" s="9">
        <v>-426040.19999999995</v>
      </c>
      <c r="Q39" s="9">
        <v>-432800.89999999997</v>
      </c>
      <c r="R39" s="9">
        <v>-495321.19999999995</v>
      </c>
    </row>
    <row r="40" spans="1:18" x14ac:dyDescent="0.2">
      <c r="A40" s="2" t="s">
        <v>408</v>
      </c>
      <c r="B40" s="6"/>
      <c r="C40" s="9">
        <v>0</v>
      </c>
      <c r="D40" s="9">
        <v>0</v>
      </c>
      <c r="E40" s="9">
        <v>0</v>
      </c>
      <c r="F40" s="9">
        <v>570.20000000000005</v>
      </c>
      <c r="G40" s="9">
        <v>0</v>
      </c>
      <c r="H40" s="9">
        <v>0</v>
      </c>
      <c r="I40" s="9">
        <v>0</v>
      </c>
      <c r="J40" s="9">
        <v>0</v>
      </c>
      <c r="K40" s="9">
        <v>0</v>
      </c>
      <c r="L40" s="9">
        <v>103.4</v>
      </c>
      <c r="M40" s="9">
        <v>0</v>
      </c>
      <c r="N40" s="9">
        <v>0</v>
      </c>
      <c r="O40" s="9">
        <v>0</v>
      </c>
      <c r="P40" s="9">
        <v>109.4</v>
      </c>
      <c r="Q40" s="9">
        <v>586.79999999999995</v>
      </c>
      <c r="R40" s="9">
        <v>378.2</v>
      </c>
    </row>
    <row r="41" spans="1:18" x14ac:dyDescent="0.2">
      <c r="A41" s="2" t="s">
        <v>416</v>
      </c>
      <c r="B41" s="6"/>
      <c r="C41" s="9">
        <v>419054.10000000009</v>
      </c>
      <c r="D41" s="9">
        <v>412082.5</v>
      </c>
      <c r="E41" s="9">
        <v>697834</v>
      </c>
      <c r="F41" s="9">
        <v>715576.40000000037</v>
      </c>
      <c r="G41" s="9">
        <v>725088.20000000019</v>
      </c>
      <c r="H41" s="9">
        <v>516187.70000000019</v>
      </c>
      <c r="I41" s="9">
        <v>360466.70000000019</v>
      </c>
      <c r="J41" s="9">
        <v>156743.10000000009</v>
      </c>
      <c r="K41" s="9">
        <v>410878.5</v>
      </c>
      <c r="L41" s="9">
        <v>340758.70000000019</v>
      </c>
      <c r="M41" s="9">
        <v>534078.60000000009</v>
      </c>
      <c r="N41" s="9">
        <v>597543.70000000019</v>
      </c>
      <c r="O41" s="9">
        <v>555143.90000000037</v>
      </c>
      <c r="P41" s="9">
        <v>547241</v>
      </c>
      <c r="Q41" s="9">
        <v>915212.5</v>
      </c>
      <c r="R41" s="9">
        <v>908981.90000000037</v>
      </c>
    </row>
    <row r="42" spans="1:18" x14ac:dyDescent="0.2">
      <c r="A42" s="2" t="s">
        <v>388</v>
      </c>
      <c r="B42" s="6"/>
      <c r="C42" s="9">
        <v>36756.5</v>
      </c>
      <c r="D42" s="9">
        <v>12490.5</v>
      </c>
      <c r="E42" s="9">
        <v>80112.699999999953</v>
      </c>
      <c r="F42" s="9">
        <v>63975.099999999977</v>
      </c>
      <c r="G42" s="9">
        <v>94552</v>
      </c>
      <c r="H42" s="9">
        <v>40577.29999999993</v>
      </c>
      <c r="I42" s="9">
        <v>46532.79999999993</v>
      </c>
      <c r="J42" s="9">
        <v>-13420.900000000023</v>
      </c>
      <c r="K42" s="9">
        <v>25517.79999999993</v>
      </c>
      <c r="L42" s="9">
        <v>5806</v>
      </c>
      <c r="M42" s="9">
        <v>102341.59999999998</v>
      </c>
      <c r="N42" s="9">
        <v>-25374.599999999977</v>
      </c>
      <c r="O42" s="9">
        <v>-80138.400000000023</v>
      </c>
      <c r="P42" s="9">
        <v>-105907.90000000002</v>
      </c>
      <c r="Q42" s="9">
        <v>-82687.200000000012</v>
      </c>
      <c r="R42" s="9">
        <v>-82771.900000000023</v>
      </c>
    </row>
    <row r="43" spans="1:18" x14ac:dyDescent="0.2">
      <c r="A43" s="2" t="s">
        <v>393</v>
      </c>
      <c r="B43" s="6"/>
      <c r="C43" s="9">
        <v>856.60000000000582</v>
      </c>
      <c r="D43" s="9">
        <v>16751.600000000006</v>
      </c>
      <c r="E43" s="9">
        <v>39968.5</v>
      </c>
      <c r="F43" s="9">
        <v>31590.900000000009</v>
      </c>
      <c r="G43" s="9">
        <v>35536.300000000003</v>
      </c>
      <c r="H43" s="9">
        <v>32898.699999999997</v>
      </c>
      <c r="I43" s="9">
        <v>35066.199999999997</v>
      </c>
      <c r="J43" s="9">
        <v>31086.600000000006</v>
      </c>
      <c r="K43" s="9">
        <v>17551.5</v>
      </c>
      <c r="L43" s="9">
        <v>-7199.3000000000029</v>
      </c>
      <c r="M43" s="9">
        <v>-28659.299999999996</v>
      </c>
      <c r="N43" s="9">
        <v>-19045.699999999997</v>
      </c>
      <c r="O43" s="9">
        <v>-16713.5</v>
      </c>
      <c r="P43" s="9">
        <v>-7722.8000000000029</v>
      </c>
      <c r="Q43" s="9">
        <v>-16090.599999999991</v>
      </c>
      <c r="R43" s="9">
        <v>-33672.399999999994</v>
      </c>
    </row>
    <row r="44" spans="1:18" x14ac:dyDescent="0.2">
      <c r="A44" s="2" t="s">
        <v>1</v>
      </c>
      <c r="B44" s="6"/>
      <c r="C44" s="9">
        <v>1235054.1999999993</v>
      </c>
      <c r="D44" s="9">
        <v>555455.60000000149</v>
      </c>
      <c r="E44" s="9">
        <v>1828876.1000000015</v>
      </c>
      <c r="F44" s="9">
        <v>2045435.6999999993</v>
      </c>
      <c r="G44" s="9">
        <v>2640425.3000000007</v>
      </c>
      <c r="H44" s="9">
        <v>2454758.8999999985</v>
      </c>
      <c r="I44" s="9">
        <v>1858295.8999999985</v>
      </c>
      <c r="J44" s="9">
        <v>628683.30000000075</v>
      </c>
      <c r="K44" s="9">
        <v>1046739.1000000015</v>
      </c>
      <c r="L44" s="9">
        <v>1588764.1999999993</v>
      </c>
      <c r="M44" s="9">
        <v>2796492.3000000007</v>
      </c>
      <c r="N44" s="9">
        <v>3194238.3999999985</v>
      </c>
      <c r="O44" s="9">
        <v>3950453.3999999985</v>
      </c>
      <c r="P44" s="9">
        <v>3126518.6000000015</v>
      </c>
      <c r="Q44" s="9">
        <v>3586753.8000000007</v>
      </c>
      <c r="R44" s="9">
        <v>4271208.6000000015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46FCD-8307-4638-B2CE-D5B5EB2FC88F}">
  <sheetPr>
    <tabColor theme="9" tint="0.59999389629810485"/>
  </sheetPr>
  <dimension ref="B2:W51"/>
  <sheetViews>
    <sheetView workbookViewId="0">
      <selection activeCell="V13" sqref="V13"/>
    </sheetView>
  </sheetViews>
  <sheetFormatPr baseColWidth="10" defaultRowHeight="12.75" x14ac:dyDescent="0.2"/>
  <cols>
    <col min="2" max="2" width="13.28515625" bestFit="1" customWidth="1"/>
    <col min="3" max="19" width="12.42578125" customWidth="1"/>
    <col min="20" max="20" width="12" bestFit="1" customWidth="1"/>
    <col min="21" max="21" width="8.140625" bestFit="1" customWidth="1"/>
  </cols>
  <sheetData>
    <row r="2" spans="2:23" x14ac:dyDescent="0.2">
      <c r="B2" s="1" t="s">
        <v>29</v>
      </c>
      <c r="C2" t="s" vm="1">
        <v>523</v>
      </c>
      <c r="V2" t="s">
        <v>523</v>
      </c>
    </row>
    <row r="3" spans="2:23" x14ac:dyDescent="0.2">
      <c r="B3" s="1" t="s">
        <v>61</v>
      </c>
      <c r="C3" t="s" vm="3">
        <v>376</v>
      </c>
      <c r="V3" t="s">
        <v>530</v>
      </c>
    </row>
    <row r="5" spans="2:23" x14ac:dyDescent="0.2">
      <c r="B5" s="1" t="s">
        <v>3</v>
      </c>
      <c r="C5" s="1" t="s">
        <v>0</v>
      </c>
      <c r="V5" t="s">
        <v>535</v>
      </c>
      <c r="W5" s="14" t="str" vm="3">
        <f>IF(C3=V3,V5,IF(C3=V2,V6,C3))</f>
        <v>Trøndelag</v>
      </c>
    </row>
    <row r="6" spans="2:23" x14ac:dyDescent="0.2">
      <c r="B6" s="1" t="s">
        <v>2</v>
      </c>
      <c r="C6">
        <v>2005</v>
      </c>
      <c r="D6">
        <v>2006</v>
      </c>
      <c r="E6">
        <v>2007</v>
      </c>
      <c r="F6">
        <v>2008</v>
      </c>
      <c r="G6">
        <v>2009</v>
      </c>
      <c r="H6">
        <v>2010</v>
      </c>
      <c r="I6">
        <v>2011</v>
      </c>
      <c r="J6">
        <v>2012</v>
      </c>
      <c r="K6">
        <v>2013</v>
      </c>
      <c r="L6">
        <v>2014</v>
      </c>
      <c r="M6">
        <v>2015</v>
      </c>
      <c r="N6">
        <v>2016</v>
      </c>
      <c r="O6">
        <v>2017</v>
      </c>
      <c r="P6">
        <v>2018</v>
      </c>
      <c r="Q6">
        <v>2019</v>
      </c>
      <c r="R6">
        <v>2020</v>
      </c>
      <c r="S6">
        <v>2021</v>
      </c>
      <c r="V6" t="s">
        <v>536</v>
      </c>
    </row>
    <row r="7" spans="2:23" x14ac:dyDescent="0.2">
      <c r="B7" s="2" t="s">
        <v>429</v>
      </c>
      <c r="C7" s="4">
        <v>156166.1</v>
      </c>
      <c r="D7" s="4">
        <v>192041.9</v>
      </c>
      <c r="E7" s="4">
        <v>200038.1</v>
      </c>
      <c r="F7" s="4">
        <v>148681.60000000001</v>
      </c>
      <c r="G7" s="4">
        <v>129668.7</v>
      </c>
      <c r="H7" s="4">
        <v>134710.39999999999</v>
      </c>
      <c r="I7" s="4">
        <v>124303</v>
      </c>
      <c r="J7" s="4">
        <v>131301.70000000001</v>
      </c>
      <c r="K7" s="4">
        <v>126653</v>
      </c>
      <c r="L7" s="4">
        <v>124193.5</v>
      </c>
      <c r="M7" s="4">
        <v>131990.1</v>
      </c>
      <c r="N7" s="4">
        <v>140471.6</v>
      </c>
      <c r="O7" s="4">
        <v>123632</v>
      </c>
      <c r="P7" s="4">
        <v>124564.6</v>
      </c>
      <c r="Q7" s="4">
        <v>122554.7</v>
      </c>
      <c r="R7" s="4">
        <v>113243</v>
      </c>
      <c r="S7" s="4">
        <v>114837.1</v>
      </c>
    </row>
    <row r="8" spans="2:23" x14ac:dyDescent="0.2">
      <c r="B8" s="2" t="s">
        <v>413</v>
      </c>
      <c r="C8" s="4">
        <v>2476610.7000000002</v>
      </c>
      <c r="D8" s="4">
        <v>2489779.7000000002</v>
      </c>
      <c r="E8" s="4">
        <v>2504291.1</v>
      </c>
      <c r="F8" s="4">
        <v>2950728.9</v>
      </c>
      <c r="G8" s="4">
        <v>2831537</v>
      </c>
      <c r="H8" s="4">
        <v>2955433.9</v>
      </c>
      <c r="I8" s="4">
        <v>2716413</v>
      </c>
      <c r="J8" s="4">
        <v>2886649.9</v>
      </c>
      <c r="K8" s="4">
        <v>2843938.7</v>
      </c>
      <c r="L8" s="4">
        <v>2785635.3</v>
      </c>
      <c r="M8" s="4">
        <v>2861135.5</v>
      </c>
      <c r="N8" s="4">
        <v>2790919.2</v>
      </c>
      <c r="O8" s="4">
        <v>2865782.6</v>
      </c>
      <c r="P8" s="4">
        <v>2982112.2</v>
      </c>
      <c r="Q8" s="4">
        <v>2925374.6</v>
      </c>
      <c r="R8" s="4">
        <v>2956426.6</v>
      </c>
      <c r="S8" s="4">
        <v>3043965.1</v>
      </c>
      <c r="V8" t="s">
        <v>537</v>
      </c>
      <c r="W8" s="14" t="str">
        <f>IF(C2=V3,V8,IF(C2=V2,V9,C2))</f>
        <v>alle dyreslag</v>
      </c>
    </row>
    <row r="9" spans="2:23" x14ac:dyDescent="0.2">
      <c r="B9" s="2" t="s">
        <v>387</v>
      </c>
      <c r="C9" s="4">
        <v>63906.7</v>
      </c>
      <c r="D9" s="4">
        <v>68863.399999999994</v>
      </c>
      <c r="E9" s="4">
        <v>77538.5</v>
      </c>
      <c r="F9" s="4">
        <v>68509.899999999994</v>
      </c>
      <c r="G9" s="4">
        <v>50345.5</v>
      </c>
      <c r="H9" s="4">
        <v>68554.100000000006</v>
      </c>
      <c r="I9" s="4">
        <v>55724.7</v>
      </c>
      <c r="J9" s="4">
        <v>66147.5</v>
      </c>
      <c r="K9" s="4">
        <v>63077.1</v>
      </c>
      <c r="L9" s="4">
        <v>60644.6</v>
      </c>
      <c r="M9" s="4">
        <v>71679.8</v>
      </c>
      <c r="N9" s="4">
        <v>72350.100000000006</v>
      </c>
      <c r="O9" s="4">
        <v>73722.899999999994</v>
      </c>
      <c r="P9" s="4">
        <v>78939.8</v>
      </c>
      <c r="Q9" s="4">
        <v>65450.5</v>
      </c>
      <c r="R9" s="4">
        <v>61713.599999999999</v>
      </c>
      <c r="S9" s="4">
        <v>64533.9</v>
      </c>
      <c r="V9" t="s">
        <v>538</v>
      </c>
    </row>
    <row r="10" spans="2:23" x14ac:dyDescent="0.2">
      <c r="B10" s="2" t="s">
        <v>425</v>
      </c>
      <c r="C10" s="4">
        <v>444308.4</v>
      </c>
      <c r="D10" s="4">
        <v>451278.8</v>
      </c>
      <c r="E10" s="4">
        <v>532568.69999999995</v>
      </c>
      <c r="F10" s="4">
        <v>639748.80000000005</v>
      </c>
      <c r="G10" s="4">
        <v>753402.5</v>
      </c>
      <c r="H10" s="4">
        <v>767755.8</v>
      </c>
      <c r="I10" s="4">
        <v>812123.7</v>
      </c>
      <c r="J10" s="4">
        <v>790067.7</v>
      </c>
      <c r="K10" s="4">
        <v>853560.7</v>
      </c>
      <c r="L10" s="4">
        <v>749898.8</v>
      </c>
      <c r="M10" s="4">
        <v>800717.7</v>
      </c>
      <c r="N10" s="4">
        <v>585031.6</v>
      </c>
      <c r="O10" s="4">
        <v>673411.5</v>
      </c>
      <c r="P10" s="4">
        <v>677834</v>
      </c>
      <c r="Q10" s="4">
        <v>640183.30000000005</v>
      </c>
      <c r="R10" s="4">
        <v>700865.7</v>
      </c>
      <c r="S10" s="4">
        <v>761868.1</v>
      </c>
    </row>
    <row r="11" spans="2:23" x14ac:dyDescent="0.2">
      <c r="B11" s="2" t="s">
        <v>379</v>
      </c>
      <c r="C11" s="4">
        <v>780773.7</v>
      </c>
      <c r="D11" s="4">
        <v>773109.9</v>
      </c>
      <c r="E11" s="4">
        <v>757939.9</v>
      </c>
      <c r="F11" s="4">
        <v>713046.5</v>
      </c>
      <c r="G11" s="4">
        <v>690866.6</v>
      </c>
      <c r="H11" s="4">
        <v>706371.1</v>
      </c>
      <c r="I11" s="4">
        <v>699247.9</v>
      </c>
      <c r="J11" s="4">
        <v>621144.80000000005</v>
      </c>
      <c r="K11" s="4">
        <v>597460.6</v>
      </c>
      <c r="L11" s="4">
        <v>604199</v>
      </c>
      <c r="M11" s="4">
        <v>594579.1</v>
      </c>
      <c r="N11" s="4">
        <v>612737.4</v>
      </c>
      <c r="O11" s="4">
        <v>647611.30000000005</v>
      </c>
      <c r="P11" s="4">
        <v>662163.4</v>
      </c>
      <c r="Q11" s="4">
        <v>650783.9</v>
      </c>
      <c r="R11" s="4">
        <v>666970.19999999995</v>
      </c>
      <c r="S11" s="4">
        <v>596598.6</v>
      </c>
    </row>
    <row r="12" spans="2:23" x14ac:dyDescent="0.2">
      <c r="B12" s="2" t="s">
        <v>386</v>
      </c>
      <c r="C12" s="4">
        <v>161452.29999999999</v>
      </c>
      <c r="D12" s="4">
        <v>156698.70000000001</v>
      </c>
      <c r="E12" s="4">
        <v>166185.4</v>
      </c>
      <c r="F12" s="4">
        <v>193264.9</v>
      </c>
      <c r="G12" s="4">
        <v>157031.9</v>
      </c>
      <c r="H12" s="4">
        <v>150355.20000000001</v>
      </c>
      <c r="I12" s="4">
        <v>140988.29999999999</v>
      </c>
      <c r="J12" s="4">
        <v>125076.5</v>
      </c>
      <c r="K12" s="4">
        <v>130919.5</v>
      </c>
      <c r="L12" s="4">
        <v>122929.60000000001</v>
      </c>
      <c r="M12" s="4">
        <v>129770.4</v>
      </c>
      <c r="N12" s="4">
        <v>122065.9</v>
      </c>
      <c r="O12" s="4">
        <v>130568.3</v>
      </c>
      <c r="P12" s="4">
        <v>123881.1</v>
      </c>
      <c r="Q12" s="4">
        <v>114077.1</v>
      </c>
      <c r="R12" s="4">
        <v>146606.6</v>
      </c>
      <c r="S12" s="4">
        <v>138823.20000000001</v>
      </c>
      <c r="V12" t="str">
        <f>_xlfn.CONCAT("Slakteleveranser av ",W8," kommunevis i ",W5," perioden 2005 - 2021 i kg")</f>
        <v>Slakteleveranser av alle dyreslag kommunevis i Trøndelag perioden 2005 - 2021 i kg</v>
      </c>
    </row>
    <row r="13" spans="2:23" x14ac:dyDescent="0.2">
      <c r="B13" s="2" t="s">
        <v>401</v>
      </c>
      <c r="C13" s="4">
        <v>313951.8</v>
      </c>
      <c r="D13" s="4">
        <v>555398.5</v>
      </c>
      <c r="E13" s="4">
        <v>589243.30000000005</v>
      </c>
      <c r="F13" s="4">
        <v>698547.8</v>
      </c>
      <c r="G13" s="4">
        <v>704794.8</v>
      </c>
      <c r="H13" s="4">
        <v>715805.6</v>
      </c>
      <c r="I13" s="4">
        <v>687894.6</v>
      </c>
      <c r="J13" s="4">
        <v>688180.3</v>
      </c>
      <c r="K13" s="4">
        <v>796066.3</v>
      </c>
      <c r="L13" s="4">
        <v>751167.6</v>
      </c>
      <c r="M13" s="4">
        <v>505015.5</v>
      </c>
      <c r="N13" s="4">
        <v>783713.6</v>
      </c>
      <c r="O13" s="4">
        <v>727073.5</v>
      </c>
      <c r="P13" s="4">
        <v>728026.2</v>
      </c>
      <c r="Q13" s="4">
        <v>727169</v>
      </c>
      <c r="R13" s="4">
        <v>738232.7</v>
      </c>
      <c r="S13" s="4">
        <v>793400.2</v>
      </c>
    </row>
    <row r="14" spans="2:23" x14ac:dyDescent="0.2">
      <c r="B14" s="2" t="s">
        <v>426</v>
      </c>
      <c r="C14" s="4">
        <v>360374.6</v>
      </c>
      <c r="D14" s="4">
        <v>324375.5</v>
      </c>
      <c r="E14" s="4">
        <v>328861.3</v>
      </c>
      <c r="F14" s="4">
        <v>676788.7</v>
      </c>
      <c r="G14" s="4">
        <v>808242.7</v>
      </c>
      <c r="H14" s="4">
        <v>841942.2</v>
      </c>
      <c r="I14" s="4">
        <v>828342.6</v>
      </c>
      <c r="J14" s="4">
        <v>884371.3</v>
      </c>
      <c r="K14" s="4">
        <v>960475.4</v>
      </c>
      <c r="L14" s="4">
        <v>945208</v>
      </c>
      <c r="M14" s="4">
        <v>999020.9</v>
      </c>
      <c r="N14" s="4">
        <v>976863.8</v>
      </c>
      <c r="O14" s="4">
        <v>780918.4</v>
      </c>
      <c r="P14" s="4">
        <v>460455.6</v>
      </c>
      <c r="Q14" s="4">
        <v>450532.3</v>
      </c>
      <c r="R14" s="4">
        <v>369855.6</v>
      </c>
      <c r="S14" s="4">
        <v>344997.5</v>
      </c>
    </row>
    <row r="15" spans="2:23" x14ac:dyDescent="0.2">
      <c r="B15" s="2" t="s">
        <v>418</v>
      </c>
      <c r="C15" s="4">
        <v>3139689.9</v>
      </c>
      <c r="D15" s="4">
        <v>3234809.9</v>
      </c>
      <c r="E15" s="4">
        <v>3128777.5</v>
      </c>
      <c r="F15" s="4">
        <v>3336164.5</v>
      </c>
      <c r="G15" s="4">
        <v>3438447.2</v>
      </c>
      <c r="H15" s="4">
        <v>3466657.5</v>
      </c>
      <c r="I15" s="4">
        <v>3394144</v>
      </c>
      <c r="J15" s="4">
        <v>3272152.2</v>
      </c>
      <c r="K15" s="4">
        <v>3372096.4</v>
      </c>
      <c r="L15" s="4">
        <v>3091689.1</v>
      </c>
      <c r="M15" s="4">
        <v>3261112.4</v>
      </c>
      <c r="N15" s="4">
        <v>3412964.1</v>
      </c>
      <c r="O15" s="4">
        <v>3469043.7</v>
      </c>
      <c r="P15" s="4">
        <v>3940650.4</v>
      </c>
      <c r="Q15" s="4">
        <v>3988399.1</v>
      </c>
      <c r="R15" s="4">
        <v>3945685.4</v>
      </c>
      <c r="S15" s="4">
        <v>4104936.5</v>
      </c>
    </row>
    <row r="16" spans="2:23" x14ac:dyDescent="0.2">
      <c r="B16" s="2" t="s">
        <v>391</v>
      </c>
      <c r="C16" s="4">
        <v>2572414.1</v>
      </c>
      <c r="D16" s="4">
        <v>2803538.3</v>
      </c>
      <c r="E16" s="4">
        <v>2834088.7</v>
      </c>
      <c r="F16" s="4">
        <v>2872492.7</v>
      </c>
      <c r="G16" s="4">
        <v>3011455.9</v>
      </c>
      <c r="H16" s="4">
        <v>2806936</v>
      </c>
      <c r="I16" s="4">
        <v>2833043.4</v>
      </c>
      <c r="J16" s="4">
        <v>3086235</v>
      </c>
      <c r="K16" s="4">
        <v>3023501.9</v>
      </c>
      <c r="L16" s="4">
        <v>2941355.5</v>
      </c>
      <c r="M16" s="4">
        <v>2469116.1</v>
      </c>
      <c r="N16" s="4">
        <v>2537336.6</v>
      </c>
      <c r="O16" s="4">
        <v>2162306.4</v>
      </c>
      <c r="P16" s="4">
        <v>2024367.8</v>
      </c>
      <c r="Q16" s="4">
        <v>2170388.4</v>
      </c>
      <c r="R16" s="4">
        <v>2160864</v>
      </c>
      <c r="S16" s="4">
        <v>2234846.1</v>
      </c>
    </row>
    <row r="17" spans="2:19" x14ac:dyDescent="0.2">
      <c r="B17" s="2" t="s">
        <v>433</v>
      </c>
      <c r="C17" s="4">
        <v>172445.4</v>
      </c>
      <c r="D17" s="4">
        <v>169434.7</v>
      </c>
      <c r="E17" s="4">
        <v>185658.7</v>
      </c>
      <c r="F17" s="4">
        <v>157305.20000000001</v>
      </c>
      <c r="G17" s="4">
        <v>183425.7</v>
      </c>
      <c r="H17" s="4">
        <v>188544.1</v>
      </c>
      <c r="I17" s="4">
        <v>167113.20000000001</v>
      </c>
      <c r="J17" s="4">
        <v>167016.4</v>
      </c>
      <c r="K17" s="4">
        <v>200467.4</v>
      </c>
      <c r="L17" s="4">
        <v>194546.4</v>
      </c>
      <c r="M17" s="4">
        <v>195046.6</v>
      </c>
      <c r="N17" s="4">
        <v>191917.5</v>
      </c>
      <c r="O17" s="4">
        <v>198469.5</v>
      </c>
      <c r="P17" s="4">
        <v>181720</v>
      </c>
      <c r="Q17" s="4">
        <v>182496.9</v>
      </c>
      <c r="R17" s="4">
        <v>203856.3</v>
      </c>
      <c r="S17" s="4">
        <v>171649.4</v>
      </c>
    </row>
    <row r="18" spans="2:19" x14ac:dyDescent="0.2">
      <c r="B18" s="2" t="s">
        <v>415</v>
      </c>
      <c r="C18" s="4">
        <v>8689443</v>
      </c>
      <c r="D18" s="4">
        <v>9387043.9000000004</v>
      </c>
      <c r="E18" s="4">
        <v>9788149.6999999993</v>
      </c>
      <c r="F18" s="4">
        <v>10874605.800000001</v>
      </c>
      <c r="G18" s="4">
        <v>10087908.300000001</v>
      </c>
      <c r="H18" s="4">
        <v>11215739.4</v>
      </c>
      <c r="I18" s="4">
        <v>11418547.6</v>
      </c>
      <c r="J18" s="4">
        <v>11485848.300000001</v>
      </c>
      <c r="K18" s="4">
        <v>11361601.699999999</v>
      </c>
      <c r="L18" s="4">
        <v>11652260.9</v>
      </c>
      <c r="M18" s="4">
        <v>11878133.199999999</v>
      </c>
      <c r="N18" s="4">
        <v>12355912.6</v>
      </c>
      <c r="O18" s="4">
        <v>13319811.5</v>
      </c>
      <c r="P18" s="4">
        <v>12988981.6</v>
      </c>
      <c r="Q18" s="4">
        <v>13731595.9</v>
      </c>
      <c r="R18" s="4">
        <v>13689761.6</v>
      </c>
      <c r="S18" s="4">
        <v>14937958.1</v>
      </c>
    </row>
    <row r="19" spans="2:19" x14ac:dyDescent="0.2">
      <c r="B19" s="2" t="s">
        <v>422</v>
      </c>
      <c r="C19" s="4">
        <v>159330.29999999999</v>
      </c>
      <c r="D19" s="4">
        <v>169733.2</v>
      </c>
      <c r="E19" s="4">
        <v>176995.9</v>
      </c>
      <c r="F19" s="4">
        <v>206236.3</v>
      </c>
      <c r="G19" s="4">
        <v>182603.2</v>
      </c>
      <c r="H19" s="4">
        <v>180406.1</v>
      </c>
      <c r="I19" s="4">
        <v>183909.7</v>
      </c>
      <c r="J19" s="4">
        <v>172085.8</v>
      </c>
      <c r="K19" s="4">
        <v>154377.79999999999</v>
      </c>
      <c r="L19" s="4">
        <v>143782.29999999999</v>
      </c>
      <c r="M19" s="4">
        <v>150551.79999999999</v>
      </c>
      <c r="N19" s="4">
        <v>156508</v>
      </c>
      <c r="O19" s="4">
        <v>160484.6</v>
      </c>
      <c r="P19" s="4">
        <v>195300.8</v>
      </c>
      <c r="Q19" s="4">
        <v>214548.8</v>
      </c>
      <c r="R19" s="4">
        <v>177909.3</v>
      </c>
      <c r="S19" s="4">
        <v>165800.1</v>
      </c>
    </row>
    <row r="20" spans="2:19" x14ac:dyDescent="0.2">
      <c r="B20" s="2" t="s">
        <v>406</v>
      </c>
      <c r="C20" s="4">
        <v>400380.9</v>
      </c>
      <c r="D20" s="4">
        <v>355475.5</v>
      </c>
      <c r="E20" s="4">
        <v>390083.2</v>
      </c>
      <c r="F20" s="4">
        <v>379467.4</v>
      </c>
      <c r="G20" s="4">
        <v>343929.7</v>
      </c>
      <c r="H20" s="4">
        <v>344601.5</v>
      </c>
      <c r="I20" s="4">
        <v>280075</v>
      </c>
      <c r="J20" s="4">
        <v>293693.7</v>
      </c>
      <c r="K20" s="4">
        <v>280963.59999999998</v>
      </c>
      <c r="L20" s="4">
        <v>264277.7</v>
      </c>
      <c r="M20" s="4">
        <v>288460.7</v>
      </c>
      <c r="N20" s="4">
        <v>307829.09999999998</v>
      </c>
      <c r="O20" s="4">
        <v>290231.90000000002</v>
      </c>
      <c r="P20" s="4">
        <v>325396.5</v>
      </c>
      <c r="Q20" s="4">
        <v>288659.40000000002</v>
      </c>
      <c r="R20" s="4">
        <v>298513.5</v>
      </c>
      <c r="S20" s="4">
        <v>341928.6</v>
      </c>
    </row>
    <row r="21" spans="2:19" x14ac:dyDescent="0.2">
      <c r="B21" s="2" t="s">
        <v>403</v>
      </c>
      <c r="C21" s="4">
        <v>1613451.1</v>
      </c>
      <c r="D21" s="4">
        <v>1887596.1</v>
      </c>
      <c r="E21" s="4">
        <v>1939100.4</v>
      </c>
      <c r="F21" s="4">
        <v>2729068.8</v>
      </c>
      <c r="G21" s="4">
        <v>3311123.2</v>
      </c>
      <c r="H21" s="4">
        <v>2999136.9</v>
      </c>
      <c r="I21" s="4">
        <v>3096471.5</v>
      </c>
      <c r="J21" s="4">
        <v>3015415.6</v>
      </c>
      <c r="K21" s="4">
        <v>3629131.1</v>
      </c>
      <c r="L21" s="4">
        <v>4262002.5999999996</v>
      </c>
      <c r="M21" s="4">
        <v>3335498.4</v>
      </c>
      <c r="N21" s="4">
        <v>3515386.5</v>
      </c>
      <c r="O21" s="4">
        <v>3396665.2</v>
      </c>
      <c r="P21" s="4">
        <v>4274378</v>
      </c>
      <c r="Q21" s="4">
        <v>4247210.5999999996</v>
      </c>
      <c r="R21" s="4">
        <v>4442506.5</v>
      </c>
      <c r="S21" s="4">
        <v>4588562.8</v>
      </c>
    </row>
    <row r="22" spans="2:19" x14ac:dyDescent="0.2">
      <c r="B22" s="2" t="s">
        <v>411</v>
      </c>
      <c r="C22" s="4">
        <v>229142.7</v>
      </c>
      <c r="D22" s="4">
        <v>225111.3</v>
      </c>
      <c r="E22" s="4">
        <v>245056.4</v>
      </c>
      <c r="F22" s="4">
        <v>233680.6</v>
      </c>
      <c r="G22" s="4">
        <v>209006.6</v>
      </c>
      <c r="H22" s="4">
        <v>227962.6</v>
      </c>
      <c r="I22" s="4">
        <v>218884.1</v>
      </c>
      <c r="J22" s="4">
        <v>249453.4</v>
      </c>
      <c r="K22" s="4">
        <v>160980.5</v>
      </c>
      <c r="L22" s="4">
        <v>129209.9</v>
      </c>
      <c r="M22" s="4">
        <v>133013.79999999999</v>
      </c>
      <c r="N22" s="4">
        <v>140401.5</v>
      </c>
      <c r="O22" s="4">
        <v>151940.9</v>
      </c>
      <c r="P22" s="4">
        <v>138742</v>
      </c>
      <c r="Q22" s="4">
        <v>142917</v>
      </c>
      <c r="R22" s="4">
        <v>155748.20000000001</v>
      </c>
      <c r="S22" s="4">
        <v>151895.9</v>
      </c>
    </row>
    <row r="23" spans="2:19" x14ac:dyDescent="0.2">
      <c r="B23" s="2" t="s">
        <v>402</v>
      </c>
      <c r="C23" s="4">
        <v>3531044.4</v>
      </c>
      <c r="D23" s="4">
        <v>3678126.8</v>
      </c>
      <c r="E23" s="4">
        <v>4264454.5999999996</v>
      </c>
      <c r="F23" s="4">
        <v>5280172.0999999996</v>
      </c>
      <c r="G23" s="4">
        <v>5309273.7</v>
      </c>
      <c r="H23" s="4">
        <v>5425079.2999999998</v>
      </c>
      <c r="I23" s="4">
        <v>5471123.2999999998</v>
      </c>
      <c r="J23" s="4">
        <v>5740610.5</v>
      </c>
      <c r="K23" s="4">
        <v>5908950.5</v>
      </c>
      <c r="L23" s="4">
        <v>5765626.5</v>
      </c>
      <c r="M23" s="4">
        <v>4487650.5999999996</v>
      </c>
      <c r="N23" s="4">
        <v>5220236.5999999996</v>
      </c>
      <c r="O23" s="4">
        <v>5490686.9000000004</v>
      </c>
      <c r="P23" s="4">
        <v>5964159.5999999996</v>
      </c>
      <c r="Q23" s="4">
        <v>6301263.2000000002</v>
      </c>
      <c r="R23" s="4">
        <v>6451840</v>
      </c>
      <c r="S23" s="4">
        <v>6722216.9000000004</v>
      </c>
    </row>
    <row r="24" spans="2:19" x14ac:dyDescent="0.2">
      <c r="B24" s="2" t="s">
        <v>410</v>
      </c>
      <c r="C24" s="4">
        <v>1131585.5</v>
      </c>
      <c r="D24" s="4">
        <v>1195003.8</v>
      </c>
      <c r="E24" s="4">
        <v>1666526.4</v>
      </c>
      <c r="F24" s="4">
        <v>1921235.9</v>
      </c>
      <c r="G24" s="4">
        <v>2056741.6</v>
      </c>
      <c r="H24" s="4">
        <v>2061365.7</v>
      </c>
      <c r="I24" s="4">
        <v>2096088.9</v>
      </c>
      <c r="J24" s="4">
        <v>2172529.7999999998</v>
      </c>
      <c r="K24" s="4">
        <v>2280565.5</v>
      </c>
      <c r="L24" s="4">
        <v>2123704.9</v>
      </c>
      <c r="M24" s="4">
        <v>1992734.9</v>
      </c>
      <c r="N24" s="4">
        <v>1917071.6</v>
      </c>
      <c r="O24" s="4">
        <v>1821656.2</v>
      </c>
      <c r="P24" s="4">
        <v>1647587.7</v>
      </c>
      <c r="Q24" s="4">
        <v>1617607.3</v>
      </c>
      <c r="R24" s="4">
        <v>1623081.8</v>
      </c>
      <c r="S24" s="4">
        <v>1589250.4</v>
      </c>
    </row>
    <row r="25" spans="2:19" x14ac:dyDescent="0.2">
      <c r="B25" s="2" t="s">
        <v>424</v>
      </c>
      <c r="C25" s="4">
        <v>96802.1</v>
      </c>
      <c r="D25" s="4">
        <v>82588.2</v>
      </c>
      <c r="E25" s="4">
        <v>100430.3</v>
      </c>
      <c r="F25" s="4">
        <v>90420.7</v>
      </c>
      <c r="G25" s="4">
        <v>85889.2</v>
      </c>
      <c r="H25" s="4">
        <v>93265.1</v>
      </c>
      <c r="I25" s="4">
        <v>94122.4</v>
      </c>
      <c r="J25" s="4">
        <v>91146.8</v>
      </c>
      <c r="K25" s="4">
        <v>100201.7</v>
      </c>
      <c r="L25" s="4">
        <v>83794.600000000006</v>
      </c>
      <c r="M25" s="4">
        <v>92879.8</v>
      </c>
      <c r="N25" s="4">
        <v>88968.3</v>
      </c>
      <c r="O25" s="4">
        <v>106273.9</v>
      </c>
      <c r="P25" s="4">
        <v>104711.8</v>
      </c>
      <c r="Q25" s="4">
        <v>106038.2</v>
      </c>
      <c r="R25" s="4">
        <v>114112.9</v>
      </c>
      <c r="S25" s="4">
        <v>100994.6</v>
      </c>
    </row>
    <row r="26" spans="2:19" x14ac:dyDescent="0.2">
      <c r="B26" s="2" t="s">
        <v>431</v>
      </c>
      <c r="C26" s="4">
        <v>1181322.3999999999</v>
      </c>
      <c r="D26" s="4">
        <v>1136515.5</v>
      </c>
      <c r="E26" s="4">
        <v>1148818.3999999999</v>
      </c>
      <c r="F26" s="4">
        <v>1134533.2</v>
      </c>
      <c r="G26" s="4">
        <v>1090440.8</v>
      </c>
      <c r="H26" s="4">
        <v>1089703.6000000001</v>
      </c>
      <c r="I26" s="4">
        <v>1085636.6000000001</v>
      </c>
      <c r="J26" s="4">
        <v>1059308.5</v>
      </c>
      <c r="K26" s="4">
        <v>1132736.3</v>
      </c>
      <c r="L26" s="4">
        <v>1073609.3999999999</v>
      </c>
      <c r="M26" s="4">
        <v>1145872.3999999999</v>
      </c>
      <c r="N26" s="4">
        <v>1114862</v>
      </c>
      <c r="O26" s="4">
        <v>1152401.6000000001</v>
      </c>
      <c r="P26" s="4">
        <v>1193308.8999999999</v>
      </c>
      <c r="Q26" s="4">
        <v>1198421.8</v>
      </c>
      <c r="R26" s="4">
        <v>1059853.1000000001</v>
      </c>
      <c r="S26" s="4">
        <v>1044144.4</v>
      </c>
    </row>
    <row r="27" spans="2:19" x14ac:dyDescent="0.2">
      <c r="B27" s="2" t="s">
        <v>396</v>
      </c>
      <c r="C27" s="4">
        <v>1146915.6000000001</v>
      </c>
      <c r="D27" s="4">
        <v>1132817.5</v>
      </c>
      <c r="E27" s="4">
        <v>1097777.2</v>
      </c>
      <c r="F27" s="4">
        <v>1152117.3</v>
      </c>
      <c r="G27" s="4">
        <v>1057583</v>
      </c>
      <c r="H27" s="4">
        <v>1036095</v>
      </c>
      <c r="I27" s="4">
        <v>1046068.5</v>
      </c>
      <c r="J27" s="4">
        <v>1019666.3</v>
      </c>
      <c r="K27" s="4">
        <v>1159622.3999999999</v>
      </c>
      <c r="L27" s="4">
        <v>1077130.1000000001</v>
      </c>
      <c r="M27" s="4">
        <v>1144104.1000000001</v>
      </c>
      <c r="N27" s="4">
        <v>1129565.3999999999</v>
      </c>
      <c r="O27" s="4">
        <v>1117700.8</v>
      </c>
      <c r="P27" s="4">
        <v>1139470.5</v>
      </c>
      <c r="Q27" s="4">
        <v>1086081.8999999999</v>
      </c>
      <c r="R27" s="4">
        <v>1083934.5</v>
      </c>
      <c r="S27" s="4">
        <v>1051931</v>
      </c>
    </row>
    <row r="28" spans="2:19" x14ac:dyDescent="0.2">
      <c r="B28" s="2" t="s">
        <v>385</v>
      </c>
      <c r="C28" s="4">
        <v>1961274.5</v>
      </c>
      <c r="D28" s="4">
        <v>2018267.1</v>
      </c>
      <c r="E28" s="4">
        <v>1973263.5</v>
      </c>
      <c r="F28" s="4">
        <v>2223917.9</v>
      </c>
      <c r="G28" s="4">
        <v>2694598.7</v>
      </c>
      <c r="H28" s="4">
        <v>2631486.7000000002</v>
      </c>
      <c r="I28" s="4">
        <v>2608816.1</v>
      </c>
      <c r="J28" s="4">
        <v>2695728.6</v>
      </c>
      <c r="K28" s="4">
        <v>2982138</v>
      </c>
      <c r="L28" s="4">
        <v>3235975.8</v>
      </c>
      <c r="M28" s="4">
        <v>2887636.8</v>
      </c>
      <c r="N28" s="4">
        <v>3311253.9</v>
      </c>
      <c r="O28" s="4">
        <v>3130277.5</v>
      </c>
      <c r="P28" s="4">
        <v>3497465.2</v>
      </c>
      <c r="Q28" s="4">
        <v>3474413.3</v>
      </c>
      <c r="R28" s="4">
        <v>3240494.3</v>
      </c>
      <c r="S28" s="4">
        <v>3482132.6</v>
      </c>
    </row>
    <row r="29" spans="2:19" x14ac:dyDescent="0.2">
      <c r="B29" s="2" t="s">
        <v>395</v>
      </c>
      <c r="C29" s="4">
        <v>167104</v>
      </c>
      <c r="D29" s="4">
        <v>171906.6</v>
      </c>
      <c r="E29" s="4">
        <v>176716.5</v>
      </c>
      <c r="F29" s="4">
        <v>147664.29999999999</v>
      </c>
      <c r="G29" s="4">
        <v>147315.1</v>
      </c>
      <c r="H29" s="4">
        <v>144576.1</v>
      </c>
      <c r="I29" s="4">
        <v>145747.79999999999</v>
      </c>
      <c r="J29" s="4">
        <v>153602.5</v>
      </c>
      <c r="K29" s="4">
        <v>149416.70000000001</v>
      </c>
      <c r="L29" s="4">
        <v>142194</v>
      </c>
      <c r="M29" s="4">
        <v>152253.29999999999</v>
      </c>
      <c r="N29" s="4">
        <v>166477.1</v>
      </c>
      <c r="O29" s="4">
        <v>156181.1</v>
      </c>
      <c r="P29" s="4">
        <v>175828.4</v>
      </c>
      <c r="Q29" s="4">
        <v>152939.79999999999</v>
      </c>
      <c r="R29" s="4">
        <v>172930.4</v>
      </c>
      <c r="S29" s="4">
        <v>138371.9</v>
      </c>
    </row>
    <row r="30" spans="2:19" x14ac:dyDescent="0.2">
      <c r="B30" s="2" t="s">
        <v>427</v>
      </c>
      <c r="C30" s="4">
        <v>1140076.5</v>
      </c>
      <c r="D30" s="4">
        <v>1224323.7</v>
      </c>
      <c r="E30" s="4">
        <v>1270841.3999999999</v>
      </c>
      <c r="F30" s="4">
        <v>1497189.7</v>
      </c>
      <c r="G30" s="4">
        <v>2227827.5</v>
      </c>
      <c r="H30" s="4">
        <v>2217033.7999999998</v>
      </c>
      <c r="I30" s="4">
        <v>2427775.7000000002</v>
      </c>
      <c r="J30" s="4">
        <v>2560793.5</v>
      </c>
      <c r="K30" s="4">
        <v>2648888</v>
      </c>
      <c r="L30" s="4">
        <v>2755606.6</v>
      </c>
      <c r="M30" s="4">
        <v>2654674.9</v>
      </c>
      <c r="N30" s="4">
        <v>2616031.7000000002</v>
      </c>
      <c r="O30" s="4">
        <v>2324088.9</v>
      </c>
      <c r="P30" s="4">
        <v>2038639.4</v>
      </c>
      <c r="Q30" s="4">
        <v>2114928.7999999998</v>
      </c>
      <c r="R30" s="4">
        <v>2171304.5</v>
      </c>
      <c r="S30" s="4">
        <v>2102919.7999999998</v>
      </c>
    </row>
    <row r="31" spans="2:19" x14ac:dyDescent="0.2">
      <c r="B31" s="2" t="s">
        <v>397</v>
      </c>
      <c r="C31" s="4">
        <v>650609.1</v>
      </c>
      <c r="D31" s="4">
        <v>783207.6</v>
      </c>
      <c r="E31" s="4">
        <v>971188.3</v>
      </c>
      <c r="F31" s="4">
        <v>983971.3</v>
      </c>
      <c r="G31" s="4">
        <v>890534.9</v>
      </c>
      <c r="H31" s="4">
        <v>871038.3</v>
      </c>
      <c r="I31" s="4">
        <v>971274.4</v>
      </c>
      <c r="J31" s="4">
        <v>888277.7</v>
      </c>
      <c r="K31" s="4">
        <v>1039085.4</v>
      </c>
      <c r="L31" s="4">
        <v>1170136.8999999999</v>
      </c>
      <c r="M31" s="4">
        <v>1071805.8999999999</v>
      </c>
      <c r="N31" s="4">
        <v>968660.8</v>
      </c>
      <c r="O31" s="4">
        <v>1139190.1000000001</v>
      </c>
      <c r="P31" s="4">
        <v>1023781.8</v>
      </c>
      <c r="Q31" s="4">
        <v>962108.7</v>
      </c>
      <c r="R31" s="4">
        <v>924168.8</v>
      </c>
      <c r="S31" s="4">
        <v>942812.3</v>
      </c>
    </row>
    <row r="32" spans="2:19" x14ac:dyDescent="0.2">
      <c r="B32" s="2" t="s">
        <v>375</v>
      </c>
      <c r="C32" s="4">
        <v>585911.4</v>
      </c>
      <c r="D32" s="4">
        <v>574635.5</v>
      </c>
      <c r="E32" s="4">
        <v>609532.4</v>
      </c>
      <c r="F32" s="4">
        <v>587171.30000000005</v>
      </c>
      <c r="G32" s="4">
        <v>563180.30000000005</v>
      </c>
      <c r="H32" s="4">
        <v>534405.69999999995</v>
      </c>
      <c r="I32" s="4">
        <v>514396.3</v>
      </c>
      <c r="J32" s="4">
        <v>489233.3</v>
      </c>
      <c r="K32" s="4">
        <v>478244.4</v>
      </c>
      <c r="L32" s="4">
        <v>407379.20000000001</v>
      </c>
      <c r="M32" s="4">
        <v>404221.6</v>
      </c>
      <c r="N32" s="4">
        <v>433908.4</v>
      </c>
      <c r="O32" s="4">
        <v>428834.8</v>
      </c>
      <c r="P32" s="4">
        <v>455990.1</v>
      </c>
      <c r="Q32" s="4">
        <v>486045.7</v>
      </c>
      <c r="R32" s="4">
        <v>442609.1</v>
      </c>
      <c r="S32" s="4">
        <v>472394.1</v>
      </c>
    </row>
    <row r="33" spans="2:19" x14ac:dyDescent="0.2">
      <c r="B33" s="2" t="s">
        <v>400</v>
      </c>
      <c r="C33" s="4">
        <v>297841.2</v>
      </c>
      <c r="D33" s="4">
        <v>303348.40000000002</v>
      </c>
      <c r="E33" s="4">
        <v>314463.90000000002</v>
      </c>
      <c r="F33" s="4">
        <v>404567.2</v>
      </c>
      <c r="G33" s="4">
        <v>434980.4</v>
      </c>
      <c r="H33" s="4">
        <v>450412</v>
      </c>
      <c r="I33" s="4">
        <v>439657.1</v>
      </c>
      <c r="J33" s="4">
        <v>326283.3</v>
      </c>
      <c r="K33" s="4">
        <v>314473.7</v>
      </c>
      <c r="L33" s="4">
        <v>279651.20000000001</v>
      </c>
      <c r="M33" s="4">
        <v>281858.7</v>
      </c>
      <c r="N33" s="4">
        <v>313076.90000000002</v>
      </c>
      <c r="O33" s="4">
        <v>316696.3</v>
      </c>
      <c r="P33" s="4">
        <v>312911.09999999998</v>
      </c>
      <c r="Q33" s="4">
        <v>313388.59999999998</v>
      </c>
      <c r="R33" s="4">
        <v>293606.3</v>
      </c>
      <c r="S33" s="4">
        <v>316048</v>
      </c>
    </row>
    <row r="34" spans="2:19" x14ac:dyDescent="0.2">
      <c r="B34" s="2" t="s">
        <v>423</v>
      </c>
      <c r="C34" s="4">
        <v>46630</v>
      </c>
      <c r="D34" s="4">
        <v>46535.1</v>
      </c>
      <c r="E34" s="4">
        <v>38767.800000000003</v>
      </c>
      <c r="F34" s="4">
        <v>33892.199999999997</v>
      </c>
      <c r="G34" s="4">
        <v>28449.4</v>
      </c>
      <c r="H34" s="4">
        <v>29935.599999999999</v>
      </c>
      <c r="I34" s="4">
        <v>22929.7</v>
      </c>
      <c r="J34" s="4">
        <v>33958.1</v>
      </c>
      <c r="K34" s="4">
        <v>31833.4</v>
      </c>
      <c r="L34" s="4">
        <v>23441.5</v>
      </c>
      <c r="M34" s="4">
        <v>28069.9</v>
      </c>
      <c r="N34" s="4">
        <v>30958.799999999999</v>
      </c>
      <c r="O34" s="4">
        <v>44681.8</v>
      </c>
      <c r="P34" s="4">
        <v>18188</v>
      </c>
      <c r="Q34" s="4">
        <v>29829.200000000001</v>
      </c>
      <c r="R34" s="4">
        <v>14944.7</v>
      </c>
      <c r="S34" s="4">
        <v>17462.400000000001</v>
      </c>
    </row>
    <row r="35" spans="2:19" x14ac:dyDescent="0.2">
      <c r="B35" s="2" t="s">
        <v>407</v>
      </c>
      <c r="C35" s="4">
        <v>916557.9</v>
      </c>
      <c r="D35" s="4">
        <v>911956.2</v>
      </c>
      <c r="E35" s="4">
        <v>860085.9</v>
      </c>
      <c r="F35" s="4">
        <v>876271</v>
      </c>
      <c r="G35" s="4">
        <v>640701.9</v>
      </c>
      <c r="H35" s="4">
        <v>877395.8</v>
      </c>
      <c r="I35" s="4">
        <v>856970.8</v>
      </c>
      <c r="J35" s="4">
        <v>876297.8</v>
      </c>
      <c r="K35" s="4">
        <v>815226.5</v>
      </c>
      <c r="L35" s="4">
        <v>742228.5</v>
      </c>
      <c r="M35" s="4">
        <v>688765.1</v>
      </c>
      <c r="N35" s="4">
        <v>696836.3</v>
      </c>
      <c r="O35" s="4">
        <v>647901.80000000005</v>
      </c>
      <c r="P35" s="4">
        <v>603431.19999999995</v>
      </c>
      <c r="Q35" s="4">
        <v>615577.5</v>
      </c>
      <c r="R35" s="4">
        <v>614873.9</v>
      </c>
      <c r="S35" s="4">
        <v>625125.69999999995</v>
      </c>
    </row>
    <row r="36" spans="2:19" x14ac:dyDescent="0.2">
      <c r="B36" s="2" t="s">
        <v>404</v>
      </c>
      <c r="C36" s="4">
        <v>473918.3</v>
      </c>
      <c r="D36" s="4">
        <v>495200.3</v>
      </c>
      <c r="E36" s="4">
        <v>407014.3</v>
      </c>
      <c r="F36" s="4">
        <v>423100.6</v>
      </c>
      <c r="G36" s="4">
        <v>393736.2</v>
      </c>
      <c r="H36" s="4">
        <v>650527.1</v>
      </c>
      <c r="I36" s="4">
        <v>617386.9</v>
      </c>
      <c r="J36" s="4">
        <v>650617.69999999995</v>
      </c>
      <c r="K36" s="4">
        <v>644427.4</v>
      </c>
      <c r="L36" s="4">
        <v>606789.69999999995</v>
      </c>
      <c r="M36" s="4">
        <v>620296.30000000005</v>
      </c>
      <c r="N36" s="4">
        <v>568182.9</v>
      </c>
      <c r="O36" s="4">
        <v>792412.6</v>
      </c>
      <c r="P36" s="4">
        <v>898478.5</v>
      </c>
      <c r="Q36" s="4">
        <v>835302.7</v>
      </c>
      <c r="R36" s="4">
        <v>901054.9</v>
      </c>
      <c r="S36" s="4">
        <v>951233.3</v>
      </c>
    </row>
    <row r="37" spans="2:19" x14ac:dyDescent="0.2">
      <c r="B37" s="2" t="s">
        <v>421</v>
      </c>
      <c r="C37" s="4">
        <v>1371768.6</v>
      </c>
      <c r="D37" s="4">
        <v>1335801.1000000001</v>
      </c>
      <c r="E37" s="4">
        <v>1351035.4</v>
      </c>
      <c r="F37" s="4">
        <v>1469781.9</v>
      </c>
      <c r="G37" s="4">
        <v>1427802.8</v>
      </c>
      <c r="H37" s="4">
        <v>1582787</v>
      </c>
      <c r="I37" s="4">
        <v>1587813.2</v>
      </c>
      <c r="J37" s="4">
        <v>1519345.8</v>
      </c>
      <c r="K37" s="4">
        <v>1421961.1</v>
      </c>
      <c r="L37" s="4">
        <v>1301438.2</v>
      </c>
      <c r="M37" s="4">
        <v>1068796.8</v>
      </c>
      <c r="N37" s="4">
        <v>1363049.3</v>
      </c>
      <c r="O37" s="4">
        <v>1378757.5</v>
      </c>
      <c r="P37" s="4">
        <v>1306131.8999999999</v>
      </c>
      <c r="Q37" s="4">
        <v>1260849.2</v>
      </c>
      <c r="R37" s="4">
        <v>1381713.4</v>
      </c>
      <c r="S37" s="4">
        <v>1360252.4</v>
      </c>
    </row>
    <row r="38" spans="2:19" x14ac:dyDescent="0.2">
      <c r="B38" s="2" t="s">
        <v>409</v>
      </c>
      <c r="C38" s="4">
        <v>4404977.8</v>
      </c>
      <c r="D38" s="4">
        <v>5893004.5999999996</v>
      </c>
      <c r="E38" s="4">
        <v>6522118.7999999998</v>
      </c>
      <c r="F38" s="4">
        <v>8048520</v>
      </c>
      <c r="G38" s="4">
        <v>8894146</v>
      </c>
      <c r="H38" s="4">
        <v>8809686.9000000004</v>
      </c>
      <c r="I38" s="4">
        <v>8785317.5</v>
      </c>
      <c r="J38" s="4">
        <v>8821378.5</v>
      </c>
      <c r="K38" s="4">
        <v>9248750.5</v>
      </c>
      <c r="L38" s="4">
        <v>9073511.3000000007</v>
      </c>
      <c r="M38" s="4">
        <v>8350281.2000000002</v>
      </c>
      <c r="N38" s="4">
        <v>9229122</v>
      </c>
      <c r="O38" s="4">
        <v>8767936.9000000004</v>
      </c>
      <c r="P38" s="4">
        <v>9062367.4000000004</v>
      </c>
      <c r="Q38" s="4">
        <v>9031165.9000000004</v>
      </c>
      <c r="R38" s="4">
        <v>8751683.1999999993</v>
      </c>
      <c r="S38" s="4">
        <v>8991832.8000000007</v>
      </c>
    </row>
    <row r="39" spans="2:19" x14ac:dyDescent="0.2">
      <c r="B39" s="2" t="s">
        <v>412</v>
      </c>
      <c r="C39" s="4">
        <v>2154604.5</v>
      </c>
      <c r="D39" s="4">
        <v>2190086.5</v>
      </c>
      <c r="E39" s="4">
        <v>2280148.2000000002</v>
      </c>
      <c r="F39" s="4">
        <v>2479397</v>
      </c>
      <c r="G39" s="4">
        <v>1857512.7</v>
      </c>
      <c r="H39" s="4">
        <v>2326945.2000000002</v>
      </c>
      <c r="I39" s="4">
        <v>2204840.1</v>
      </c>
      <c r="J39" s="4">
        <v>2304332.2000000002</v>
      </c>
      <c r="K39" s="4">
        <v>2261860.4</v>
      </c>
      <c r="L39" s="4">
        <v>2326880.1</v>
      </c>
      <c r="M39" s="4">
        <v>1838790.8</v>
      </c>
      <c r="N39" s="4">
        <v>1617266.6</v>
      </c>
      <c r="O39" s="4">
        <v>2077239.1</v>
      </c>
      <c r="P39" s="4">
        <v>2000172.2</v>
      </c>
      <c r="Q39" s="4">
        <v>1855924.6</v>
      </c>
      <c r="R39" s="4">
        <v>1941412.8</v>
      </c>
      <c r="S39" s="4">
        <v>1959283.8</v>
      </c>
    </row>
    <row r="40" spans="2:19" x14ac:dyDescent="0.2">
      <c r="B40" s="2" t="s">
        <v>382</v>
      </c>
      <c r="C40" s="4">
        <v>1537203.7</v>
      </c>
      <c r="D40" s="4">
        <v>1629164.9</v>
      </c>
      <c r="E40" s="4">
        <v>1499918.5</v>
      </c>
      <c r="F40" s="4">
        <v>1536727.1</v>
      </c>
      <c r="G40" s="4">
        <v>1518291</v>
      </c>
      <c r="H40" s="4">
        <v>1285494.3</v>
      </c>
      <c r="I40" s="4">
        <v>1470886.4</v>
      </c>
      <c r="J40" s="4">
        <v>1361066.3</v>
      </c>
      <c r="K40" s="4">
        <v>1283974.3</v>
      </c>
      <c r="L40" s="4">
        <v>1278326.7</v>
      </c>
      <c r="M40" s="4">
        <v>984879.7</v>
      </c>
      <c r="N40" s="4">
        <v>953889.7</v>
      </c>
      <c r="O40" s="4">
        <v>1210831</v>
      </c>
      <c r="P40" s="4">
        <v>1331035.5</v>
      </c>
      <c r="Q40" s="4">
        <v>1298901.6000000001</v>
      </c>
      <c r="R40" s="4">
        <v>1171919.3</v>
      </c>
      <c r="S40" s="4">
        <v>1131471.3</v>
      </c>
    </row>
    <row r="41" spans="2:19" x14ac:dyDescent="0.2">
      <c r="B41" s="2" t="s">
        <v>408</v>
      </c>
      <c r="C41" s="4">
        <v>108707.6</v>
      </c>
      <c r="D41" s="4">
        <v>101008.5</v>
      </c>
      <c r="E41" s="4">
        <v>98696.5</v>
      </c>
      <c r="F41" s="4">
        <v>100708.3</v>
      </c>
      <c r="G41" s="4">
        <v>77486.600000000006</v>
      </c>
      <c r="H41" s="4">
        <v>75432.100000000006</v>
      </c>
      <c r="I41" s="4">
        <v>65294.7</v>
      </c>
      <c r="J41" s="4">
        <v>73773.3</v>
      </c>
      <c r="K41" s="4">
        <v>83289.600000000006</v>
      </c>
      <c r="L41" s="4">
        <v>71431.100000000006</v>
      </c>
      <c r="M41" s="4">
        <v>78595.199999999997</v>
      </c>
      <c r="N41" s="4">
        <v>91752.5</v>
      </c>
      <c r="O41" s="4">
        <v>96763.4</v>
      </c>
      <c r="P41" s="4">
        <v>104409.1</v>
      </c>
      <c r="Q41" s="4">
        <v>92516.4</v>
      </c>
      <c r="R41" s="4">
        <v>122689.7</v>
      </c>
      <c r="S41" s="4">
        <v>87448.1</v>
      </c>
    </row>
    <row r="42" spans="2:19" x14ac:dyDescent="0.2">
      <c r="B42" s="2" t="s">
        <v>416</v>
      </c>
      <c r="C42" s="4">
        <v>4901893.5999999996</v>
      </c>
      <c r="D42" s="4">
        <v>5408714.7000000002</v>
      </c>
      <c r="E42" s="4">
        <v>5570039.0999999996</v>
      </c>
      <c r="F42" s="4">
        <v>6413406.5999999996</v>
      </c>
      <c r="G42" s="4">
        <v>6367972</v>
      </c>
      <c r="H42" s="4">
        <v>6579045</v>
      </c>
      <c r="I42" s="4">
        <v>6607630.5999999996</v>
      </c>
      <c r="J42" s="4">
        <v>6459050.7000000002</v>
      </c>
      <c r="K42" s="4">
        <v>6495869.7999999998</v>
      </c>
      <c r="L42" s="4">
        <v>6694595.0999999996</v>
      </c>
      <c r="M42" s="4">
        <v>6388516.7000000002</v>
      </c>
      <c r="N42" s="4">
        <v>6825795.2999999998</v>
      </c>
      <c r="O42" s="4">
        <v>6655304.2999999998</v>
      </c>
      <c r="P42" s="4">
        <v>6349385.7000000002</v>
      </c>
      <c r="Q42" s="4">
        <v>6236377.4000000004</v>
      </c>
      <c r="R42" s="4">
        <v>6565168.2000000002</v>
      </c>
      <c r="S42" s="4">
        <v>6863587.9000000004</v>
      </c>
    </row>
    <row r="43" spans="2:19" x14ac:dyDescent="0.2">
      <c r="B43" s="2" t="s">
        <v>388</v>
      </c>
      <c r="C43" s="4">
        <v>2188453.2000000002</v>
      </c>
      <c r="D43" s="4">
        <v>2183850.6</v>
      </c>
      <c r="E43" s="4">
        <v>2084172.9</v>
      </c>
      <c r="F43" s="4">
        <v>2159808.4</v>
      </c>
      <c r="G43" s="4">
        <v>2014779.2</v>
      </c>
      <c r="H43" s="4">
        <v>2077623.5</v>
      </c>
      <c r="I43" s="4">
        <v>1944271.3</v>
      </c>
      <c r="J43" s="4">
        <v>1811109.8</v>
      </c>
      <c r="K43" s="4">
        <v>1774827.1</v>
      </c>
      <c r="L43" s="4">
        <v>1731491.4</v>
      </c>
      <c r="M43" s="4">
        <v>1651532.9</v>
      </c>
      <c r="N43" s="4">
        <v>1744859.3</v>
      </c>
      <c r="O43" s="4">
        <v>1716220.3</v>
      </c>
      <c r="P43" s="4">
        <v>1582736</v>
      </c>
      <c r="Q43" s="4">
        <v>1645193</v>
      </c>
      <c r="R43" s="4">
        <v>1556147.7</v>
      </c>
      <c r="S43" s="4">
        <v>1581336.6</v>
      </c>
    </row>
    <row r="44" spans="2:19" x14ac:dyDescent="0.2">
      <c r="B44" s="2" t="s">
        <v>393</v>
      </c>
      <c r="C44" s="4">
        <v>1045288.1</v>
      </c>
      <c r="D44" s="4">
        <v>1070149.5</v>
      </c>
      <c r="E44" s="4">
        <v>1101919.6000000001</v>
      </c>
      <c r="F44" s="4">
        <v>1091769.5</v>
      </c>
      <c r="G44" s="4">
        <v>1073728.8</v>
      </c>
      <c r="H44" s="4">
        <v>1068311.8999999999</v>
      </c>
      <c r="I44" s="4">
        <v>1010240.8</v>
      </c>
      <c r="J44" s="4">
        <v>1073689</v>
      </c>
      <c r="K44" s="4">
        <v>1117480.2</v>
      </c>
      <c r="L44" s="4">
        <v>1001557</v>
      </c>
      <c r="M44" s="4">
        <v>869437.3</v>
      </c>
      <c r="N44" s="4">
        <v>890648.9</v>
      </c>
      <c r="O44" s="4">
        <v>858672.8</v>
      </c>
      <c r="P44" s="4">
        <v>810990.4</v>
      </c>
      <c r="Q44" s="4">
        <v>935305.8</v>
      </c>
      <c r="R44" s="4">
        <v>888239.5</v>
      </c>
      <c r="S44" s="4">
        <v>844373.7</v>
      </c>
    </row>
    <row r="45" spans="2:19" x14ac:dyDescent="0.2">
      <c r="B45" s="2" t="s">
        <v>1</v>
      </c>
      <c r="C45" s="4">
        <v>52774331.700000003</v>
      </c>
      <c r="D45" s="4">
        <v>56810502</v>
      </c>
      <c r="E45" s="4">
        <v>59252506.700000003</v>
      </c>
      <c r="F45" s="4">
        <v>66934681.899999999</v>
      </c>
      <c r="G45" s="4">
        <v>67746761.299999997</v>
      </c>
      <c r="H45" s="4">
        <v>69688558.099999994</v>
      </c>
      <c r="I45" s="4">
        <v>69731515.400000006</v>
      </c>
      <c r="J45" s="4">
        <v>70116640.099999994</v>
      </c>
      <c r="K45" s="4">
        <v>71929094.599999994</v>
      </c>
      <c r="L45" s="4">
        <v>71789500.599999994</v>
      </c>
      <c r="M45" s="4">
        <v>66688496.899999999</v>
      </c>
      <c r="N45" s="4">
        <v>69994883.400000006</v>
      </c>
      <c r="O45" s="4">
        <v>70602383.799999997</v>
      </c>
      <c r="P45" s="4">
        <v>71528694.400000006</v>
      </c>
      <c r="Q45" s="4">
        <v>72312522.099999994</v>
      </c>
      <c r="R45" s="4">
        <v>72316541.799999997</v>
      </c>
      <c r="S45" s="4">
        <v>74933225.200000003</v>
      </c>
    </row>
    <row r="51" ht="14.25" customHeight="1"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4437F-8155-4098-9379-98180DB3DAE3}">
  <sheetPr>
    <tabColor theme="4"/>
  </sheetPr>
  <dimension ref="B2:AF50"/>
  <sheetViews>
    <sheetView showGridLines="0" showRowColHeaders="0" tabSelected="1" workbookViewId="0">
      <selection activeCell="C29" sqref="C29"/>
    </sheetView>
  </sheetViews>
  <sheetFormatPr baseColWidth="10" defaultColWidth="11.42578125" defaultRowHeight="12.75" x14ac:dyDescent="0.2"/>
  <cols>
    <col min="1" max="1" width="4.7109375" style="14" customWidth="1"/>
    <col min="2" max="2" width="7.7109375" style="25" customWidth="1"/>
    <col min="3" max="12" width="13.140625" style="25" customWidth="1"/>
    <col min="13" max="13" width="13.7109375" style="25" customWidth="1"/>
    <col min="14" max="14" width="9.7109375" style="25" customWidth="1"/>
    <col min="15" max="26" width="10.140625" style="25" customWidth="1"/>
    <col min="27" max="32" width="11.42578125" style="25"/>
    <col min="33" max="16384" width="11.42578125" style="14"/>
  </cols>
  <sheetData>
    <row r="2" spans="2:32" ht="44.25" customHeight="1" x14ac:dyDescent="0.2">
      <c r="B2" s="147" t="s">
        <v>571</v>
      </c>
      <c r="C2" s="147"/>
      <c r="D2" s="147"/>
      <c r="E2" s="147"/>
      <c r="F2" s="147"/>
      <c r="G2" s="147"/>
      <c r="H2" s="147"/>
      <c r="I2" s="147"/>
      <c r="J2" s="147"/>
      <c r="K2" s="147"/>
      <c r="L2" s="147"/>
      <c r="M2" s="147"/>
      <c r="Y2" s="149" t="s">
        <v>541</v>
      </c>
      <c r="Z2" s="149"/>
    </row>
    <row r="4" spans="2:32" ht="32.25" customHeight="1" x14ac:dyDescent="0.2">
      <c r="B4" s="145" t="str">
        <f>T_fylke!O9</f>
        <v>Fylkesvise slakteleveranser av alle dyreslag perioden 2005 - 2021 i kg</v>
      </c>
      <c r="C4" s="145"/>
      <c r="D4" s="145"/>
      <c r="E4" s="145"/>
      <c r="F4" s="145"/>
      <c r="G4" s="145"/>
      <c r="H4" s="145"/>
      <c r="I4" s="145"/>
      <c r="J4" s="145"/>
      <c r="K4" s="145"/>
      <c r="L4" s="145"/>
      <c r="M4" s="145"/>
      <c r="O4" s="146" t="str">
        <f>T_fylke!O10</f>
        <v>Fylkesvis andel av slaktelveransene av alle dyreslag perioden 2005 - 2021 i prosent</v>
      </c>
      <c r="P4" s="146"/>
      <c r="Q4" s="146"/>
      <c r="R4" s="146"/>
      <c r="S4" s="146"/>
      <c r="T4" s="146"/>
      <c r="U4" s="146"/>
      <c r="V4" s="146"/>
      <c r="W4" s="146"/>
      <c r="X4" s="146"/>
      <c r="Y4" s="146"/>
      <c r="Z4" s="146"/>
    </row>
    <row r="5" spans="2:32" s="97" customFormat="1" ht="31.5" customHeight="1" x14ac:dyDescent="0.2">
      <c r="B5" s="57" t="str">
        <f>IF(T_fylke!B4=0," ",T_fylke!B4)</f>
        <v>år</v>
      </c>
      <c r="C5" s="57" t="str">
        <f>IF(T_fylke!C4=0," ",T_fylke!C4)</f>
        <v>Agder</v>
      </c>
      <c r="D5" s="57" t="str">
        <f>IF(T_fylke!D4=0," ",T_fylke!D4)</f>
        <v>Innlandet</v>
      </c>
      <c r="E5" s="57" t="str">
        <f>IF(T_fylke!E4=0," ",T_fylke!E4)</f>
        <v>Møre og Romsdal</v>
      </c>
      <c r="F5" s="57" t="str">
        <f>IF(T_fylke!F4=0," ",T_fylke!F4)</f>
        <v>Nordland</v>
      </c>
      <c r="G5" s="57" t="str">
        <f>IF(T_fylke!G4=0," ",T_fylke!G4)</f>
        <v>Rogaland</v>
      </c>
      <c r="H5" s="57" t="str">
        <f>IF(T_fylke!H4=0," ",T_fylke!H4)</f>
        <v>Troms og Finnmark</v>
      </c>
      <c r="I5" s="57" t="str">
        <f>IF(T_fylke!I4=0," ",T_fylke!I4)</f>
        <v>Trøndelag</v>
      </c>
      <c r="J5" s="57" t="str">
        <f>IF(T_fylke!J4=0," ",T_fylke!J4)</f>
        <v>Vestfold og Telemark</v>
      </c>
      <c r="K5" s="57" t="str">
        <f>IF(T_fylke!K4=0," ",T_fylke!K4)</f>
        <v>Vestland</v>
      </c>
      <c r="L5" s="57" t="str">
        <f>IF(T_fylke!L4=0," ",T_fylke!L4)</f>
        <v>Viken</v>
      </c>
      <c r="M5" s="57" t="str">
        <f>IF(T_fylke!M4=0," ",T_fylke!M4)</f>
        <v>Totalsum</v>
      </c>
      <c r="N5" s="98"/>
      <c r="O5" s="57" t="str">
        <f>IF(T_fylke!B28=0," ",T_fylke!B28)</f>
        <v>år</v>
      </c>
      <c r="P5" s="57" t="str">
        <f>IF(T_fylke!C28=0," ",T_fylke!C28)</f>
        <v>Agder</v>
      </c>
      <c r="Q5" s="57" t="str">
        <f>IF(T_fylke!D28=0," ",T_fylke!D28)</f>
        <v>Innlandet</v>
      </c>
      <c r="R5" s="57" t="str">
        <f>IF(T_fylke!E28=0," ",T_fylke!E28)</f>
        <v>Møre og Romsdal</v>
      </c>
      <c r="S5" s="57" t="str">
        <f>IF(T_fylke!F28=0," ",T_fylke!F28)</f>
        <v>Nordland</v>
      </c>
      <c r="T5" s="57" t="str">
        <f>IF(T_fylke!G28=0," ",T_fylke!G28)</f>
        <v>Rogaland</v>
      </c>
      <c r="U5" s="57" t="str">
        <f>IF(T_fylke!H28=0," ",T_fylke!H28)</f>
        <v>Troms og Finnmark</v>
      </c>
      <c r="V5" s="57" t="str">
        <f>IF(T_fylke!I28=0," ",T_fylke!I28)</f>
        <v>Trøndelag</v>
      </c>
      <c r="W5" s="57" t="str">
        <f>IF(T_fylke!J28=0," ",T_fylke!J28)</f>
        <v>Vestfold og Telemark</v>
      </c>
      <c r="X5" s="57" t="str">
        <f>IF(T_fylke!K28=0," ",T_fylke!K28)</f>
        <v>Vestland</v>
      </c>
      <c r="Y5" s="57" t="str">
        <f>IF(T_fylke!L28=0," ",T_fylke!L28)</f>
        <v>Viken</v>
      </c>
      <c r="Z5" s="57" t="str">
        <f>IF(T_fylke!M28=0," ",T_fylke!M28)</f>
        <v>Totalsum</v>
      </c>
      <c r="AA5" s="98"/>
      <c r="AB5" s="98"/>
      <c r="AC5" s="98"/>
      <c r="AD5" s="98"/>
      <c r="AE5" s="98"/>
      <c r="AF5" s="98"/>
    </row>
    <row r="6" spans="2:32" x14ac:dyDescent="0.2">
      <c r="B6" s="21">
        <f>IF(T_fylke!B5=0," ",T_fylke!B5)</f>
        <v>2005</v>
      </c>
      <c r="C6" s="55">
        <f>IF(T_fylke!C5=0," ",T_fylke!C5)</f>
        <v>5539386.5</v>
      </c>
      <c r="D6" s="55">
        <f>IF(T_fylke!D5=0," ",T_fylke!D5)</f>
        <v>52818216.100000001</v>
      </c>
      <c r="E6" s="55">
        <f>IF(T_fylke!E5=0," ",T_fylke!E5)</f>
        <v>11273007</v>
      </c>
      <c r="F6" s="55">
        <f>IF(T_fylke!F5=0," ",T_fylke!F5)</f>
        <v>12340811</v>
      </c>
      <c r="G6" s="55">
        <f>IF(T_fylke!G5=0," ",T_fylke!G5)</f>
        <v>55783072</v>
      </c>
      <c r="H6" s="55">
        <f>IF(T_fylke!H5=0," ",T_fylke!H5)</f>
        <v>4725382</v>
      </c>
      <c r="I6" s="55">
        <f>IF(T_fylke!I5=0," ",T_fylke!I5)</f>
        <v>52774331.700000003</v>
      </c>
      <c r="J6" s="55">
        <f>IF(T_fylke!J5=0," ",T_fylke!J5)</f>
        <v>16499650.9</v>
      </c>
      <c r="K6" s="55">
        <f>IF(T_fylke!K5=0," ",T_fylke!K5)</f>
        <v>17818509</v>
      </c>
      <c r="L6" s="55">
        <f>IF(T_fylke!L5=0," ",T_fylke!L5)</f>
        <v>36871535.100000001</v>
      </c>
      <c r="M6" s="55">
        <f>IF(T_fylke!M5=0," ",T_fylke!M5)</f>
        <v>266443901.30000001</v>
      </c>
      <c r="O6" s="21">
        <f>IF(T_fylke!B29=0," ",T_fylke!B29)</f>
        <v>2005</v>
      </c>
      <c r="P6" s="93">
        <f>IF(T_fylke!C29=0," ",T_fylke!C29)</f>
        <v>2.0790066775681158E-2</v>
      </c>
      <c r="Q6" s="93">
        <f>IF(T_fylke!D29=0," ",T_fylke!D29)</f>
        <v>0.19823390906039101</v>
      </c>
      <c r="R6" s="93">
        <f>IF(T_fylke!E29=0," ",T_fylke!E29)</f>
        <v>4.2309120024883823E-2</v>
      </c>
      <c r="S6" s="93">
        <f>IF(T_fylke!F29=0," ",T_fylke!F29)</f>
        <v>4.6316732864922959E-2</v>
      </c>
      <c r="T6" s="93">
        <f>IF(T_fylke!G29=0," ",T_fylke!G29)</f>
        <v>0.20936141427080956</v>
      </c>
      <c r="U6" s="93">
        <f>IF(T_fylke!H29=0," ",T_fylke!H29)</f>
        <v>1.7734997787318466E-2</v>
      </c>
      <c r="V6" s="93">
        <f>IF(T_fylke!I29=0," ",T_fylke!I29)</f>
        <v>0.1980692049715157</v>
      </c>
      <c r="W6" s="93">
        <f>IF(T_fylke!J29=0," ",T_fylke!J29)</f>
        <v>6.1925421522117607E-2</v>
      </c>
      <c r="X6" s="93">
        <f>IF(T_fylke!K29=0," ",T_fylke!K29)</f>
        <v>6.6875274356298434E-2</v>
      </c>
      <c r="Y6" s="93">
        <f>IF(T_fylke!L29=0," ",T_fylke!L29)</f>
        <v>0.13838385836606124</v>
      </c>
      <c r="Z6" s="93">
        <f>IF(T_fylke!M29=0," ",T_fylke!M29)</f>
        <v>1</v>
      </c>
    </row>
    <row r="7" spans="2:32" x14ac:dyDescent="0.2">
      <c r="B7" s="21">
        <f>IF(T_fylke!B6=0," ",T_fylke!B6)</f>
        <v>2006</v>
      </c>
      <c r="C7" s="55">
        <f>IF(T_fylke!C6=0," ",T_fylke!C6)</f>
        <v>5689372.0999999996</v>
      </c>
      <c r="D7" s="55">
        <f>IF(T_fylke!D6=0," ",T_fylke!D6)</f>
        <v>55944952.200000003</v>
      </c>
      <c r="E7" s="55">
        <f>IF(T_fylke!E6=0," ",T_fylke!E6)</f>
        <v>11361851.199999999</v>
      </c>
      <c r="F7" s="55">
        <f>IF(T_fylke!F6=0," ",T_fylke!F6)</f>
        <v>12780910.199999999</v>
      </c>
      <c r="G7" s="55">
        <f>IF(T_fylke!G6=0," ",T_fylke!G6)</f>
        <v>56857039</v>
      </c>
      <c r="H7" s="55">
        <f>IF(T_fylke!H6=0," ",T_fylke!H6)</f>
        <v>5023429.2</v>
      </c>
      <c r="I7" s="55">
        <f>IF(T_fylke!I6=0," ",T_fylke!I6)</f>
        <v>56810502</v>
      </c>
      <c r="J7" s="55">
        <f>IF(T_fylke!J6=0," ",T_fylke!J6)</f>
        <v>17816988.199999999</v>
      </c>
      <c r="K7" s="55">
        <f>IF(T_fylke!K6=0," ",T_fylke!K6)</f>
        <v>18001302</v>
      </c>
      <c r="L7" s="55">
        <f>IF(T_fylke!L6=0," ",T_fylke!L6)</f>
        <v>39652575.399999999</v>
      </c>
      <c r="M7" s="55">
        <f>IF(T_fylke!M6=0," ",T_fylke!M6)</f>
        <v>279938921.5</v>
      </c>
      <c r="O7" s="21">
        <f>IF(T_fylke!B30=0," ",T_fylke!B30)</f>
        <v>2006</v>
      </c>
      <c r="P7" s="93">
        <f>IF(T_fylke!C30=0," ",T_fylke!C30)</f>
        <v>2.03236194149587E-2</v>
      </c>
      <c r="Q7" s="93">
        <f>IF(T_fylke!D30=0," ",T_fylke!D30)</f>
        <v>0.19984699483812224</v>
      </c>
      <c r="R7" s="93">
        <f>IF(T_fylke!E30=0," ",T_fylke!E30)</f>
        <v>4.0586893523485976E-2</v>
      </c>
      <c r="S7" s="93">
        <f>IF(T_fylke!F30=0," ",T_fylke!F30)</f>
        <v>4.5656067157492423E-2</v>
      </c>
      <c r="T7" s="93">
        <f>IF(T_fylke!G30=0," ",T_fylke!G30)</f>
        <v>0.20310515842292406</v>
      </c>
      <c r="U7" s="93">
        <f>IF(T_fylke!H30=0," ",T_fylke!H30)</f>
        <v>1.7944732990621312E-2</v>
      </c>
      <c r="V7" s="93">
        <f>IF(T_fylke!I30=0," ",T_fylke!I30)</f>
        <v>0.20293891858835356</v>
      </c>
      <c r="W7" s="93">
        <f>IF(T_fylke!J30=0," ",T_fylke!J30)</f>
        <v>6.364598429018381E-2</v>
      </c>
      <c r="X7" s="93">
        <f>IF(T_fylke!K30=0," ",T_fylke!K30)</f>
        <v>6.4304391484911821E-2</v>
      </c>
      <c r="Y7" s="93">
        <f>IF(T_fylke!L30=0," ",T_fylke!L30)</f>
        <v>0.1416472392889461</v>
      </c>
      <c r="Z7" s="93">
        <f>IF(T_fylke!M30=0," ",T_fylke!M30)</f>
        <v>1</v>
      </c>
    </row>
    <row r="8" spans="2:32" x14ac:dyDescent="0.2">
      <c r="B8" s="21">
        <f>IF(T_fylke!B7=0," ",T_fylke!B7)</f>
        <v>2007</v>
      </c>
      <c r="C8" s="55">
        <f>IF(T_fylke!C7=0," ",T_fylke!C7)</f>
        <v>5307344</v>
      </c>
      <c r="D8" s="55">
        <f>IF(T_fylke!D7=0," ",T_fylke!D7)</f>
        <v>55926503.899999999</v>
      </c>
      <c r="E8" s="55">
        <f>IF(T_fylke!E7=0," ",T_fylke!E7)</f>
        <v>11223324</v>
      </c>
      <c r="F8" s="55">
        <f>IF(T_fylke!F7=0," ",T_fylke!F7)</f>
        <v>13111847.699999999</v>
      </c>
      <c r="G8" s="55">
        <f>IF(T_fylke!G7=0," ",T_fylke!G7)</f>
        <v>60603560.899999999</v>
      </c>
      <c r="H8" s="55">
        <f>IF(T_fylke!H7=0," ",T_fylke!H7)</f>
        <v>4774073.2</v>
      </c>
      <c r="I8" s="55">
        <f>IF(T_fylke!I7=0," ",T_fylke!I7)</f>
        <v>59252506.700000003</v>
      </c>
      <c r="J8" s="55">
        <f>IF(T_fylke!J7=0," ",T_fylke!J7)</f>
        <v>17592523.699999999</v>
      </c>
      <c r="K8" s="55">
        <f>IF(T_fylke!K7=0," ",T_fylke!K7)</f>
        <v>17304884</v>
      </c>
      <c r="L8" s="55">
        <f>IF(T_fylke!L7=0," ",T_fylke!L7)</f>
        <v>40593974.700000003</v>
      </c>
      <c r="M8" s="55">
        <f>IF(T_fylke!M7=0," ",T_fylke!M7)</f>
        <v>285690542.80000001</v>
      </c>
      <c r="O8" s="21">
        <f>IF(T_fylke!B31=0," ",T_fylke!B31)</f>
        <v>2007</v>
      </c>
      <c r="P8" s="93">
        <f>IF(T_fylke!C31=0," ",T_fylke!C31)</f>
        <v>1.8577247773005387E-2</v>
      </c>
      <c r="Q8" s="93">
        <f>IF(T_fylke!D31=0," ",T_fylke!D31)</f>
        <v>0.19575903126464989</v>
      </c>
      <c r="R8" s="93">
        <f>IF(T_fylke!E31=0," ",T_fylke!E31)</f>
        <v>3.9284898582929217E-2</v>
      </c>
      <c r="S8" s="93">
        <f>IF(T_fylke!F31=0," ",T_fylke!F31)</f>
        <v>4.5895280857018272E-2</v>
      </c>
      <c r="T8" s="93">
        <f>IF(T_fylke!G31=0," ",T_fylke!G31)</f>
        <v>0.21213009120300497</v>
      </c>
      <c r="U8" s="93">
        <f>IF(T_fylke!H31=0," ",T_fylke!H31)</f>
        <v>1.6710644857929825E-2</v>
      </c>
      <c r="V8" s="93">
        <f>IF(T_fylke!I31=0," ",T_fylke!I31)</f>
        <v>0.20740100851528781</v>
      </c>
      <c r="W8" s="93">
        <f>IF(T_fylke!J31=0," ",T_fylke!J31)</f>
        <v>6.1578950173075166E-2</v>
      </c>
      <c r="X8" s="93">
        <f>IF(T_fylke!K31=0," ",T_fylke!K31)</f>
        <v>6.0572127555914318E-2</v>
      </c>
      <c r="Y8" s="93">
        <f>IF(T_fylke!L31=0," ",T_fylke!L31)</f>
        <v>0.14209071921718511</v>
      </c>
      <c r="Z8" s="93">
        <f>IF(T_fylke!M31=0," ",T_fylke!M31)</f>
        <v>1</v>
      </c>
    </row>
    <row r="9" spans="2:32" x14ac:dyDescent="0.2">
      <c r="B9" s="21">
        <f>IF(T_fylke!B8=0," ",T_fylke!B8)</f>
        <v>2008</v>
      </c>
      <c r="C9" s="55">
        <f>IF(T_fylke!C8=0," ",T_fylke!C8)</f>
        <v>5314793.7</v>
      </c>
      <c r="D9" s="55">
        <f>IF(T_fylke!D8=0," ",T_fylke!D8)</f>
        <v>59698443.799999997</v>
      </c>
      <c r="E9" s="55">
        <f>IF(T_fylke!E8=0," ",T_fylke!E8)</f>
        <v>11182787.800000001</v>
      </c>
      <c r="F9" s="55">
        <f>IF(T_fylke!F8=0," ",T_fylke!F8)</f>
        <v>13973827.300000001</v>
      </c>
      <c r="G9" s="55">
        <f>IF(T_fylke!G8=0," ",T_fylke!G8)</f>
        <v>65289118.200000003</v>
      </c>
      <c r="H9" s="55">
        <f>IF(T_fylke!H8=0," ",T_fylke!H8)</f>
        <v>4942330.4000000004</v>
      </c>
      <c r="I9" s="55">
        <f>IF(T_fylke!I8=0," ",T_fylke!I8)</f>
        <v>66934681.899999999</v>
      </c>
      <c r="J9" s="55">
        <f>IF(T_fylke!J8=0," ",T_fylke!J8)</f>
        <v>18372403.399999999</v>
      </c>
      <c r="K9" s="55">
        <f>IF(T_fylke!K8=0," ",T_fylke!K8)</f>
        <v>17654771.100000001</v>
      </c>
      <c r="L9" s="55">
        <f>IF(T_fylke!L8=0," ",T_fylke!L8)</f>
        <v>42718972.5</v>
      </c>
      <c r="M9" s="55">
        <f>IF(T_fylke!M8=0," ",T_fylke!M8)</f>
        <v>306082130.10000002</v>
      </c>
      <c r="O9" s="21">
        <f>IF(T_fylke!B32=0," ",T_fylke!B32)</f>
        <v>2008</v>
      </c>
      <c r="P9" s="93">
        <f>IF(T_fylke!C32=0," ",T_fylke!C32)</f>
        <v>1.7363946396555738E-2</v>
      </c>
      <c r="Q9" s="93">
        <f>IF(T_fylke!D32=0," ",T_fylke!D32)</f>
        <v>0.19504060488763567</v>
      </c>
      <c r="R9" s="93">
        <f>IF(T_fylke!E32=0," ",T_fylke!E32)</f>
        <v>3.6535252144078045E-2</v>
      </c>
      <c r="S9" s="93">
        <f>IF(T_fylke!F32=0," ",T_fylke!F32)</f>
        <v>4.5653848839311902E-2</v>
      </c>
      <c r="T9" s="93">
        <f>IF(T_fylke!G32=0," ",T_fylke!G32)</f>
        <v>0.21330588028340436</v>
      </c>
      <c r="U9" s="93">
        <f>IF(T_fylke!H32=0," ",T_fylke!H32)</f>
        <v>1.6147072677471543E-2</v>
      </c>
      <c r="V9" s="93">
        <f>IF(T_fylke!I32=0," ",T_fylke!I32)</f>
        <v>0.21868209646257944</v>
      </c>
      <c r="W9" s="93">
        <f>IF(T_fylke!J32=0," ",T_fylke!J32)</f>
        <v>6.0024423490510716E-2</v>
      </c>
      <c r="X9" s="93">
        <f>IF(T_fylke!K32=0," ",T_fylke!K32)</f>
        <v>5.7679849177186576E-2</v>
      </c>
      <c r="Y9" s="93">
        <f>IF(T_fylke!L32=0," ",T_fylke!L32)</f>
        <v>0.13956702564126594</v>
      </c>
      <c r="Z9" s="93">
        <f>IF(T_fylke!M32=0," ",T_fylke!M32)</f>
        <v>1</v>
      </c>
    </row>
    <row r="10" spans="2:32" x14ac:dyDescent="0.2">
      <c r="B10" s="21">
        <f>IF(T_fylke!B9=0," ",T_fylke!B9)</f>
        <v>2009</v>
      </c>
      <c r="C10" s="55">
        <f>IF(T_fylke!C9=0," ",T_fylke!C9)</f>
        <v>5640518.0999999996</v>
      </c>
      <c r="D10" s="55">
        <f>IF(T_fylke!D9=0," ",T_fylke!D9)</f>
        <v>57503265.299999997</v>
      </c>
      <c r="E10" s="55">
        <f>IF(T_fylke!E9=0," ",T_fylke!E9)</f>
        <v>10700430</v>
      </c>
      <c r="F10" s="55">
        <f>IF(T_fylke!F9=0," ",T_fylke!F9)</f>
        <v>13653985.800000001</v>
      </c>
      <c r="G10" s="55">
        <f>IF(T_fylke!G9=0," ",T_fylke!G9)</f>
        <v>65711171.899999999</v>
      </c>
      <c r="H10" s="55">
        <f>IF(T_fylke!H9=0," ",T_fylke!H9)</f>
        <v>4993582.5</v>
      </c>
      <c r="I10" s="55">
        <f>IF(T_fylke!I9=0," ",T_fylke!I9)</f>
        <v>67746761.299999997</v>
      </c>
      <c r="J10" s="55">
        <f>IF(T_fylke!J9=0," ",T_fylke!J9)</f>
        <v>18256776.699999999</v>
      </c>
      <c r="K10" s="55">
        <f>IF(T_fylke!K9=0," ",T_fylke!K9)</f>
        <v>16713144.6</v>
      </c>
      <c r="L10" s="55">
        <f>IF(T_fylke!L9=0," ",T_fylke!L9)</f>
        <v>41079320.899999999</v>
      </c>
      <c r="M10" s="55">
        <f>IF(T_fylke!M9=0," ",T_fylke!M9)</f>
        <v>301998957.10000002</v>
      </c>
      <c r="O10" s="21">
        <f>IF(T_fylke!B33=0," ",T_fylke!B33)</f>
        <v>2009</v>
      </c>
      <c r="P10" s="93">
        <f>IF(T_fylke!C33=0," ",T_fylke!C33)</f>
        <v>1.8677276750105703E-2</v>
      </c>
      <c r="Q10" s="93">
        <f>IF(T_fylke!D33=0," ",T_fylke!D33)</f>
        <v>0.19040882078595758</v>
      </c>
      <c r="R10" s="93">
        <f>IF(T_fylke!E33=0," ",T_fylke!E33)</f>
        <v>3.5432009774976798E-2</v>
      </c>
      <c r="S10" s="93">
        <f>IF(T_fylke!F33=0," ",T_fylke!F33)</f>
        <v>4.5212029641144742E-2</v>
      </c>
      <c r="T10" s="93">
        <f>IF(T_fylke!G33=0," ",T_fylke!G33)</f>
        <v>0.21758741331759385</v>
      </c>
      <c r="U10" s="93">
        <f>IF(T_fylke!H33=0," ",T_fylke!H33)</f>
        <v>1.6535098491570255E-2</v>
      </c>
      <c r="V10" s="93">
        <f>IF(T_fylke!I33=0," ",T_fylke!I33)</f>
        <v>0.22432779884589871</v>
      </c>
      <c r="W10" s="93">
        <f>IF(T_fylke!J33=0," ",T_fylke!J33)</f>
        <v>6.0453111743543828E-2</v>
      </c>
      <c r="X10" s="93">
        <f>IF(T_fylke!K33=0," ",T_fylke!K33)</f>
        <v>5.5341729522813632E-2</v>
      </c>
      <c r="Y10" s="93">
        <f>IF(T_fylke!L33=0," ",T_fylke!L33)</f>
        <v>0.1360247111263948</v>
      </c>
      <c r="Z10" s="93">
        <f>IF(T_fylke!M33=0," ",T_fylke!M33)</f>
        <v>1</v>
      </c>
    </row>
    <row r="11" spans="2:32" x14ac:dyDescent="0.2">
      <c r="B11" s="21">
        <f>IF(T_fylke!B10=0," ",T_fylke!B10)</f>
        <v>2010</v>
      </c>
      <c r="C11" s="55">
        <f>IF(T_fylke!C10=0," ",T_fylke!C10)</f>
        <v>6087315.9000000004</v>
      </c>
      <c r="D11" s="55">
        <f>IF(T_fylke!D10=0," ",T_fylke!D10)</f>
        <v>57844087.399999999</v>
      </c>
      <c r="E11" s="55">
        <f>IF(T_fylke!E10=0," ",T_fylke!E10)</f>
        <v>10940233.1</v>
      </c>
      <c r="F11" s="55">
        <f>IF(T_fylke!F10=0," ",T_fylke!F10)</f>
        <v>14247575.699999999</v>
      </c>
      <c r="G11" s="55">
        <f>IF(T_fylke!G10=0," ",T_fylke!G10)</f>
        <v>69152706.400000006</v>
      </c>
      <c r="H11" s="55">
        <f>IF(T_fylke!H10=0," ",T_fylke!H10)</f>
        <v>4845116.0999999996</v>
      </c>
      <c r="I11" s="55">
        <f>IF(T_fylke!I10=0," ",T_fylke!I10)</f>
        <v>69688558.099999994</v>
      </c>
      <c r="J11" s="55">
        <f>IF(T_fylke!J10=0," ",T_fylke!J10)</f>
        <v>19719075.800000001</v>
      </c>
      <c r="K11" s="55">
        <f>IF(T_fylke!K10=0," ",T_fylke!K10)</f>
        <v>17142159.699999999</v>
      </c>
      <c r="L11" s="55">
        <f>IF(T_fylke!L10=0," ",T_fylke!L10)</f>
        <v>41961499</v>
      </c>
      <c r="M11" s="55">
        <f>IF(T_fylke!M10=0," ",T_fylke!M10)</f>
        <v>311628327.19999999</v>
      </c>
      <c r="O11" s="21">
        <f>IF(T_fylke!B34=0," ",T_fylke!B34)</f>
        <v>2010</v>
      </c>
      <c r="P11" s="93">
        <f>IF(T_fylke!C34=0," ",T_fylke!C34)</f>
        <v>1.9533897815692543E-2</v>
      </c>
      <c r="Q11" s="93">
        <f>IF(T_fylke!D34=0," ",T_fylke!D34)</f>
        <v>0.18561883612999094</v>
      </c>
      <c r="R11" s="93">
        <f>IF(T_fylke!E34=0," ",T_fylke!E34)</f>
        <v>3.5106670816156794E-2</v>
      </c>
      <c r="S11" s="93">
        <f>IF(T_fylke!F34=0," ",T_fylke!F34)</f>
        <v>4.5719770818061882E-2</v>
      </c>
      <c r="T11" s="93">
        <f>IF(T_fylke!G34=0," ",T_fylke!G34)</f>
        <v>0.22190763921027784</v>
      </c>
      <c r="U11" s="93">
        <f>IF(T_fylke!H34=0," ",T_fylke!H34)</f>
        <v>1.5547739653624146E-2</v>
      </c>
      <c r="V11" s="93">
        <f>IF(T_fylke!I34=0," ",T_fylke!I34)</f>
        <v>0.22362716100348146</v>
      </c>
      <c r="W11" s="93">
        <f>IF(T_fylke!J34=0," ",T_fylke!J34)</f>
        <v>6.3277545970153393E-2</v>
      </c>
      <c r="X11" s="93">
        <f>IF(T_fylke!K34=0," ",T_fylke!K34)</f>
        <v>5.5008348740383704E-2</v>
      </c>
      <c r="Y11" s="93">
        <f>IF(T_fylke!L34=0," ",T_fylke!L34)</f>
        <v>0.13465238984217737</v>
      </c>
      <c r="Z11" s="93">
        <f>IF(T_fylke!M34=0," ",T_fylke!M34)</f>
        <v>1</v>
      </c>
    </row>
    <row r="12" spans="2:32" x14ac:dyDescent="0.2">
      <c r="B12" s="21">
        <f>IF(T_fylke!B11=0," ",T_fylke!B11)</f>
        <v>2011</v>
      </c>
      <c r="C12" s="55">
        <f>IF(T_fylke!C11=0," ",T_fylke!C11)</f>
        <v>6060631.9000000004</v>
      </c>
      <c r="D12" s="55">
        <f>IF(T_fylke!D11=0," ",T_fylke!D11)</f>
        <v>58430617.200000003</v>
      </c>
      <c r="E12" s="55">
        <f>IF(T_fylke!E11=0," ",T_fylke!E11)</f>
        <v>10660475.300000001</v>
      </c>
      <c r="F12" s="55">
        <f>IF(T_fylke!F11=0," ",T_fylke!F11)</f>
        <v>13876610</v>
      </c>
      <c r="G12" s="55">
        <f>IF(T_fylke!G11=0," ",T_fylke!G11)</f>
        <v>69058465.5</v>
      </c>
      <c r="H12" s="55">
        <f>IF(T_fylke!H11=0," ",T_fylke!H11)</f>
        <v>4123487.9</v>
      </c>
      <c r="I12" s="55">
        <f>IF(T_fylke!I11=0," ",T_fylke!I11)</f>
        <v>69731515.400000006</v>
      </c>
      <c r="J12" s="55">
        <f>IF(T_fylke!J11=0," ",T_fylke!J11)</f>
        <v>19820689.899999999</v>
      </c>
      <c r="K12" s="55">
        <f>IF(T_fylke!K11=0," ",T_fylke!K11)</f>
        <v>16957870.899999999</v>
      </c>
      <c r="L12" s="55">
        <f>IF(T_fylke!L11=0," ",T_fylke!L11)</f>
        <v>41750399.200000003</v>
      </c>
      <c r="M12" s="55">
        <f>IF(T_fylke!M11=0," ",T_fylke!M11)</f>
        <v>310470763.19999999</v>
      </c>
      <c r="O12" s="21">
        <f>IF(T_fylke!B35=0," ",T_fylke!B35)</f>
        <v>2011</v>
      </c>
      <c r="P12" s="93">
        <f>IF(T_fylke!C35=0," ",T_fylke!C35)</f>
        <v>1.9520781401551311E-2</v>
      </c>
      <c r="Q12" s="93">
        <f>IF(T_fylke!D35=0," ",T_fylke!D35)</f>
        <v>0.18820006301965378</v>
      </c>
      <c r="R12" s="93">
        <f>IF(T_fylke!E35=0," ",T_fylke!E35)</f>
        <v>3.4336486921097635E-2</v>
      </c>
      <c r="S12" s="93">
        <f>IF(T_fylke!F35=0," ",T_fylke!F35)</f>
        <v>4.4695384057985919E-2</v>
      </c>
      <c r="T12" s="93">
        <f>IF(T_fylke!G35=0," ",T_fylke!G35)</f>
        <v>0.22243146114055742</v>
      </c>
      <c r="U12" s="93">
        <f>IF(T_fylke!H35=0," ",T_fylke!H35)</f>
        <v>1.3281404849524331E-2</v>
      </c>
      <c r="V12" s="93">
        <f>IF(T_fylke!I35=0," ",T_fylke!I35)</f>
        <v>0.2245992977930748</v>
      </c>
      <c r="W12" s="93">
        <f>IF(T_fylke!J35=0," ",T_fylke!J35)</f>
        <v>6.3840761351276892E-2</v>
      </c>
      <c r="X12" s="93">
        <f>IF(T_fylke!K35=0," ",T_fylke!K35)</f>
        <v>5.4619864122522954E-2</v>
      </c>
      <c r="Y12" s="93">
        <f>IF(T_fylke!L35=0," ",T_fylke!L35)</f>
        <v>0.13447449534275505</v>
      </c>
      <c r="Z12" s="93">
        <f>IF(T_fylke!M35=0," ",T_fylke!M35)</f>
        <v>1</v>
      </c>
    </row>
    <row r="13" spans="2:32" x14ac:dyDescent="0.2">
      <c r="B13" s="21">
        <f>IF(T_fylke!B12=0," ",T_fylke!B12)</f>
        <v>2012</v>
      </c>
      <c r="C13" s="55">
        <f>IF(T_fylke!C12=0," ",T_fylke!C12)</f>
        <v>5851492.2999999998</v>
      </c>
      <c r="D13" s="55">
        <f>IF(T_fylke!D12=0," ",T_fylke!D12)</f>
        <v>61190474.299999997</v>
      </c>
      <c r="E13" s="55">
        <f>IF(T_fylke!E12=0," ",T_fylke!E12)</f>
        <v>10412648.6</v>
      </c>
      <c r="F13" s="55">
        <f>IF(T_fylke!F12=0," ",T_fylke!F12)</f>
        <v>14644819.800000001</v>
      </c>
      <c r="G13" s="55">
        <f>IF(T_fylke!G12=0," ",T_fylke!G12)</f>
        <v>72686454</v>
      </c>
      <c r="H13" s="55">
        <f>IF(T_fylke!H12=0," ",T_fylke!H12)</f>
        <v>4233930.2</v>
      </c>
      <c r="I13" s="55">
        <f>IF(T_fylke!I12=0," ",T_fylke!I12)</f>
        <v>70116640.099999994</v>
      </c>
      <c r="J13" s="55">
        <f>IF(T_fylke!J12=0," ",T_fylke!J12)</f>
        <v>19612683.5</v>
      </c>
      <c r="K13" s="55">
        <f>IF(T_fylke!K12=0," ",T_fylke!K12)</f>
        <v>16210094.5</v>
      </c>
      <c r="L13" s="55">
        <f>IF(T_fylke!L12=0," ",T_fylke!L12)</f>
        <v>43759924.700000003</v>
      </c>
      <c r="M13" s="55">
        <f>IF(T_fylke!M12=0," ",T_fylke!M12)</f>
        <v>318719162</v>
      </c>
      <c r="O13" s="21">
        <f>IF(T_fylke!B36=0," ",T_fylke!B36)</f>
        <v>2012</v>
      </c>
      <c r="P13" s="93">
        <f>IF(T_fylke!C36=0," ",T_fylke!C36)</f>
        <v>1.8359399112626934E-2</v>
      </c>
      <c r="Q13" s="93">
        <f>IF(T_fylke!D36=0," ",T_fylke!D36)</f>
        <v>0.19198868971674818</v>
      </c>
      <c r="R13" s="93">
        <f>IF(T_fylke!E36=0," ",T_fylke!E36)</f>
        <v>3.2670293604750378E-2</v>
      </c>
      <c r="S13" s="93">
        <f>IF(T_fylke!F36=0," ",T_fylke!F36)</f>
        <v>4.5948978116351853E-2</v>
      </c>
      <c r="T13" s="93">
        <f>IF(T_fylke!G36=0," ",T_fylke!G36)</f>
        <v>0.2280579979687572</v>
      </c>
      <c r="U13" s="93">
        <f>IF(T_fylke!H36=0," ",T_fylke!H36)</f>
        <v>1.3284203476915517E-2</v>
      </c>
      <c r="V13" s="93">
        <f>IF(T_fylke!I36=0," ",T_fylke!I36)</f>
        <v>0.21999505665115923</v>
      </c>
      <c r="W13" s="93">
        <f>IF(T_fylke!J36=0," ",T_fylke!J36)</f>
        <v>6.1535940848137648E-2</v>
      </c>
      <c r="X13" s="93">
        <f>IF(T_fylke!K36=0," ",T_fylke!K36)</f>
        <v>5.0860118978349973E-2</v>
      </c>
      <c r="Y13" s="93">
        <f>IF(T_fylke!L36=0," ",T_fylke!L36)</f>
        <v>0.13729932152620306</v>
      </c>
      <c r="Z13" s="93">
        <f>IF(T_fylke!M36=0," ",T_fylke!M36)</f>
        <v>1</v>
      </c>
    </row>
    <row r="14" spans="2:32" x14ac:dyDescent="0.2">
      <c r="B14" s="21">
        <f>IF(T_fylke!B13=0," ",T_fylke!B13)</f>
        <v>2013</v>
      </c>
      <c r="C14" s="55">
        <f>IF(T_fylke!C13=0," ",T_fylke!C13)</f>
        <v>6541155.2999999998</v>
      </c>
      <c r="D14" s="55">
        <f>IF(T_fylke!D13=0," ",T_fylke!D13)</f>
        <v>66733969.600000001</v>
      </c>
      <c r="E14" s="55">
        <f>IF(T_fylke!E13=0," ",T_fylke!E13)</f>
        <v>10748538.9</v>
      </c>
      <c r="F14" s="55">
        <f>IF(T_fylke!F13=0," ",T_fylke!F13)</f>
        <v>15128793.4</v>
      </c>
      <c r="G14" s="55">
        <f>IF(T_fylke!G13=0," ",T_fylke!G13)</f>
        <v>77296808.599999994</v>
      </c>
      <c r="H14" s="55">
        <f>IF(T_fylke!H13=0," ",T_fylke!H13)</f>
        <v>4362771.5</v>
      </c>
      <c r="I14" s="55">
        <f>IF(T_fylke!I13=0," ",T_fylke!I13)</f>
        <v>71929094.599999994</v>
      </c>
      <c r="J14" s="55">
        <f>IF(T_fylke!J13=0," ",T_fylke!J13)</f>
        <v>20457444.100000001</v>
      </c>
      <c r="K14" s="55">
        <f>IF(T_fylke!K13=0," ",T_fylke!K13)</f>
        <v>17124573.5</v>
      </c>
      <c r="L14" s="55">
        <f>IF(T_fylke!L13=0," ",T_fylke!L13)</f>
        <v>47212737.700000003</v>
      </c>
      <c r="M14" s="55">
        <f>IF(T_fylke!M13=0," ",T_fylke!M13)</f>
        <v>337535887.19999999</v>
      </c>
      <c r="O14" s="21">
        <f>IF(T_fylke!B37=0," ",T_fylke!B37)</f>
        <v>2013</v>
      </c>
      <c r="P14" s="93">
        <f>IF(T_fylke!C37=0," ",T_fylke!C37)</f>
        <v>1.9379140257534073E-2</v>
      </c>
      <c r="Q14" s="93">
        <f>IF(T_fylke!D37=0," ",T_fylke!D37)</f>
        <v>0.19770925738766898</v>
      </c>
      <c r="R14" s="93">
        <f>IF(T_fylke!E37=0," ",T_fylke!E37)</f>
        <v>3.1844136601780579E-2</v>
      </c>
      <c r="S14" s="93">
        <f>IF(T_fylke!F37=0," ",T_fylke!F37)</f>
        <v>4.4821288561342647E-2</v>
      </c>
      <c r="T14" s="93">
        <f>IF(T_fylke!G37=0," ",T_fylke!G37)</f>
        <v>0.2290032305637455</v>
      </c>
      <c r="U14" s="93">
        <f>IF(T_fylke!H37=0," ",T_fylke!H37)</f>
        <v>1.29253559856731E-2</v>
      </c>
      <c r="V14" s="93">
        <f>IF(T_fylke!I37=0," ",T_fylke!I37)</f>
        <v>0.21310058375327623</v>
      </c>
      <c r="W14" s="93">
        <f>IF(T_fylke!J37=0," ",T_fylke!J37)</f>
        <v>6.0608204566640234E-2</v>
      </c>
      <c r="X14" s="93">
        <f>IF(T_fylke!K37=0," ",T_fylke!K37)</f>
        <v>5.0734082358043261E-2</v>
      </c>
      <c r="Y14" s="93">
        <f>IF(T_fylke!L37=0," ",T_fylke!L37)</f>
        <v>0.1398747199642954</v>
      </c>
      <c r="Z14" s="93">
        <f>IF(T_fylke!M37=0," ",T_fylke!M37)</f>
        <v>1</v>
      </c>
    </row>
    <row r="15" spans="2:32" x14ac:dyDescent="0.2">
      <c r="B15" s="21">
        <f>IF(T_fylke!B14=0," ",T_fylke!B14)</f>
        <v>2014</v>
      </c>
      <c r="C15" s="55">
        <f>IF(T_fylke!C14=0," ",T_fylke!C14)</f>
        <v>6779723.7999999998</v>
      </c>
      <c r="D15" s="55">
        <f>IF(T_fylke!D14=0," ",T_fylke!D14)</f>
        <v>68192361.099999994</v>
      </c>
      <c r="E15" s="55">
        <f>IF(T_fylke!E14=0," ",T_fylke!E14)</f>
        <v>10123978.800000001</v>
      </c>
      <c r="F15" s="55">
        <f>IF(T_fylke!F14=0," ",T_fylke!F14)</f>
        <v>15330462.6</v>
      </c>
      <c r="G15" s="55">
        <f>IF(T_fylke!G14=0," ",T_fylke!G14)</f>
        <v>75923470</v>
      </c>
      <c r="H15" s="55">
        <f>IF(T_fylke!H14=0," ",T_fylke!H14)</f>
        <v>4378169.3</v>
      </c>
      <c r="I15" s="55">
        <f>IF(T_fylke!I14=0," ",T_fylke!I14)</f>
        <v>71789500.599999994</v>
      </c>
      <c r="J15" s="55">
        <f>IF(T_fylke!J14=0," ",T_fylke!J14)</f>
        <v>20229444.399999999</v>
      </c>
      <c r="K15" s="55">
        <f>IF(T_fylke!K14=0," ",T_fylke!K14)</f>
        <v>16540289.800000001</v>
      </c>
      <c r="L15" s="55">
        <f>IF(T_fylke!L14=0," ",T_fylke!L14)</f>
        <v>47162914.899999999</v>
      </c>
      <c r="M15" s="55">
        <f>IF(T_fylke!M14=0," ",T_fylke!M14)</f>
        <v>336450315.30000001</v>
      </c>
      <c r="O15" s="21">
        <f>IF(T_fylke!B38=0," ",T_fylke!B38)</f>
        <v>2014</v>
      </c>
      <c r="P15" s="93">
        <f>IF(T_fylke!C38=0," ",T_fylke!C38)</f>
        <v>2.0150742893359386E-2</v>
      </c>
      <c r="Q15" s="93">
        <f>IF(T_fylke!D38=0," ",T_fylke!D38)</f>
        <v>0.20268181659807763</v>
      </c>
      <c r="R15" s="93">
        <f>IF(T_fylke!E38=0," ",T_fylke!E38)</f>
        <v>3.0090561190209711E-2</v>
      </c>
      <c r="S15" s="93">
        <f>IF(T_fylke!F38=0," ",T_fylke!F38)</f>
        <v>4.5565309060062571E-2</v>
      </c>
      <c r="T15" s="93">
        <f>IF(T_fylke!G38=0," ",T_fylke!G38)</f>
        <v>0.22566027299544039</v>
      </c>
      <c r="U15" s="93">
        <f>IF(T_fylke!H38=0," ",T_fylke!H38)</f>
        <v>1.301282567114301E-2</v>
      </c>
      <c r="V15" s="93">
        <f>IF(T_fylke!I38=0," ",T_fylke!I38)</f>
        <v>0.2133732599893331</v>
      </c>
      <c r="W15" s="93">
        <f>IF(T_fylke!J38=0," ",T_fylke!J38)</f>
        <v>6.0126097316812344E-2</v>
      </c>
      <c r="X15" s="93">
        <f>IF(T_fylke!K38=0," ",T_fylke!K38)</f>
        <v>4.9161165996386869E-2</v>
      </c>
      <c r="Y15" s="93">
        <f>IF(T_fylke!L38=0," ",T_fylke!L38)</f>
        <v>0.14017794828917493</v>
      </c>
      <c r="Z15" s="93">
        <f>IF(T_fylke!M38=0," ",T_fylke!M38)</f>
        <v>1</v>
      </c>
    </row>
    <row r="16" spans="2:32" x14ac:dyDescent="0.2">
      <c r="B16" s="21">
        <f>IF(T_fylke!B15=0," ",T_fylke!B15)</f>
        <v>2015</v>
      </c>
      <c r="C16" s="55">
        <f>IF(T_fylke!C15=0," ",T_fylke!C15)</f>
        <v>6934754.4000000004</v>
      </c>
      <c r="D16" s="55">
        <f>IF(T_fylke!D15=0," ",T_fylke!D15)</f>
        <v>66684703.5</v>
      </c>
      <c r="E16" s="55">
        <f>IF(T_fylke!E15=0," ",T_fylke!E15)</f>
        <v>10474290.4</v>
      </c>
      <c r="F16" s="55">
        <f>IF(T_fylke!F15=0," ",T_fylke!F15)</f>
        <v>15518737.4</v>
      </c>
      <c r="G16" s="55">
        <f>IF(T_fylke!G15=0," ",T_fylke!G15)</f>
        <v>76742480.200000003</v>
      </c>
      <c r="H16" s="55">
        <f>IF(T_fylke!H15=0," ",T_fylke!H15)</f>
        <v>4513169.5</v>
      </c>
      <c r="I16" s="55">
        <f>IF(T_fylke!I15=0," ",T_fylke!I15)</f>
        <v>66688496.899999999</v>
      </c>
      <c r="J16" s="55">
        <f>IF(T_fylke!J15=0," ",T_fylke!J15)</f>
        <v>20993474.899999999</v>
      </c>
      <c r="K16" s="55">
        <f>IF(T_fylke!K15=0," ",T_fylke!K15)</f>
        <v>17182803.300000001</v>
      </c>
      <c r="L16" s="55">
        <f>IF(T_fylke!L15=0," ",T_fylke!L15)</f>
        <v>45303522.100000001</v>
      </c>
      <c r="M16" s="55">
        <f>IF(T_fylke!M15=0," ",T_fylke!M15)</f>
        <v>331036432.60000002</v>
      </c>
      <c r="O16" s="21">
        <f>IF(T_fylke!B39=0," ",T_fylke!B39)</f>
        <v>2015</v>
      </c>
      <c r="P16" s="93">
        <f>IF(T_fylke!C39=0," ",T_fylke!C39)</f>
        <v>2.0948613859609361E-2</v>
      </c>
      <c r="Q16" s="93">
        <f>IF(T_fylke!D39=0," ",T_fylke!D39)</f>
        <v>0.20144218863238195</v>
      </c>
      <c r="R16" s="93">
        <f>IF(T_fylke!E39=0," ",T_fylke!E39)</f>
        <v>3.1640899213822668E-2</v>
      </c>
      <c r="S16" s="93">
        <f>IF(T_fylke!F39=0," ",T_fylke!F39)</f>
        <v>4.6879243103588229E-2</v>
      </c>
      <c r="T16" s="93">
        <f>IF(T_fylke!G39=0," ",T_fylke!G39)</f>
        <v>0.23182487678850125</v>
      </c>
      <c r="U16" s="93">
        <f>IF(T_fylke!H39=0," ",T_fylke!H39)</f>
        <v>1.3633452561559532E-2</v>
      </c>
      <c r="V16" s="93">
        <f>IF(T_fylke!I39=0," ",T_fylke!I39)</f>
        <v>0.20145364779405248</v>
      </c>
      <c r="W16" s="93">
        <f>IF(T_fylke!J39=0," ",T_fylke!J39)</f>
        <v>6.341741522259263E-2</v>
      </c>
      <c r="X16" s="93">
        <f>IF(T_fylke!K39=0," ",T_fylke!K39)</f>
        <v>5.1906079234373674E-2</v>
      </c>
      <c r="Y16" s="93">
        <f>IF(T_fylke!L39=0," ",T_fylke!L39)</f>
        <v>0.13685358358951819</v>
      </c>
      <c r="Z16" s="93">
        <f>IF(T_fylke!M39=0," ",T_fylke!M39)</f>
        <v>1</v>
      </c>
    </row>
    <row r="17" spans="2:32" x14ac:dyDescent="0.2">
      <c r="B17" s="21">
        <f>IF(T_fylke!B16=0," ",T_fylke!B16)</f>
        <v>2016</v>
      </c>
      <c r="C17" s="55">
        <f>IF(T_fylke!C16=0," ",T_fylke!C16)</f>
        <v>6739659.4000000004</v>
      </c>
      <c r="D17" s="55">
        <f>IF(T_fylke!D16=0," ",T_fylke!D16)</f>
        <v>67038242</v>
      </c>
      <c r="E17" s="55">
        <f>IF(T_fylke!E16=0," ",T_fylke!E16)</f>
        <v>10712218.6</v>
      </c>
      <c r="F17" s="55">
        <f>IF(T_fylke!F16=0," ",T_fylke!F16)</f>
        <v>15660533</v>
      </c>
      <c r="G17" s="55">
        <f>IF(T_fylke!G16=0," ",T_fylke!G16)</f>
        <v>83546418.400000006</v>
      </c>
      <c r="H17" s="55">
        <f>IF(T_fylke!H16=0," ",T_fylke!H16)</f>
        <v>4577581.5</v>
      </c>
      <c r="I17" s="55">
        <f>IF(T_fylke!I16=0," ",T_fylke!I16)</f>
        <v>69994883.400000006</v>
      </c>
      <c r="J17" s="55">
        <f>IF(T_fylke!J16=0," ",T_fylke!J16)</f>
        <v>20168055.800000001</v>
      </c>
      <c r="K17" s="55">
        <f>IF(T_fylke!K16=0," ",T_fylke!K16)</f>
        <v>17182572.100000001</v>
      </c>
      <c r="L17" s="55">
        <f>IF(T_fylke!L16=0," ",T_fylke!L16)</f>
        <v>45712523.200000003</v>
      </c>
      <c r="M17" s="55">
        <f>IF(T_fylke!M16=0," ",T_fylke!M16)</f>
        <v>341332687.39999998</v>
      </c>
      <c r="O17" s="21">
        <f>IF(T_fylke!B40=0," ",T_fylke!B40)</f>
        <v>2016</v>
      </c>
      <c r="P17" s="93">
        <f>IF(T_fylke!C40=0," ",T_fylke!C40)</f>
        <v>1.9745133263788323E-2</v>
      </c>
      <c r="Q17" s="93">
        <f>IF(T_fylke!D40=0," ",T_fylke!D40)</f>
        <v>0.1964014712761436</v>
      </c>
      <c r="R17" s="93">
        <f>IF(T_fylke!E40=0," ",T_fylke!E40)</f>
        <v>3.1383512319306812E-2</v>
      </c>
      <c r="S17" s="93">
        <f>IF(T_fylke!F40=0," ",T_fylke!F40)</f>
        <v>4.5880554597010452E-2</v>
      </c>
      <c r="T17" s="93">
        <f>IF(T_fylke!G40=0," ",T_fylke!G40)</f>
        <v>0.244765360846012</v>
      </c>
      <c r="U17" s="93">
        <f>IF(T_fylke!H40=0," ",T_fylke!H40)</f>
        <v>1.3410908679354336E-2</v>
      </c>
      <c r="V17" s="93">
        <f>IF(T_fylke!I40=0," ",T_fylke!I40)</f>
        <v>0.20506352301962397</v>
      </c>
      <c r="W17" s="93">
        <f>IF(T_fylke!J40=0," ",T_fylke!J40)</f>
        <v>5.9086212790296043E-2</v>
      </c>
      <c r="X17" s="93">
        <f>IF(T_fylke!K40=0," ",T_fylke!K40)</f>
        <v>5.0339661961129843E-2</v>
      </c>
      <c r="Y17" s="93">
        <f>IF(T_fylke!L40=0," ",T_fylke!L40)</f>
        <v>0.13392366124733476</v>
      </c>
      <c r="Z17" s="93">
        <f>IF(T_fylke!M40=0," ",T_fylke!M40)</f>
        <v>1</v>
      </c>
    </row>
    <row r="18" spans="2:32" x14ac:dyDescent="0.2">
      <c r="B18" s="21">
        <f>IF(T_fylke!B17=0," ",T_fylke!B17)</f>
        <v>2017</v>
      </c>
      <c r="C18" s="55">
        <f>IF(T_fylke!C17=0," ",T_fylke!C17)</f>
        <v>7135097.5999999996</v>
      </c>
      <c r="D18" s="55">
        <f>IF(T_fylke!D17=0," ",T_fylke!D17)</f>
        <v>69004417.400000006</v>
      </c>
      <c r="E18" s="55">
        <f>IF(T_fylke!E17=0," ",T_fylke!E17)</f>
        <v>10819057.199999999</v>
      </c>
      <c r="F18" s="55">
        <f>IF(T_fylke!F17=0," ",T_fylke!F17)</f>
        <v>15831167</v>
      </c>
      <c r="G18" s="55">
        <f>IF(T_fylke!G17=0," ",T_fylke!G17)</f>
        <v>88147171.099999994</v>
      </c>
      <c r="H18" s="55">
        <f>IF(T_fylke!H17=0," ",T_fylke!H17)</f>
        <v>4465849.4000000004</v>
      </c>
      <c r="I18" s="55">
        <f>IF(T_fylke!I17=0," ",T_fylke!I17)</f>
        <v>70602383.799999997</v>
      </c>
      <c r="J18" s="55">
        <f>IF(T_fylke!J17=0," ",T_fylke!J17)</f>
        <v>19559746.199999999</v>
      </c>
      <c r="K18" s="55">
        <f>IF(T_fylke!K17=0," ",T_fylke!K17)</f>
        <v>17178560.699999999</v>
      </c>
      <c r="L18" s="55">
        <f>IF(T_fylke!L17=0," ",T_fylke!L17)</f>
        <v>46738572.799999997</v>
      </c>
      <c r="M18" s="55">
        <f>IF(T_fylke!M17=0," ",T_fylke!M17)</f>
        <v>349482023.19999999</v>
      </c>
      <c r="O18" s="21">
        <f>IF(T_fylke!B41=0," ",T_fylke!B41)</f>
        <v>2017</v>
      </c>
      <c r="P18" s="93">
        <f>IF(T_fylke!C41=0," ",T_fylke!C41)</f>
        <v>2.0416207777064283E-2</v>
      </c>
      <c r="Q18" s="93">
        <f>IF(T_fylke!D41=0," ",T_fylke!D41)</f>
        <v>0.19744768777566127</v>
      </c>
      <c r="R18" s="93">
        <f>IF(T_fylke!E41=0," ",T_fylke!E41)</f>
        <v>3.0957406910193254E-2</v>
      </c>
      <c r="S18" s="93">
        <f>IF(T_fylke!F41=0," ",T_fylke!F41)</f>
        <v>4.5298945150435421E-2</v>
      </c>
      <c r="T18" s="93">
        <f>IF(T_fylke!G41=0," ",T_fylke!G41)</f>
        <v>0.25222233261925331</v>
      </c>
      <c r="U18" s="93">
        <f>IF(T_fylke!H41=0," ",T_fylke!H41)</f>
        <v>1.2778481019163335E-2</v>
      </c>
      <c r="V18" s="93">
        <f>IF(T_fylke!I41=0," ",T_fylke!I41)</f>
        <v>0.20202007288825835</v>
      </c>
      <c r="W18" s="93">
        <f>IF(T_fylke!J41=0," ",T_fylke!J41)</f>
        <v>5.5967817803339308E-2</v>
      </c>
      <c r="X18" s="93">
        <f>IF(T_fylke!K41=0," ",T_fylke!K41)</f>
        <v>4.9154347175588857E-2</v>
      </c>
      <c r="Y18" s="93">
        <f>IF(T_fylke!L41=0," ",T_fylke!L41)</f>
        <v>0.13373670088104261</v>
      </c>
      <c r="Z18" s="93">
        <f>IF(T_fylke!M41=0," ",T_fylke!M41)</f>
        <v>1</v>
      </c>
    </row>
    <row r="19" spans="2:32" x14ac:dyDescent="0.2">
      <c r="B19" s="21">
        <f>IF(T_fylke!B18=0," ",T_fylke!B18)</f>
        <v>2018</v>
      </c>
      <c r="C19" s="55">
        <f>IF(T_fylke!C18=0," ",T_fylke!C18)</f>
        <v>7632100.7000000002</v>
      </c>
      <c r="D19" s="55">
        <f>IF(T_fylke!D18=0," ",T_fylke!D18)</f>
        <v>69434742.099999994</v>
      </c>
      <c r="E19" s="55">
        <f>IF(T_fylke!E18=0," ",T_fylke!E18)</f>
        <v>10958777.300000001</v>
      </c>
      <c r="F19" s="55">
        <f>IF(T_fylke!F18=0," ",T_fylke!F18)</f>
        <v>15635841.800000001</v>
      </c>
      <c r="G19" s="55">
        <f>IF(T_fylke!G18=0," ",T_fylke!G18)</f>
        <v>87007547.400000006</v>
      </c>
      <c r="H19" s="55">
        <f>IF(T_fylke!H18=0," ",T_fylke!H18)</f>
        <v>4539046.7</v>
      </c>
      <c r="I19" s="55">
        <f>IF(T_fylke!I18=0," ",T_fylke!I18)</f>
        <v>71528694.400000006</v>
      </c>
      <c r="J19" s="55">
        <f>IF(T_fylke!J18=0," ",T_fylke!J18)</f>
        <v>19669059.5</v>
      </c>
      <c r="K19" s="55">
        <f>IF(T_fylke!K18=0," ",T_fylke!K18)</f>
        <v>16876104.699999999</v>
      </c>
      <c r="L19" s="55">
        <f>IF(T_fylke!L18=0," ",T_fylke!L18)</f>
        <v>47361932.600000001</v>
      </c>
      <c r="M19" s="55">
        <f>IF(T_fylke!M18=0," ",T_fylke!M18)</f>
        <v>350643847.19999999</v>
      </c>
      <c r="O19" s="21">
        <f>IF(T_fylke!B42=0," ",T_fylke!B42)</f>
        <v>2018</v>
      </c>
      <c r="P19" s="93">
        <f>IF(T_fylke!C42=0," ",T_fylke!C42)</f>
        <v>2.1765962132074167E-2</v>
      </c>
      <c r="Q19" s="93">
        <f>IF(T_fylke!D42=0," ",T_fylke!D42)</f>
        <v>0.19802070578011841</v>
      </c>
      <c r="R19" s="93">
        <f>IF(T_fylke!E42=0," ",T_fylke!E42)</f>
        <v>3.1253299858272833E-2</v>
      </c>
      <c r="S19" s="93">
        <f>IF(T_fylke!F42=0," ",T_fylke!F42)</f>
        <v>4.4591804261951418E-2</v>
      </c>
      <c r="T19" s="93">
        <f>IF(T_fylke!G42=0," ",T_fylke!G42)</f>
        <v>0.24813652968612537</v>
      </c>
      <c r="U19" s="93">
        <f>IF(T_fylke!H42=0," ",T_fylke!H42)</f>
        <v>1.2944891907403189E-2</v>
      </c>
      <c r="V19" s="93">
        <f>IF(T_fylke!I42=0," ",T_fylke!I42)</f>
        <v>0.20399244125108382</v>
      </c>
      <c r="W19" s="93">
        <f>IF(T_fylke!J42=0," ",T_fylke!J42)</f>
        <v>5.6094124157784454E-2</v>
      </c>
      <c r="X19" s="93">
        <f>IF(T_fylke!K42=0," ",T_fylke!K42)</f>
        <v>4.8128905824987196E-2</v>
      </c>
      <c r="Y19" s="93">
        <f>IF(T_fylke!L42=0," ",T_fylke!L42)</f>
        <v>0.1350713351401992</v>
      </c>
      <c r="Z19" s="93">
        <f>IF(T_fylke!M42=0," ",T_fylke!M42)</f>
        <v>1</v>
      </c>
    </row>
    <row r="20" spans="2:32" x14ac:dyDescent="0.2">
      <c r="B20" s="21">
        <f>IF(T_fylke!B19=0," ",T_fylke!B19)</f>
        <v>2019</v>
      </c>
      <c r="C20" s="55">
        <f>IF(T_fylke!C19=0," ",T_fylke!C19)</f>
        <v>7390205.9000000004</v>
      </c>
      <c r="D20" s="55">
        <f>IF(T_fylke!D19=0," ",T_fylke!D19)</f>
        <v>68781708.299999997</v>
      </c>
      <c r="E20" s="55">
        <f>IF(T_fylke!E19=0," ",T_fylke!E19)</f>
        <v>10692054.9</v>
      </c>
      <c r="F20" s="55">
        <f>IF(T_fylke!F19=0," ",T_fylke!F19)</f>
        <v>14821108.5</v>
      </c>
      <c r="G20" s="55">
        <f>IF(T_fylke!G19=0," ",T_fylke!G19)</f>
        <v>88813119.299999997</v>
      </c>
      <c r="H20" s="55">
        <f>IF(T_fylke!H19=0," ",T_fylke!H19)</f>
        <v>4215095.7</v>
      </c>
      <c r="I20" s="55">
        <f>IF(T_fylke!I19=0," ",T_fylke!I19)</f>
        <v>72312522.099999994</v>
      </c>
      <c r="J20" s="55">
        <f>IF(T_fylke!J19=0," ",T_fylke!J19)</f>
        <v>18551926</v>
      </c>
      <c r="K20" s="55">
        <f>IF(T_fylke!K19=0," ",T_fylke!K19)</f>
        <v>16303297.1</v>
      </c>
      <c r="L20" s="55">
        <f>IF(T_fylke!L19=0," ",T_fylke!L19)</f>
        <v>47421667.299999997</v>
      </c>
      <c r="M20" s="55">
        <f>IF(T_fylke!M19=0," ",T_fylke!M19)</f>
        <v>349302705.10000002</v>
      </c>
      <c r="O20" s="21">
        <f>IF(T_fylke!B43=0," ",T_fylke!B43)</f>
        <v>2019</v>
      </c>
      <c r="P20" s="93">
        <f>IF(T_fylke!C43=0," ",T_fylke!C43)</f>
        <v>2.1157024529438722E-2</v>
      </c>
      <c r="Q20" s="93">
        <f>IF(T_fylke!D43=0," ",T_fylke!D43)</f>
        <v>0.1969114676060377</v>
      </c>
      <c r="R20" s="93">
        <f>IF(T_fylke!E43=0," ",T_fylke!E43)</f>
        <v>3.0609711129889555E-2</v>
      </c>
      <c r="S20" s="93">
        <f>IF(T_fylke!F43=0," ",T_fylke!F43)</f>
        <v>4.2430557460919012E-2</v>
      </c>
      <c r="T20" s="93">
        <f>IF(T_fylke!G43=0," ",T_fylke!G43)</f>
        <v>0.25425832094421991</v>
      </c>
      <c r="U20" s="93">
        <f>IF(T_fylke!H43=0," ",T_fylke!H43)</f>
        <v>1.2067171649281339E-2</v>
      </c>
      <c r="V20" s="93">
        <f>IF(T_fylke!I43=0," ",T_fylke!I43)</f>
        <v>0.20701964526526648</v>
      </c>
      <c r="W20" s="93">
        <f>IF(T_fylke!J43=0," ",T_fylke!J43)</f>
        <v>5.311131499737131E-2</v>
      </c>
      <c r="X20" s="93">
        <f>IF(T_fylke!K43=0," ",T_fylke!K43)</f>
        <v>4.6673835793320337E-2</v>
      </c>
      <c r="Y20" s="93">
        <f>IF(T_fylke!L43=0," ",T_fylke!L43)</f>
        <v>0.13576095062425553</v>
      </c>
      <c r="Z20" s="93">
        <f>IF(T_fylke!M43=0," ",T_fylke!M43)</f>
        <v>1</v>
      </c>
    </row>
    <row r="21" spans="2:32" x14ac:dyDescent="0.2">
      <c r="B21" s="21">
        <f>IF(T_fylke!B20=0," ",T_fylke!B20)</f>
        <v>2020</v>
      </c>
      <c r="C21" s="55">
        <f>IF(T_fylke!C20=0," ",T_fylke!C20)</f>
        <v>7202611</v>
      </c>
      <c r="D21" s="55">
        <f>IF(T_fylke!D20=0," ",T_fylke!D20)</f>
        <v>67394719.099999994</v>
      </c>
      <c r="E21" s="55">
        <f>IF(T_fylke!E20=0," ",T_fylke!E20)</f>
        <v>10402777.4</v>
      </c>
      <c r="F21" s="55">
        <f>IF(T_fylke!F20=0," ",T_fylke!F20)</f>
        <v>14590010.699999999</v>
      </c>
      <c r="G21" s="55">
        <f>IF(T_fylke!G20=0," ",T_fylke!G20)</f>
        <v>89668362.299999997</v>
      </c>
      <c r="H21" s="55">
        <f>IF(T_fylke!H20=0," ",T_fylke!H20)</f>
        <v>4428251</v>
      </c>
      <c r="I21" s="55">
        <f>IF(T_fylke!I20=0," ",T_fylke!I20)</f>
        <v>72316541.799999997</v>
      </c>
      <c r="J21" s="55">
        <f>IF(T_fylke!J20=0," ",T_fylke!J20)</f>
        <v>18912194.600000001</v>
      </c>
      <c r="K21" s="55">
        <f>IF(T_fylke!K20=0," ",T_fylke!K20)</f>
        <v>16259766.699999999</v>
      </c>
      <c r="L21" s="55">
        <f>IF(T_fylke!L20=0," ",T_fylke!L20)</f>
        <v>46462505.200000003</v>
      </c>
      <c r="M21" s="55">
        <f>IF(T_fylke!M20=0," ",T_fylke!M20)</f>
        <v>347637739.80000001</v>
      </c>
      <c r="O21" s="21">
        <f>IF(T_fylke!B44=0," ",T_fylke!B44)</f>
        <v>2020</v>
      </c>
      <c r="P21" s="93">
        <f>IF(T_fylke!C44=0," ",T_fylke!C44)</f>
        <v>2.0718725775123681E-2</v>
      </c>
      <c r="Q21" s="93">
        <f>IF(T_fylke!D44=0," ",T_fylke!D44)</f>
        <v>0.19386479482570837</v>
      </c>
      <c r="R21" s="93">
        <f>IF(T_fylke!E44=0," ",T_fylke!E44)</f>
        <v>2.9924188915693786E-2</v>
      </c>
      <c r="S21" s="93">
        <f>IF(T_fylke!F44=0," ",T_fylke!F44)</f>
        <v>4.1969006898945435E-2</v>
      </c>
      <c r="T21" s="93">
        <f>IF(T_fylke!G44=0," ",T_fylke!G44)</f>
        <v>0.25793621357562396</v>
      </c>
      <c r="U21" s="93">
        <f>IF(T_fylke!H44=0," ",T_fylke!H44)</f>
        <v>1.2738119292075779E-2</v>
      </c>
      <c r="V21" s="93">
        <f>IF(T_fylke!I44=0," ",T_fylke!I44)</f>
        <v>0.20802270156745506</v>
      </c>
      <c r="W21" s="93">
        <f>IF(T_fylke!J44=0," ",T_fylke!J44)</f>
        <v>5.4402018063057264E-2</v>
      </c>
      <c r="X21" s="93">
        <f>IF(T_fylke!K44=0," ",T_fylke!K44)</f>
        <v>4.6772156295097393E-2</v>
      </c>
      <c r="Y21" s="93">
        <f>IF(T_fylke!L44=0," ",T_fylke!L44)</f>
        <v>0.13365207479121921</v>
      </c>
      <c r="Z21" s="93">
        <f>IF(T_fylke!M44=0," ",T_fylke!M44)</f>
        <v>1</v>
      </c>
    </row>
    <row r="22" spans="2:32" x14ac:dyDescent="0.2">
      <c r="B22" s="21">
        <f>IF(T_fylke!B21=0," ",T_fylke!B21)</f>
        <v>2021</v>
      </c>
      <c r="C22" s="55">
        <f>IF(T_fylke!C21=0," ",T_fylke!C21)</f>
        <v>7448886</v>
      </c>
      <c r="D22" s="55">
        <f>IF(T_fylke!D21=0," ",T_fylke!D21)</f>
        <v>71542518.400000006</v>
      </c>
      <c r="E22" s="55">
        <f>IF(T_fylke!E21=0," ",T_fylke!E21)</f>
        <v>10223320.6</v>
      </c>
      <c r="F22" s="55">
        <f>IF(T_fylke!F21=0," ",T_fylke!F21)</f>
        <v>14378847.4</v>
      </c>
      <c r="G22" s="55">
        <f>IF(T_fylke!G21=0," ",T_fylke!G21)</f>
        <v>93671084.200000003</v>
      </c>
      <c r="H22" s="55">
        <f>IF(T_fylke!H21=0," ",T_fylke!H21)</f>
        <v>4286088.0999999996</v>
      </c>
      <c r="I22" s="55">
        <f>IF(T_fylke!I21=0," ",T_fylke!I21)</f>
        <v>74933225.200000003</v>
      </c>
      <c r="J22" s="55">
        <f>IF(T_fylke!J21=0," ",T_fylke!J21)</f>
        <v>19398502.100000001</v>
      </c>
      <c r="K22" s="55">
        <f>IF(T_fylke!K21=0," ",T_fylke!K21)</f>
        <v>16481303.5</v>
      </c>
      <c r="L22" s="55">
        <f>IF(T_fylke!L21=0," ",T_fylke!L21)</f>
        <v>49375583.5</v>
      </c>
      <c r="M22" s="55">
        <f>IF(T_fylke!M21=0," ",T_fylke!M21)</f>
        <v>361739359</v>
      </c>
      <c r="O22" s="21">
        <f>IF(T_fylke!B45=0," ",T_fylke!B45)</f>
        <v>2021</v>
      </c>
      <c r="P22" s="93">
        <f>IF(T_fylke!C45=0," ",T_fylke!C45)</f>
        <v>2.0591859344783105E-2</v>
      </c>
      <c r="Q22" s="93">
        <f>IF(T_fylke!D45=0," ",T_fylke!D45)</f>
        <v>0.19777366388267417</v>
      </c>
      <c r="R22" s="93">
        <f>IF(T_fylke!E45=0," ",T_fylke!E45)</f>
        <v>2.8261565532325721E-2</v>
      </c>
      <c r="S22" s="93">
        <f>IF(T_fylke!F45=0," ",T_fylke!F45)</f>
        <v>3.9749192456549912E-2</v>
      </c>
      <c r="T22" s="93">
        <f>IF(T_fylke!G45=0," ",T_fylke!G45)</f>
        <v>0.25894634318738868</v>
      </c>
      <c r="U22" s="93">
        <f>IF(T_fylke!H45=0," ",T_fylke!H45)</f>
        <v>1.1848553366845547E-2</v>
      </c>
      <c r="V22" s="93">
        <f>IF(T_fylke!I45=0," ",T_fylke!I45)</f>
        <v>0.20714700608511888</v>
      </c>
      <c r="W22" s="93">
        <f>IF(T_fylke!J45=0," ",T_fylke!J45)</f>
        <v>5.3625632979573012E-2</v>
      </c>
      <c r="X22" s="93">
        <f>IF(T_fylke!K45=0," ",T_fylke!K45)</f>
        <v>4.5561266945242748E-2</v>
      </c>
      <c r="Y22" s="93">
        <f>IF(T_fylke!L45=0," ",T_fylke!L45)</f>
        <v>0.13649491621949825</v>
      </c>
      <c r="Z22" s="93">
        <f>IF(T_fylke!M45=0," ",T_fylke!M45)</f>
        <v>1</v>
      </c>
    </row>
    <row r="23" spans="2:32" x14ac:dyDescent="0.2">
      <c r="B23" s="96" t="s">
        <v>561</v>
      </c>
      <c r="C23" s="55" t="str">
        <f>IF(T_fylke!C22=0," ",T_fylke!C22)</f>
        <v xml:space="preserve"> </v>
      </c>
      <c r="D23" s="55" t="str">
        <f>IF(T_fylke!D22=0," ",T_fylke!D22)</f>
        <v xml:space="preserve"> </v>
      </c>
      <c r="E23" s="55" t="str">
        <f>IF(T_fylke!E22=0," ",T_fylke!E22)</f>
        <v xml:space="preserve"> </v>
      </c>
      <c r="F23" s="55" t="str">
        <f>IF(T_fylke!F22=0," ",T_fylke!F22)</f>
        <v xml:space="preserve"> </v>
      </c>
      <c r="G23" s="55" t="str">
        <f>IF(T_fylke!G22=0," ",T_fylke!G22)</f>
        <v xml:space="preserve"> </v>
      </c>
      <c r="H23" s="55" t="str">
        <f>IF(T_fylke!H22=0," ",T_fylke!H22)</f>
        <v xml:space="preserve"> </v>
      </c>
      <c r="I23" s="55" t="str">
        <f>IF(T_fylke!I22=0," ",T_fylke!I22)</f>
        <v xml:space="preserve"> </v>
      </c>
      <c r="J23" s="55" t="str">
        <f>IF(T_fylke!J22=0," ",T_fylke!J22)</f>
        <v xml:space="preserve"> </v>
      </c>
      <c r="K23" s="55" t="str">
        <f>IF(T_fylke!K22=0," ",T_fylke!K22)</f>
        <v xml:space="preserve"> </v>
      </c>
      <c r="L23" s="55" t="str">
        <f>IF(T_fylke!L22=0," ",T_fylke!L22)</f>
        <v xml:space="preserve"> </v>
      </c>
      <c r="M23" s="55" t="str">
        <f>IF(T_fylke!M22=0," ",T_fylke!M22)</f>
        <v xml:space="preserve"> </v>
      </c>
    </row>
    <row r="26" spans="2:32" x14ac:dyDescent="0.2">
      <c r="B26" s="39" t="str">
        <f>IF(T_fylke!B70=0," ",T_fylke!B70)</f>
        <v xml:space="preserve"> </v>
      </c>
      <c r="C26" s="39" t="str">
        <f>IF(T_fylke!C70=0," ",T_fylke!C70)</f>
        <v xml:space="preserve"> </v>
      </c>
      <c r="D26" s="39" t="str">
        <f>IF(T_fylke!D70=0," ",T_fylke!D70)</f>
        <v xml:space="preserve"> </v>
      </c>
      <c r="E26" s="39" t="str">
        <f>IF(T_fylke!E70=0," ",T_fylke!E70)</f>
        <v xml:space="preserve"> </v>
      </c>
      <c r="F26" s="39" t="str">
        <f>IF(T_fylke!F70=0," ",T_fylke!F70)</f>
        <v xml:space="preserve"> </v>
      </c>
      <c r="G26" s="39" t="str">
        <f>IF(T_fylke!G70=0," ",T_fylke!G70)</f>
        <v xml:space="preserve"> </v>
      </c>
      <c r="H26" s="39" t="str">
        <f>IF(T_fylke!H70=0," ",T_fylke!H70)</f>
        <v xml:space="preserve"> </v>
      </c>
      <c r="I26" s="39" t="str">
        <f>IF(T_fylke!I70=0," ",T_fylke!I70)</f>
        <v xml:space="preserve"> </v>
      </c>
      <c r="J26" s="39" t="str">
        <f>IF(T_fylke!J70=0," ",T_fylke!J70)</f>
        <v xml:space="preserve"> </v>
      </c>
      <c r="K26" s="39" t="str">
        <f>IF(T_fylke!K70=0," ",T_fylke!K70)</f>
        <v xml:space="preserve"> </v>
      </c>
      <c r="L26" s="39" t="str">
        <f>IF(T_fylke!L70=0," ",T_fylke!L70)</f>
        <v xml:space="preserve"> </v>
      </c>
      <c r="M26" s="39" t="str">
        <f>IF(T_fylke!M70=0," ",T_fylke!M70)</f>
        <v xml:space="preserve"> </v>
      </c>
    </row>
    <row r="27" spans="2:32" ht="29.25" customHeight="1" x14ac:dyDescent="0.2">
      <c r="B27" s="148" t="str">
        <f>T_fylke!O12</f>
        <v>Fylkesvis endring av slakteleveransene av alle dyreslag fra 2005 til 2021 i kg (Utgangspunkt: År 2005)</v>
      </c>
      <c r="C27" s="148"/>
      <c r="D27" s="148"/>
      <c r="E27" s="148"/>
      <c r="F27" s="148"/>
      <c r="G27" s="148"/>
      <c r="H27" s="148"/>
      <c r="I27" s="148"/>
      <c r="J27" s="148"/>
      <c r="K27" s="148"/>
      <c r="L27" s="148"/>
      <c r="M27" s="148"/>
      <c r="O27" s="144" t="str">
        <f>T_fylke!O11</f>
        <v>Fylkesvis endring av slakteleveransene av alle dyreslag perioden 2005 - 2021 i prosent (År 2005 = 0%)</v>
      </c>
      <c r="P27" s="144"/>
      <c r="Q27" s="144"/>
      <c r="R27" s="144"/>
      <c r="S27" s="144"/>
      <c r="T27" s="144"/>
      <c r="U27" s="144"/>
      <c r="V27" s="144"/>
      <c r="W27" s="144"/>
      <c r="X27" s="144"/>
      <c r="Y27" s="144"/>
      <c r="Z27" s="144"/>
    </row>
    <row r="28" spans="2:32" s="97" customFormat="1" ht="32.25" customHeight="1" x14ac:dyDescent="0.2">
      <c r="B28" s="57" t="str">
        <f>IF(T_fylke!B94=0,"2",T_fylke!B94)</f>
        <v>år</v>
      </c>
      <c r="C28" s="57" t="str">
        <f>IF(T_fylke!C94=0,"2",T_fylke!C94)</f>
        <v>Agder</v>
      </c>
      <c r="D28" s="57" t="str">
        <f>IF(T_fylke!D94=0,"2",T_fylke!D94)</f>
        <v>Innlandet</v>
      </c>
      <c r="E28" s="57" t="str">
        <f>IF(T_fylke!E94=0,"2",T_fylke!E94)</f>
        <v>Møre og Romsdal</v>
      </c>
      <c r="F28" s="57" t="str">
        <f>IF(T_fylke!F94=0,"2",T_fylke!F94)</f>
        <v>Nordland</v>
      </c>
      <c r="G28" s="57" t="str">
        <f>IF(T_fylke!G94=0,"2",T_fylke!G94)</f>
        <v>Rogaland</v>
      </c>
      <c r="H28" s="57" t="str">
        <f>IF(T_fylke!H94=0,"2",T_fylke!H94)</f>
        <v>Troms og Finnmark</v>
      </c>
      <c r="I28" s="57" t="str">
        <f>IF(T_fylke!I94=0,"2",T_fylke!I94)</f>
        <v>Trøndelag</v>
      </c>
      <c r="J28" s="57" t="str">
        <f>IF(T_fylke!J94=0,"2",T_fylke!J94)</f>
        <v>Vestfold og Telemark</v>
      </c>
      <c r="K28" s="57" t="str">
        <f>IF(T_fylke!K94=0,"2",T_fylke!K94)</f>
        <v>Vestland</v>
      </c>
      <c r="L28" s="57" t="str">
        <f>IF(T_fylke!L94=0,"2",T_fylke!L94)</f>
        <v>Viken</v>
      </c>
      <c r="M28" s="57" t="str">
        <f>IF(T_fylke!M94=0,"2",T_fylke!M94)</f>
        <v>Totalsum</v>
      </c>
      <c r="N28" s="98"/>
      <c r="O28" s="57" t="str">
        <f>IF(T_fylke!B71=0," ",T_fylke!B71)</f>
        <v>år</v>
      </c>
      <c r="P28" s="57" t="str">
        <f>IF(T_fylke!C71=0," ",T_fylke!C71)</f>
        <v>Agder</v>
      </c>
      <c r="Q28" s="57" t="str">
        <f>IF(T_fylke!D71=0," ",T_fylke!D71)</f>
        <v>Innlandet</v>
      </c>
      <c r="R28" s="57" t="str">
        <f>IF(T_fylke!E71=0," ",T_fylke!E71)</f>
        <v>Møre og Romsdal</v>
      </c>
      <c r="S28" s="57" t="str">
        <f>IF(T_fylke!F71=0," ",T_fylke!F71)</f>
        <v>Nordland</v>
      </c>
      <c r="T28" s="57" t="str">
        <f>IF(T_fylke!G71=0," ",T_fylke!G71)</f>
        <v>Rogaland</v>
      </c>
      <c r="U28" s="57" t="str">
        <f>IF(T_fylke!H71=0," ",T_fylke!H71)</f>
        <v>Troms og Finnmark</v>
      </c>
      <c r="V28" s="57" t="str">
        <f>IF(T_fylke!I71=0," ",T_fylke!I71)</f>
        <v>Trøndelag</v>
      </c>
      <c r="W28" s="57" t="str">
        <f>IF(T_fylke!J71=0," ",T_fylke!J71)</f>
        <v>Vestfold og Telemark</v>
      </c>
      <c r="X28" s="57" t="str">
        <f>IF(T_fylke!K71=0," ",T_fylke!K71)</f>
        <v>Vestland</v>
      </c>
      <c r="Y28" s="57" t="str">
        <f>IF(T_fylke!L71=0," ",T_fylke!L71)</f>
        <v>Viken</v>
      </c>
      <c r="Z28" s="57" t="str">
        <f>IF(T_fylke!M71=0," ",T_fylke!M71)</f>
        <v>Totalsum</v>
      </c>
      <c r="AA28" s="98"/>
      <c r="AB28" s="98"/>
      <c r="AC28" s="98"/>
      <c r="AD28" s="98"/>
      <c r="AE28" s="98"/>
      <c r="AF28" s="98"/>
    </row>
    <row r="29" spans="2:32" x14ac:dyDescent="0.2">
      <c r="B29" s="21">
        <f>IF(T_fylke!B95=0," ",T_fylke!B95)</f>
        <v>2005</v>
      </c>
      <c r="C29" s="23" t="str">
        <f>IF(T_fylke!C95=0," ",T_fylke!C95)</f>
        <v xml:space="preserve"> </v>
      </c>
      <c r="D29" s="23" t="str">
        <f>IF(T_fylke!D95=0," ",T_fylke!D95)</f>
        <v xml:space="preserve"> </v>
      </c>
      <c r="E29" s="23" t="str">
        <f>IF(T_fylke!E95=0," ",T_fylke!E95)</f>
        <v xml:space="preserve"> </v>
      </c>
      <c r="F29" s="23" t="str">
        <f>IF(T_fylke!F95=0," ",T_fylke!F95)</f>
        <v xml:space="preserve"> </v>
      </c>
      <c r="G29" s="23" t="str">
        <f>IF(T_fylke!G95=0," ",T_fylke!G95)</f>
        <v xml:space="preserve"> </v>
      </c>
      <c r="H29" s="23" t="str">
        <f>IF(T_fylke!H95=0," ",T_fylke!H95)</f>
        <v xml:space="preserve"> </v>
      </c>
      <c r="I29" s="23" t="str">
        <f>IF(T_fylke!I95=0," ",T_fylke!I95)</f>
        <v xml:space="preserve"> </v>
      </c>
      <c r="J29" s="23" t="str">
        <f>IF(T_fylke!J95=0," ",T_fylke!J95)</f>
        <v xml:space="preserve"> </v>
      </c>
      <c r="K29" s="23" t="str">
        <f>IF(T_fylke!K95=0," ",T_fylke!K95)</f>
        <v xml:space="preserve"> </v>
      </c>
      <c r="L29" s="23" t="str">
        <f>IF(T_fylke!L95=0," ",T_fylke!L95)</f>
        <v xml:space="preserve"> </v>
      </c>
      <c r="M29" s="23" t="str">
        <f>IF(T_fylke!M95=0," ",T_fylke!M95)</f>
        <v xml:space="preserve"> </v>
      </c>
      <c r="O29" s="21">
        <f>IF(T_fylke!B72=0," ",T_fylke!B72)</f>
        <v>2005</v>
      </c>
      <c r="P29" s="24" t="str">
        <f>IF(T_fylke!C72=0," ",T_fylke!C72)</f>
        <v xml:space="preserve"> </v>
      </c>
      <c r="Q29" s="24" t="str">
        <f>IF(T_fylke!D72=0," ",T_fylke!D72)</f>
        <v xml:space="preserve"> </v>
      </c>
      <c r="R29" s="24" t="str">
        <f>IF(T_fylke!E72=0," ",T_fylke!E72)</f>
        <v xml:space="preserve"> </v>
      </c>
      <c r="S29" s="24" t="str">
        <f>IF(T_fylke!F72=0," ",T_fylke!F72)</f>
        <v xml:space="preserve"> </v>
      </c>
      <c r="T29" s="24" t="str">
        <f>IF(T_fylke!G72=0," ",T_fylke!G72)</f>
        <v xml:space="preserve"> </v>
      </c>
      <c r="U29" s="24" t="str">
        <f>IF(T_fylke!H72=0," ",T_fylke!H72)</f>
        <v xml:space="preserve"> </v>
      </c>
      <c r="V29" s="24" t="str">
        <f>IF(T_fylke!I72=0," ",T_fylke!I72)</f>
        <v xml:space="preserve"> </v>
      </c>
      <c r="W29" s="24" t="str">
        <f>IF(T_fylke!J72=0," ",T_fylke!J72)</f>
        <v xml:space="preserve"> </v>
      </c>
      <c r="X29" s="24" t="str">
        <f>IF(T_fylke!K72=0," ",T_fylke!K72)</f>
        <v xml:space="preserve"> </v>
      </c>
      <c r="Y29" s="24" t="str">
        <f>IF(T_fylke!L72=0," ",T_fylke!L72)</f>
        <v xml:space="preserve"> </v>
      </c>
      <c r="Z29" s="24" t="str">
        <f>IF(T_fylke!M72=0," ",T_fylke!M72)</f>
        <v xml:space="preserve"> </v>
      </c>
    </row>
    <row r="30" spans="2:32" x14ac:dyDescent="0.2">
      <c r="B30" s="21">
        <f>IF(T_fylke!B96=0," ",T_fylke!B96)</f>
        <v>2006</v>
      </c>
      <c r="C30" s="23">
        <f>IF(T_fylke!C96=0," ",T_fylke!C96)</f>
        <v>149985.59999999963</v>
      </c>
      <c r="D30" s="23">
        <f>IF(T_fylke!D96=0," ",T_fylke!D96)</f>
        <v>3126736.1000000015</v>
      </c>
      <c r="E30" s="23">
        <f>IF(T_fylke!E96=0," ",T_fylke!E96)</f>
        <v>88844.199999999255</v>
      </c>
      <c r="F30" s="23">
        <f>IF(T_fylke!F96=0," ",T_fylke!F96)</f>
        <v>440099.19999999925</v>
      </c>
      <c r="G30" s="23">
        <f>IF(T_fylke!G96=0," ",T_fylke!G96)</f>
        <v>1073967</v>
      </c>
      <c r="H30" s="23">
        <f>IF(T_fylke!H96=0," ",T_fylke!H96)</f>
        <v>298047.20000000019</v>
      </c>
      <c r="I30" s="23">
        <f>IF(T_fylke!I96=0," ",T_fylke!I96)</f>
        <v>4036170.299999997</v>
      </c>
      <c r="J30" s="23">
        <f>IF(T_fylke!J96=0," ",T_fylke!J96)</f>
        <v>1317337.2999999989</v>
      </c>
      <c r="K30" s="23">
        <f>IF(T_fylke!K96=0," ",T_fylke!K96)</f>
        <v>182793</v>
      </c>
      <c r="L30" s="23">
        <f>IF(T_fylke!L96=0," ",T_fylke!L96)</f>
        <v>2781040.299999997</v>
      </c>
      <c r="M30" s="23">
        <f>IF(T_fylke!M96=0," ",T_fylke!M96)</f>
        <v>13495020.199999988</v>
      </c>
      <c r="O30" s="21">
        <f>IF(T_fylke!B73=0," ",T_fylke!B73)</f>
        <v>2006</v>
      </c>
      <c r="P30" s="24">
        <f>IF(T_fylke!C73=0," ",T_fylke!C73)</f>
        <v>2.7076211417997216E-2</v>
      </c>
      <c r="Q30" s="24">
        <f>IF(T_fylke!D73=0," ",T_fylke!D73)</f>
        <v>5.9198063298468752E-2</v>
      </c>
      <c r="R30" s="24">
        <f>IF(T_fylke!E73=0," ",T_fylke!E73)</f>
        <v>7.8811447557869205E-3</v>
      </c>
      <c r="S30" s="24">
        <f>IF(T_fylke!F73=0," ",T_fylke!F73)</f>
        <v>3.5662097085839763E-2</v>
      </c>
      <c r="T30" s="24">
        <f>IF(T_fylke!G73=0," ",T_fylke!G73)</f>
        <v>1.9252561063686131E-2</v>
      </c>
      <c r="U30" s="24">
        <f>IF(T_fylke!H73=0," ",T_fylke!H73)</f>
        <v>6.3073673197214575E-2</v>
      </c>
      <c r="V30" s="24">
        <f>IF(T_fylke!I73=0," ",T_fylke!I73)</f>
        <v>7.6479799364280662E-2</v>
      </c>
      <c r="W30" s="24">
        <f>IF(T_fylke!J73=0," ",T_fylke!J73)</f>
        <v>7.9840313469904917E-2</v>
      </c>
      <c r="X30" s="24">
        <f>IF(T_fylke!K73=0," ",T_fylke!K73)</f>
        <v>1.0258602445356119E-2</v>
      </c>
      <c r="Y30" s="24">
        <f>IF(T_fylke!L73=0," ",T_fylke!L73)</f>
        <v>7.5425129234719515E-2</v>
      </c>
      <c r="Z30" s="24">
        <f>IF(T_fylke!M73=0," ",T_fylke!M73)</f>
        <v>5.0648636107476136E-2</v>
      </c>
    </row>
    <row r="31" spans="2:32" x14ac:dyDescent="0.2">
      <c r="B31" s="21">
        <f>IF(T_fylke!B97=0," ",T_fylke!B97)</f>
        <v>2007</v>
      </c>
      <c r="C31" s="23">
        <f>IF(T_fylke!C97=0," ",T_fylke!C97)</f>
        <v>-232042.5</v>
      </c>
      <c r="D31" s="23">
        <f>IF(T_fylke!D97=0," ",T_fylke!D97)</f>
        <v>3108287.799999997</v>
      </c>
      <c r="E31" s="23">
        <f>IF(T_fylke!E97=0," ",T_fylke!E97)</f>
        <v>-49683</v>
      </c>
      <c r="F31" s="23">
        <f>IF(T_fylke!F97=0," ",T_fylke!F97)</f>
        <v>771036.69999999925</v>
      </c>
      <c r="G31" s="23">
        <f>IF(T_fylke!G97=0," ",T_fylke!G97)</f>
        <v>4820488.8999999985</v>
      </c>
      <c r="H31" s="23">
        <f>IF(T_fylke!H97=0," ",T_fylke!H97)</f>
        <v>48691.200000000186</v>
      </c>
      <c r="I31" s="23">
        <f>IF(T_fylke!I97=0," ",T_fylke!I97)</f>
        <v>6478175</v>
      </c>
      <c r="J31" s="23">
        <f>IF(T_fylke!J97=0," ",T_fylke!J97)</f>
        <v>1092872.7999999989</v>
      </c>
      <c r="K31" s="23">
        <f>IF(T_fylke!K97=0," ",T_fylke!K97)</f>
        <v>-513625</v>
      </c>
      <c r="L31" s="23">
        <f>IF(T_fylke!L97=0," ",T_fylke!L97)</f>
        <v>3722439.6000000015</v>
      </c>
      <c r="M31" s="23">
        <f>IF(T_fylke!M97=0," ",T_fylke!M97)</f>
        <v>19246641.5</v>
      </c>
      <c r="O31" s="21">
        <f>IF(T_fylke!B74=0," ",T_fylke!B74)</f>
        <v>2007</v>
      </c>
      <c r="P31" s="24">
        <f>IF(T_fylke!C74=0," ",T_fylke!C74)</f>
        <v>-4.1889566651469437E-2</v>
      </c>
      <c r="Q31" s="24">
        <f>IF(T_fylke!D74=0," ",T_fylke!D74)</f>
        <v>5.88487841792142E-2</v>
      </c>
      <c r="R31" s="24">
        <f>IF(T_fylke!E74=0," ",T_fylke!E74)</f>
        <v>-4.4072535393617695E-3</v>
      </c>
      <c r="S31" s="24">
        <f>IF(T_fylke!F74=0," ",T_fylke!F74)</f>
        <v>6.2478608577669591E-2</v>
      </c>
      <c r="T31" s="24">
        <f>IF(T_fylke!G74=0," ",T_fylke!G74)</f>
        <v>8.6414905582826246E-2</v>
      </c>
      <c r="U31" s="24">
        <f>IF(T_fylke!H74=0," ",T_fylke!H74)</f>
        <v>1.0304182815272964E-2</v>
      </c>
      <c r="V31" s="24">
        <f>IF(T_fylke!I74=0," ",T_fylke!I74)</f>
        <v>0.12275238342809748</v>
      </c>
      <c r="W31" s="24">
        <f>IF(T_fylke!J74=0," ",T_fylke!J74)</f>
        <v>6.6236116547168822E-2</v>
      </c>
      <c r="X31" s="24">
        <f>IF(T_fylke!K74=0," ",T_fylke!K74)</f>
        <v>-2.8825363558757918E-2</v>
      </c>
      <c r="Y31" s="24">
        <f>IF(T_fylke!L74=0," ",T_fylke!L74)</f>
        <v>0.10095700083829712</v>
      </c>
      <c r="Z31" s="24">
        <f>IF(T_fylke!M74=0," ",T_fylke!M74)</f>
        <v>7.2235248793814294E-2</v>
      </c>
    </row>
    <row r="32" spans="2:32" x14ac:dyDescent="0.2">
      <c r="B32" s="21">
        <f>IF(T_fylke!B98=0," ",T_fylke!B98)</f>
        <v>2008</v>
      </c>
      <c r="C32" s="23">
        <f>IF(T_fylke!C98=0," ",T_fylke!C98)</f>
        <v>-224592.79999999981</v>
      </c>
      <c r="D32" s="23">
        <f>IF(T_fylke!D98=0," ",T_fylke!D98)</f>
        <v>6880227.6999999955</v>
      </c>
      <c r="E32" s="23">
        <f>IF(T_fylke!E98=0," ",T_fylke!E98)</f>
        <v>-90219.199999999255</v>
      </c>
      <c r="F32" s="23">
        <f>IF(T_fylke!F98=0," ",T_fylke!F98)</f>
        <v>1633016.3000000007</v>
      </c>
      <c r="G32" s="23">
        <f>IF(T_fylke!G98=0," ",T_fylke!G98)</f>
        <v>9506046.200000003</v>
      </c>
      <c r="H32" s="23">
        <f>IF(T_fylke!H98=0," ",T_fylke!H98)</f>
        <v>216948.40000000037</v>
      </c>
      <c r="I32" s="23">
        <f>IF(T_fylke!I98=0," ",T_fylke!I98)</f>
        <v>14160350.199999996</v>
      </c>
      <c r="J32" s="23">
        <f>IF(T_fylke!J98=0," ",T_fylke!J98)</f>
        <v>1872752.4999999981</v>
      </c>
      <c r="K32" s="23">
        <f>IF(T_fylke!K98=0," ",T_fylke!K98)</f>
        <v>-163737.89999999851</v>
      </c>
      <c r="L32" s="23">
        <f>IF(T_fylke!L98=0," ",T_fylke!L98)</f>
        <v>5847437.3999999985</v>
      </c>
      <c r="M32" s="23">
        <f>IF(T_fylke!M98=0," ",T_fylke!M98)</f>
        <v>39638228.800000012</v>
      </c>
      <c r="O32" s="21">
        <f>IF(T_fylke!B75=0," ",T_fylke!B75)</f>
        <v>2008</v>
      </c>
      <c r="P32" s="24">
        <f>IF(T_fylke!C75=0," ",T_fylke!C75)</f>
        <v>-4.0544706530226737E-2</v>
      </c>
      <c r="Q32" s="24">
        <f>IF(T_fylke!D75=0," ",T_fylke!D75)</f>
        <v>0.1302624020276216</v>
      </c>
      <c r="R32" s="24">
        <f>IF(T_fylke!E75=0," ",T_fylke!E75)</f>
        <v>-8.0031175355430237E-3</v>
      </c>
      <c r="S32" s="24">
        <f>IF(T_fylke!F75=0," ",T_fylke!F75)</f>
        <v>0.13232649782903252</v>
      </c>
      <c r="T32" s="24">
        <f>IF(T_fylke!G75=0," ",T_fylke!G75)</f>
        <v>0.17041094832496861</v>
      </c>
      <c r="U32" s="24">
        <f>IF(T_fylke!H75=0," ",T_fylke!H75)</f>
        <v>4.5911293520820191E-2</v>
      </c>
      <c r="V32" s="24">
        <f>IF(T_fylke!I75=0," ",T_fylke!I75)</f>
        <v>0.26831889185249491</v>
      </c>
      <c r="W32" s="24">
        <f>IF(T_fylke!J75=0," ",T_fylke!J75)</f>
        <v>0.11350255295401421</v>
      </c>
      <c r="X32" s="24">
        <f>IF(T_fylke!K75=0," ",T_fylke!K75)</f>
        <v>-9.1892032043757715E-3</v>
      </c>
      <c r="Y32" s="24">
        <f>IF(T_fylke!L75=0," ",T_fylke!L75)</f>
        <v>0.15858947516399985</v>
      </c>
      <c r="Z32" s="24">
        <f>IF(T_fylke!M75=0," ",T_fylke!M75)</f>
        <v>0.14876763403704152</v>
      </c>
    </row>
    <row r="33" spans="2:26" x14ac:dyDescent="0.2">
      <c r="B33" s="21">
        <f>IF(T_fylke!B99=0," ",T_fylke!B99)</f>
        <v>2009</v>
      </c>
      <c r="C33" s="23">
        <f>IF(T_fylke!C99=0," ",T_fylke!C99)</f>
        <v>101131.59999999963</v>
      </c>
      <c r="D33" s="23">
        <f>IF(T_fylke!D99=0," ",T_fylke!D99)</f>
        <v>4685049.1999999955</v>
      </c>
      <c r="E33" s="23">
        <f>IF(T_fylke!E99=0," ",T_fylke!E99)</f>
        <v>-572577</v>
      </c>
      <c r="F33" s="23">
        <f>IF(T_fylke!F99=0," ",T_fylke!F99)</f>
        <v>1313174.8000000007</v>
      </c>
      <c r="G33" s="23">
        <f>IF(T_fylke!G99=0," ",T_fylke!G99)</f>
        <v>9928099.8999999985</v>
      </c>
      <c r="H33" s="23">
        <f>IF(T_fylke!H99=0," ",T_fylke!H99)</f>
        <v>268200.5</v>
      </c>
      <c r="I33" s="23">
        <f>IF(T_fylke!I99=0," ",T_fylke!I99)</f>
        <v>14972429.599999994</v>
      </c>
      <c r="J33" s="23">
        <f>IF(T_fylke!J99=0," ",T_fylke!J99)</f>
        <v>1757125.7999999989</v>
      </c>
      <c r="K33" s="23">
        <f>IF(T_fylke!K99=0," ",T_fylke!K99)</f>
        <v>-1105364.4000000004</v>
      </c>
      <c r="L33" s="23">
        <f>IF(T_fylke!L99=0," ",T_fylke!L99)</f>
        <v>4207785.799999997</v>
      </c>
      <c r="M33" s="23">
        <f>IF(T_fylke!M99=0," ",T_fylke!M99)</f>
        <v>35555055.800000012</v>
      </c>
      <c r="O33" s="21">
        <f>IF(T_fylke!B76=0," ",T_fylke!B76)</f>
        <v>2009</v>
      </c>
      <c r="P33" s="24">
        <f>IF(T_fylke!C76=0," ",T_fylke!C76)</f>
        <v>1.8256823205963266E-2</v>
      </c>
      <c r="Q33" s="24">
        <f>IF(T_fylke!D76=0," ",T_fylke!D76)</f>
        <v>8.8701390276601857E-2</v>
      </c>
      <c r="R33" s="24">
        <f>IF(T_fylke!E76=0," ",T_fylke!E76)</f>
        <v>-5.0791860592298045E-2</v>
      </c>
      <c r="S33" s="24">
        <f>IF(T_fylke!F76=0," ",T_fylke!F76)</f>
        <v>0.10640911687246493</v>
      </c>
      <c r="T33" s="24">
        <f>IF(T_fylke!G76=0," ",T_fylke!G76)</f>
        <v>0.17797692999051754</v>
      </c>
      <c r="U33" s="24">
        <f>IF(T_fylke!H76=0," ",T_fylke!H76)</f>
        <v>5.6757421939644247E-2</v>
      </c>
      <c r="V33" s="24">
        <f>IF(T_fylke!I76=0," ",T_fylke!I76)</f>
        <v>0.28370666416226725</v>
      </c>
      <c r="W33" s="24">
        <f>IF(T_fylke!J76=0," ",T_fylke!J76)</f>
        <v>0.10649472589750361</v>
      </c>
      <c r="X33" s="24">
        <f>IF(T_fylke!K76=0," ",T_fylke!K76)</f>
        <v>-6.2034618048008416E-2</v>
      </c>
      <c r="Y33" s="24">
        <f>IF(T_fylke!L76=0," ",T_fylke!L76)</f>
        <v>0.11412016854161293</v>
      </c>
      <c r="Z33" s="24">
        <f>IF(T_fylke!M76=0," ",T_fylke!M76)</f>
        <v>0.13344293349002997</v>
      </c>
    </row>
    <row r="34" spans="2:26" x14ac:dyDescent="0.2">
      <c r="B34" s="21">
        <f>IF(T_fylke!B100=0," ",T_fylke!B100)</f>
        <v>2010</v>
      </c>
      <c r="C34" s="23">
        <f>IF(T_fylke!C100=0," ",T_fylke!C100)</f>
        <v>547929.40000000037</v>
      </c>
      <c r="D34" s="23">
        <f>IF(T_fylke!D100=0," ",T_fylke!D100)</f>
        <v>5025871.299999997</v>
      </c>
      <c r="E34" s="23">
        <f>IF(T_fylke!E100=0," ",T_fylke!E100)</f>
        <v>-332773.90000000037</v>
      </c>
      <c r="F34" s="23">
        <f>IF(T_fylke!F100=0," ",T_fylke!F100)</f>
        <v>1906764.6999999993</v>
      </c>
      <c r="G34" s="23">
        <f>IF(T_fylke!G100=0," ",T_fylke!G100)</f>
        <v>13369634.400000006</v>
      </c>
      <c r="H34" s="23">
        <f>IF(T_fylke!H100=0," ",T_fylke!H100)</f>
        <v>119734.09999999963</v>
      </c>
      <c r="I34" s="23">
        <f>IF(T_fylke!I100=0," ",T_fylke!I100)</f>
        <v>16914226.399999991</v>
      </c>
      <c r="J34" s="23">
        <f>IF(T_fylke!J100=0," ",T_fylke!J100)</f>
        <v>3219424.9000000004</v>
      </c>
      <c r="K34" s="23">
        <f>IF(T_fylke!K100=0," ",T_fylke!K100)</f>
        <v>-676349.30000000075</v>
      </c>
      <c r="L34" s="23">
        <f>IF(T_fylke!L100=0," ",T_fylke!L100)</f>
        <v>5089963.8999999985</v>
      </c>
      <c r="M34" s="23">
        <f>IF(T_fylke!M100=0," ",T_fylke!M100)</f>
        <v>45184425.899999976</v>
      </c>
      <c r="O34" s="21">
        <f>IF(T_fylke!B77=0," ",T_fylke!B77)</f>
        <v>2010</v>
      </c>
      <c r="P34" s="24">
        <f>IF(T_fylke!C77=0," ",T_fylke!C77)</f>
        <v>9.8915177700635321E-2</v>
      </c>
      <c r="Q34" s="24">
        <f>IF(T_fylke!D77=0," ",T_fylke!D77)</f>
        <v>9.515412808498841E-2</v>
      </c>
      <c r="R34" s="24">
        <f>IF(T_fylke!E77=0," ",T_fylke!E77)</f>
        <v>-2.9519532809657651E-2</v>
      </c>
      <c r="S34" s="24">
        <f>IF(T_fylke!F77=0," ",T_fylke!F77)</f>
        <v>0.154508864936024</v>
      </c>
      <c r="T34" s="24">
        <f>IF(T_fylke!G77=0," ",T_fylke!G77)</f>
        <v>0.23967189185995361</v>
      </c>
      <c r="U34" s="24">
        <f>IF(T_fylke!H77=0," ",T_fylke!H77)</f>
        <v>2.5338501733828001E-2</v>
      </c>
      <c r="V34" s="24">
        <f>IF(T_fylke!I77=0," ",T_fylke!I77)</f>
        <v>0.32050100598431625</v>
      </c>
      <c r="W34" s="24">
        <f>IF(T_fylke!J77=0," ",T_fylke!J77)</f>
        <v>0.19512078888893342</v>
      </c>
      <c r="X34" s="24">
        <f>IF(T_fylke!K77=0," ",T_fylke!K77)</f>
        <v>-3.7957682093378339E-2</v>
      </c>
      <c r="Y34" s="24">
        <f>IF(T_fylke!L77=0," ",T_fylke!L77)</f>
        <v>0.13804589058186509</v>
      </c>
      <c r="Z34" s="24">
        <f>IF(T_fylke!M77=0," ",T_fylke!M77)</f>
        <v>0.16958326191570433</v>
      </c>
    </row>
    <row r="35" spans="2:26" x14ac:dyDescent="0.2">
      <c r="B35" s="21">
        <f>IF(T_fylke!B101=0," ",T_fylke!B101)</f>
        <v>2011</v>
      </c>
      <c r="C35" s="23">
        <f>IF(T_fylke!C101=0," ",T_fylke!C101)</f>
        <v>521245.40000000037</v>
      </c>
      <c r="D35" s="23">
        <f>IF(T_fylke!D101=0," ",T_fylke!D101)</f>
        <v>5612401.1000000015</v>
      </c>
      <c r="E35" s="23">
        <f>IF(T_fylke!E101=0," ",T_fylke!E101)</f>
        <v>-612531.69999999925</v>
      </c>
      <c r="F35" s="23">
        <f>IF(T_fylke!F101=0," ",T_fylke!F101)</f>
        <v>1535799</v>
      </c>
      <c r="G35" s="23">
        <f>IF(T_fylke!G101=0," ",T_fylke!G101)</f>
        <v>13275393.5</v>
      </c>
      <c r="H35" s="23">
        <f>IF(T_fylke!H101=0," ",T_fylke!H101)</f>
        <v>-601894.10000000009</v>
      </c>
      <c r="I35" s="23">
        <f>IF(T_fylke!I101=0," ",T_fylke!I101)</f>
        <v>16957183.700000003</v>
      </c>
      <c r="J35" s="23">
        <f>IF(T_fylke!J101=0," ",T_fylke!J101)</f>
        <v>3321038.9999999981</v>
      </c>
      <c r="K35" s="23">
        <f>IF(T_fylke!K101=0," ",T_fylke!K101)</f>
        <v>-860638.10000000149</v>
      </c>
      <c r="L35" s="23">
        <f>IF(T_fylke!L101=0," ",T_fylke!L101)</f>
        <v>4878864.1000000015</v>
      </c>
      <c r="M35" s="23">
        <f>IF(T_fylke!M101=0," ",T_fylke!M101)</f>
        <v>44026861.899999976</v>
      </c>
      <c r="O35" s="21">
        <f>IF(T_fylke!B78=0," ",T_fylke!B78)</f>
        <v>2011</v>
      </c>
      <c r="P35" s="24">
        <f>IF(T_fylke!C78=0," ",T_fylke!C78)</f>
        <v>9.4098037752014668E-2</v>
      </c>
      <c r="Q35" s="24">
        <f>IF(T_fylke!D78=0," ",T_fylke!D78)</f>
        <v>0.10625881588605945</v>
      </c>
      <c r="R35" s="24">
        <f>IF(T_fylke!E78=0," ",T_fylke!E78)</f>
        <v>-5.4336141191076992E-2</v>
      </c>
      <c r="S35" s="24">
        <f>IF(T_fylke!F78=0," ",T_fylke!F78)</f>
        <v>0.12444879027804574</v>
      </c>
      <c r="T35" s="24">
        <f>IF(T_fylke!G78=0," ",T_fylke!G78)</f>
        <v>0.23798247432482744</v>
      </c>
      <c r="U35" s="24">
        <f>IF(T_fylke!H78=0," ",T_fylke!H78)</f>
        <v>-0.12737469690281125</v>
      </c>
      <c r="V35" s="24">
        <f>IF(T_fylke!I78=0," ",T_fylke!I78)</f>
        <v>0.32131498692194715</v>
      </c>
      <c r="W35" s="24">
        <f>IF(T_fylke!J78=0," ",T_fylke!J78)</f>
        <v>0.2012793494921761</v>
      </c>
      <c r="X35" s="24">
        <f>IF(T_fylke!K78=0," ",T_fylke!K78)</f>
        <v>-4.830023095647349E-2</v>
      </c>
      <c r="Y35" s="24">
        <f>IF(T_fylke!L78=0," ",T_fylke!L78)</f>
        <v>0.13232061227632483</v>
      </c>
      <c r="Z35" s="24">
        <f>IF(T_fylke!M78=0," ",T_fylke!M78)</f>
        <v>0.16523876765499071</v>
      </c>
    </row>
    <row r="36" spans="2:26" x14ac:dyDescent="0.2">
      <c r="B36" s="21">
        <f>IF(T_fylke!B102=0," ",T_fylke!B102)</f>
        <v>2012</v>
      </c>
      <c r="C36" s="23">
        <f>IF(T_fylke!C102=0," ",T_fylke!C102)</f>
        <v>312105.79999999981</v>
      </c>
      <c r="D36" s="23">
        <f>IF(T_fylke!D102=0," ",T_fylke!D102)</f>
        <v>8372258.1999999955</v>
      </c>
      <c r="E36" s="23">
        <f>IF(T_fylke!E102=0," ",T_fylke!E102)</f>
        <v>-860358.40000000037</v>
      </c>
      <c r="F36" s="23">
        <f>IF(T_fylke!F102=0," ",T_fylke!F102)</f>
        <v>2304008.8000000007</v>
      </c>
      <c r="G36" s="23">
        <f>IF(T_fylke!G102=0," ",T_fylke!G102)</f>
        <v>16903382</v>
      </c>
      <c r="H36" s="23">
        <f>IF(T_fylke!H102=0," ",T_fylke!H102)</f>
        <v>-491451.79999999981</v>
      </c>
      <c r="I36" s="23">
        <f>IF(T_fylke!I102=0," ",T_fylke!I102)</f>
        <v>17342308.399999991</v>
      </c>
      <c r="J36" s="23">
        <f>IF(T_fylke!J102=0," ",T_fylke!J102)</f>
        <v>3113032.5999999996</v>
      </c>
      <c r="K36" s="23">
        <f>IF(T_fylke!K102=0," ",T_fylke!K102)</f>
        <v>-1608414.5</v>
      </c>
      <c r="L36" s="23">
        <f>IF(T_fylke!L102=0," ",T_fylke!L102)</f>
        <v>6888389.6000000015</v>
      </c>
      <c r="M36" s="23">
        <f>IF(T_fylke!M102=0," ",T_fylke!M102)</f>
        <v>52275260.699999988</v>
      </c>
      <c r="O36" s="21">
        <f>IF(T_fylke!B79=0," ",T_fylke!B79)</f>
        <v>2012</v>
      </c>
      <c r="P36" s="24">
        <f>IF(T_fylke!C79=0," ",T_fylke!C79)</f>
        <v>5.6343026434425514E-2</v>
      </c>
      <c r="Q36" s="24">
        <f>IF(T_fylke!D79=0," ",T_fylke!D79)</f>
        <v>0.15851080968257078</v>
      </c>
      <c r="R36" s="24">
        <f>IF(T_fylke!E79=0," ",T_fylke!E79)</f>
        <v>-7.6320222279645564E-2</v>
      </c>
      <c r="S36" s="24">
        <f>IF(T_fylke!F79=0," ",T_fylke!F79)</f>
        <v>0.18669832963165878</v>
      </c>
      <c r="T36" s="24">
        <f>IF(T_fylke!G79=0," ",T_fylke!G79)</f>
        <v>0.30301991973478981</v>
      </c>
      <c r="U36" s="24">
        <f>IF(T_fylke!H79=0," ",T_fylke!H79)</f>
        <v>-0.10400255471409503</v>
      </c>
      <c r="V36" s="24">
        <f>IF(T_fylke!I79=0," ",T_fylke!I79)</f>
        <v>0.32861256298959424</v>
      </c>
      <c r="W36" s="24">
        <f>IF(T_fylke!J79=0," ",T_fylke!J79)</f>
        <v>0.18867263427979555</v>
      </c>
      <c r="X36" s="24">
        <f>IF(T_fylke!K79=0," ",T_fylke!K79)</f>
        <v>-9.0266503218647529E-2</v>
      </c>
      <c r="Y36" s="24">
        <f>IF(T_fylke!L79=0," ",T_fylke!L79)</f>
        <v>0.1868213401291231</v>
      </c>
      <c r="Z36" s="24">
        <f>IF(T_fylke!M79=0," ",T_fylke!M79)</f>
        <v>0.19619612400563505</v>
      </c>
    </row>
    <row r="37" spans="2:26" x14ac:dyDescent="0.2">
      <c r="B37" s="21">
        <f>IF(T_fylke!B103=0," ",T_fylke!B103)</f>
        <v>2013</v>
      </c>
      <c r="C37" s="23">
        <f>IF(T_fylke!C103=0," ",T_fylke!C103)</f>
        <v>1001768.7999999998</v>
      </c>
      <c r="D37" s="23">
        <f>IF(T_fylke!D103=0," ",T_fylke!D103)</f>
        <v>13915753.5</v>
      </c>
      <c r="E37" s="23">
        <f>IF(T_fylke!E103=0," ",T_fylke!E103)</f>
        <v>-524468.09999999963</v>
      </c>
      <c r="F37" s="23">
        <f>IF(T_fylke!F103=0," ",T_fylke!F103)</f>
        <v>2787982.4000000004</v>
      </c>
      <c r="G37" s="23">
        <f>IF(T_fylke!G103=0," ",T_fylke!G103)</f>
        <v>21513736.599999994</v>
      </c>
      <c r="H37" s="23">
        <f>IF(T_fylke!H103=0," ",T_fylke!H103)</f>
        <v>-362610.5</v>
      </c>
      <c r="I37" s="23">
        <f>IF(T_fylke!I103=0," ",T_fylke!I103)</f>
        <v>19154762.899999991</v>
      </c>
      <c r="J37" s="23">
        <f>IF(T_fylke!J103=0," ",T_fylke!J103)</f>
        <v>3957793.2000000011</v>
      </c>
      <c r="K37" s="23">
        <f>IF(T_fylke!K103=0," ",T_fylke!K103)</f>
        <v>-693935.5</v>
      </c>
      <c r="L37" s="23">
        <f>IF(T_fylke!L103=0," ",T_fylke!L103)</f>
        <v>10341202.600000001</v>
      </c>
      <c r="M37" s="23">
        <f>IF(T_fylke!M103=0," ",T_fylke!M103)</f>
        <v>71091985.899999976</v>
      </c>
      <c r="O37" s="21">
        <f>IF(T_fylke!B80=0," ",T_fylke!B80)</f>
        <v>2013</v>
      </c>
      <c r="P37" s="24">
        <f>IF(T_fylke!C80=0," ",T_fylke!C80)</f>
        <v>0.18084471989813308</v>
      </c>
      <c r="Q37" s="24">
        <f>IF(T_fylke!D80=0," ",T_fylke!D80)</f>
        <v>0.26346504156167438</v>
      </c>
      <c r="R37" s="24">
        <f>IF(T_fylke!E80=0," ",T_fylke!E80)</f>
        <v>-4.6524241491201025E-2</v>
      </c>
      <c r="S37" s="24">
        <f>IF(T_fylke!F80=0," ",T_fylke!F80)</f>
        <v>0.22591565497599797</v>
      </c>
      <c r="T37" s="24">
        <f>IF(T_fylke!G80=0," ",T_fylke!G80)</f>
        <v>0.38566783485857492</v>
      </c>
      <c r="U37" s="24">
        <f>IF(T_fylke!H80=0," ",T_fylke!H80)</f>
        <v>-7.673675905990246E-2</v>
      </c>
      <c r="V37" s="24">
        <f>IF(T_fylke!I80=0," ",T_fylke!I80)</f>
        <v>0.36295604857465186</v>
      </c>
      <c r="W37" s="24">
        <f>IF(T_fylke!J80=0," ",T_fylke!J80)</f>
        <v>0.23987132964128358</v>
      </c>
      <c r="X37" s="24">
        <f>IF(T_fylke!K80=0," ",T_fylke!K80)</f>
        <v>-3.8944644582776258E-2</v>
      </c>
      <c r="Y37" s="24">
        <f>IF(T_fylke!L80=0," ",T_fylke!L80)</f>
        <v>0.28046574605460356</v>
      </c>
      <c r="Z37" s="24">
        <f>IF(T_fylke!M80=0," ",T_fylke!M80)</f>
        <v>0.2668178387763307</v>
      </c>
    </row>
    <row r="38" spans="2:26" x14ac:dyDescent="0.2">
      <c r="B38" s="21">
        <f>IF(T_fylke!B104=0," ",T_fylke!B104)</f>
        <v>2014</v>
      </c>
      <c r="C38" s="23">
        <f>IF(T_fylke!C104=0," ",T_fylke!C104)</f>
        <v>1240337.2999999998</v>
      </c>
      <c r="D38" s="23">
        <f>IF(T_fylke!D104=0," ",T_fylke!D104)</f>
        <v>15374144.999999993</v>
      </c>
      <c r="E38" s="23">
        <f>IF(T_fylke!E104=0," ",T_fylke!E104)</f>
        <v>-1149028.1999999993</v>
      </c>
      <c r="F38" s="23">
        <f>IF(T_fylke!F104=0," ",T_fylke!F104)</f>
        <v>2989651.5999999996</v>
      </c>
      <c r="G38" s="23">
        <f>IF(T_fylke!G104=0," ",T_fylke!G104)</f>
        <v>20140398</v>
      </c>
      <c r="H38" s="23">
        <f>IF(T_fylke!H104=0," ",T_fylke!H104)</f>
        <v>-347212.70000000019</v>
      </c>
      <c r="I38" s="23">
        <f>IF(T_fylke!I104=0," ",T_fylke!I104)</f>
        <v>19015168.899999991</v>
      </c>
      <c r="J38" s="23">
        <f>IF(T_fylke!J104=0," ",T_fylke!J104)</f>
        <v>3729793.4999999981</v>
      </c>
      <c r="K38" s="23">
        <f>IF(T_fylke!K104=0," ",T_fylke!K104)</f>
        <v>-1278219.1999999993</v>
      </c>
      <c r="L38" s="23">
        <f>IF(T_fylke!L104=0," ",T_fylke!L104)</f>
        <v>10291379.799999997</v>
      </c>
      <c r="M38" s="23">
        <f>IF(T_fylke!M104=0," ",T_fylke!M104)</f>
        <v>70006414</v>
      </c>
      <c r="O38" s="21">
        <f>IF(T_fylke!B81=0," ",T_fylke!B81)</f>
        <v>2014</v>
      </c>
      <c r="P38" s="24">
        <f>IF(T_fylke!C81=0," ",T_fylke!C81)</f>
        <v>0.22391239535280663</v>
      </c>
      <c r="Q38" s="24">
        <f>IF(T_fylke!D81=0," ",T_fylke!D81)</f>
        <v>0.29107656666958109</v>
      </c>
      <c r="R38" s="24">
        <f>IF(T_fylke!E81=0," ",T_fylke!E81)</f>
        <v>-0.10192739168883681</v>
      </c>
      <c r="S38" s="24">
        <f>IF(T_fylke!F81=0," ",T_fylke!F81)</f>
        <v>0.24225730383521793</v>
      </c>
      <c r="T38" s="24">
        <f>IF(T_fylke!G81=0," ",T_fylke!G81)</f>
        <v>0.361048563263063</v>
      </c>
      <c r="U38" s="24">
        <f>IF(T_fylke!H81=0," ",T_fylke!H81)</f>
        <v>-7.3478228850069729E-2</v>
      </c>
      <c r="V38" s="24">
        <f>IF(T_fylke!I81=0," ",T_fylke!I81)</f>
        <v>0.36031093691708443</v>
      </c>
      <c r="W38" s="24">
        <f>IF(T_fylke!J81=0," ",T_fylke!J81)</f>
        <v>0.22605287363989005</v>
      </c>
      <c r="X38" s="24">
        <f>IF(T_fylke!K81=0," ",T_fylke!K81)</f>
        <v>-7.1735474612381944E-2</v>
      </c>
      <c r="Y38" s="24">
        <f>IF(T_fylke!L81=0," ",T_fylke!L81)</f>
        <v>0.27911449230655971</v>
      </c>
      <c r="Z38" s="24">
        <f>IF(T_fylke!M81=0," ",T_fylke!M81)</f>
        <v>0.26274354060435762</v>
      </c>
    </row>
    <row r="39" spans="2:26" x14ac:dyDescent="0.2">
      <c r="B39" s="21">
        <f>IF(T_fylke!B105=0," ",T_fylke!B105)</f>
        <v>2015</v>
      </c>
      <c r="C39" s="23">
        <f>IF(T_fylke!C105=0," ",T_fylke!C105)</f>
        <v>1395367.9000000004</v>
      </c>
      <c r="D39" s="23">
        <f>IF(T_fylke!D105=0," ",T_fylke!D105)</f>
        <v>13866487.399999999</v>
      </c>
      <c r="E39" s="23">
        <f>IF(T_fylke!E105=0," ",T_fylke!E105)</f>
        <v>-798716.59999999963</v>
      </c>
      <c r="F39" s="23">
        <f>IF(T_fylke!F105=0," ",T_fylke!F105)</f>
        <v>3177926.4000000004</v>
      </c>
      <c r="G39" s="23">
        <f>IF(T_fylke!G105=0," ",T_fylke!G105)</f>
        <v>20959408.200000003</v>
      </c>
      <c r="H39" s="23">
        <f>IF(T_fylke!H105=0," ",T_fylke!H105)</f>
        <v>-212212.5</v>
      </c>
      <c r="I39" s="23">
        <f>IF(T_fylke!I105=0," ",T_fylke!I105)</f>
        <v>13914165.199999996</v>
      </c>
      <c r="J39" s="23">
        <f>IF(T_fylke!J105=0," ",T_fylke!J105)</f>
        <v>4493823.9999999981</v>
      </c>
      <c r="K39" s="23">
        <f>IF(T_fylke!K105=0," ",T_fylke!K105)</f>
        <v>-635705.69999999925</v>
      </c>
      <c r="L39" s="23">
        <f>IF(T_fylke!L105=0," ",T_fylke!L105)</f>
        <v>8431987</v>
      </c>
      <c r="M39" s="23">
        <f>IF(T_fylke!M105=0," ",T_fylke!M105)</f>
        <v>64592531.300000012</v>
      </c>
      <c r="O39" s="21">
        <f>IF(T_fylke!B82=0," ",T_fylke!B82)</f>
        <v>2015</v>
      </c>
      <c r="P39" s="24">
        <f>IF(T_fylke!C82=0," ",T_fylke!C82)</f>
        <v>0.25189935744689423</v>
      </c>
      <c r="Q39" s="24">
        <f>IF(T_fylke!D82=0," ",T_fylke!D82)</f>
        <v>0.26253229328583855</v>
      </c>
      <c r="R39" s="24">
        <f>IF(T_fylke!E82=0," ",T_fylke!E82)</f>
        <v>-7.085213377406753E-2</v>
      </c>
      <c r="S39" s="24">
        <f>IF(T_fylke!F82=0," ",T_fylke!F82)</f>
        <v>0.25751357832155441</v>
      </c>
      <c r="T39" s="24">
        <f>IF(T_fylke!G82=0," ",T_fylke!G82)</f>
        <v>0.3757306194968969</v>
      </c>
      <c r="U39" s="24">
        <f>IF(T_fylke!H82=0," ",T_fylke!H82)</f>
        <v>-4.4909067669026546E-2</v>
      </c>
      <c r="V39" s="24">
        <f>IF(T_fylke!I82=0," ",T_fylke!I82)</f>
        <v>0.26365402936973609</v>
      </c>
      <c r="W39" s="24">
        <f>IF(T_fylke!J82=0," ",T_fylke!J82)</f>
        <v>0.27235873214747824</v>
      </c>
      <c r="X39" s="24">
        <f>IF(T_fylke!K82=0," ",T_fylke!K82)</f>
        <v>-3.5676705609880115E-2</v>
      </c>
      <c r="Y39" s="24">
        <f>IF(T_fylke!L82=0," ",T_fylke!L82)</f>
        <v>0.22868554230604843</v>
      </c>
      <c r="Z39" s="24">
        <f>IF(T_fylke!M82=0," ",T_fylke!M82)</f>
        <v>0.24242450656535258</v>
      </c>
    </row>
    <row r="40" spans="2:26" x14ac:dyDescent="0.2">
      <c r="B40" s="21">
        <f>IF(T_fylke!B106=0," ",T_fylke!B106)</f>
        <v>2016</v>
      </c>
      <c r="C40" s="23">
        <f>IF(T_fylke!C106=0," ",T_fylke!C106)</f>
        <v>1200272.9000000004</v>
      </c>
      <c r="D40" s="23">
        <f>IF(T_fylke!D106=0," ",T_fylke!D106)</f>
        <v>14220025.899999999</v>
      </c>
      <c r="E40" s="23">
        <f>IF(T_fylke!E106=0," ",T_fylke!E106)</f>
        <v>-560788.40000000037</v>
      </c>
      <c r="F40" s="23">
        <f>IF(T_fylke!F106=0," ",T_fylke!F106)</f>
        <v>3319722</v>
      </c>
      <c r="G40" s="23">
        <f>IF(T_fylke!G106=0," ",T_fylke!G106)</f>
        <v>27763346.400000006</v>
      </c>
      <c r="H40" s="23">
        <f>IF(T_fylke!H106=0," ",T_fylke!H106)</f>
        <v>-147800.5</v>
      </c>
      <c r="I40" s="23">
        <f>IF(T_fylke!I106=0," ",T_fylke!I106)</f>
        <v>17220551.700000003</v>
      </c>
      <c r="J40" s="23">
        <f>IF(T_fylke!J106=0," ",T_fylke!J106)</f>
        <v>3668404.9000000004</v>
      </c>
      <c r="K40" s="23">
        <f>IF(T_fylke!K106=0," ",T_fylke!K106)</f>
        <v>-635936.89999999851</v>
      </c>
      <c r="L40" s="23">
        <f>IF(T_fylke!L106=0," ",T_fylke!L106)</f>
        <v>8840988.1000000015</v>
      </c>
      <c r="M40" s="23">
        <f>IF(T_fylke!M106=0," ",T_fylke!M106)</f>
        <v>74888786.099999964</v>
      </c>
      <c r="O40" s="21">
        <f>IF(T_fylke!B83=0," ",T_fylke!B83)</f>
        <v>2016</v>
      </c>
      <c r="P40" s="24">
        <f>IF(T_fylke!C83=0," ",T_fylke!C83)</f>
        <v>0.21667975325426386</v>
      </c>
      <c r="Q40" s="24">
        <f>IF(T_fylke!D83=0," ",T_fylke!D83)</f>
        <v>0.2692257889414027</v>
      </c>
      <c r="R40" s="24">
        <f>IF(T_fylke!E83=0," ",T_fylke!E83)</f>
        <v>-4.9746123638528775E-2</v>
      </c>
      <c r="S40" s="24">
        <f>IF(T_fylke!F83=0," ",T_fylke!F83)</f>
        <v>0.26900355252179131</v>
      </c>
      <c r="T40" s="24">
        <f>IF(T_fylke!G83=0," ",T_fylke!G83)</f>
        <v>0.49770199819758953</v>
      </c>
      <c r="U40" s="24">
        <f>IF(T_fylke!H83=0," ",T_fylke!H83)</f>
        <v>-3.1278000381768076E-2</v>
      </c>
      <c r="V40" s="24">
        <f>IF(T_fylke!I83=0," ",T_fylke!I83)</f>
        <v>0.32630544329564676</v>
      </c>
      <c r="W40" s="24">
        <f>IF(T_fylke!J83=0," ",T_fylke!J83)</f>
        <v>0.22233227370889405</v>
      </c>
      <c r="X40" s="24">
        <f>IF(T_fylke!K83=0," ",T_fylke!K83)</f>
        <v>-3.5689680881829028E-2</v>
      </c>
      <c r="Y40" s="24">
        <f>IF(T_fylke!L83=0," ",T_fylke!L83)</f>
        <v>0.23977813985835381</v>
      </c>
      <c r="Z40" s="24">
        <f>IF(T_fylke!M83=0," ",T_fylke!M83)</f>
        <v>0.28106774347099667</v>
      </c>
    </row>
    <row r="41" spans="2:26" x14ac:dyDescent="0.2">
      <c r="B41" s="21">
        <f>IF(T_fylke!B107=0," ",T_fylke!B107)</f>
        <v>2017</v>
      </c>
      <c r="C41" s="23">
        <f>IF(T_fylke!C107=0," ",T_fylke!C107)</f>
        <v>1595711.0999999996</v>
      </c>
      <c r="D41" s="23">
        <f>IF(T_fylke!D107=0," ",T_fylke!D107)</f>
        <v>16186201.300000004</v>
      </c>
      <c r="E41" s="23">
        <f>IF(T_fylke!E107=0," ",T_fylke!E107)</f>
        <v>-453949.80000000075</v>
      </c>
      <c r="F41" s="23">
        <f>IF(T_fylke!F107=0," ",T_fylke!F107)</f>
        <v>3490356</v>
      </c>
      <c r="G41" s="23">
        <f>IF(T_fylke!G107=0," ",T_fylke!G107)</f>
        <v>32364099.099999994</v>
      </c>
      <c r="H41" s="23">
        <f>IF(T_fylke!H107=0," ",T_fylke!H107)</f>
        <v>-259532.59999999963</v>
      </c>
      <c r="I41" s="23">
        <f>IF(T_fylke!I107=0," ",T_fylke!I107)</f>
        <v>17828052.099999994</v>
      </c>
      <c r="J41" s="23">
        <f>IF(T_fylke!J107=0," ",T_fylke!J107)</f>
        <v>3060095.2999999989</v>
      </c>
      <c r="K41" s="23">
        <f>IF(T_fylke!K107=0," ",T_fylke!K107)</f>
        <v>-639948.30000000075</v>
      </c>
      <c r="L41" s="23">
        <f>IF(T_fylke!L107=0," ",T_fylke!L107)</f>
        <v>9867037.6999999955</v>
      </c>
      <c r="M41" s="23">
        <f>IF(T_fylke!M107=0," ",T_fylke!M107)</f>
        <v>83038121.899999976</v>
      </c>
      <c r="O41" s="21">
        <f>IF(T_fylke!B84=0," ",T_fylke!B84)</f>
        <v>2017</v>
      </c>
      <c r="P41" s="24">
        <f>IF(T_fylke!C84=0," ",T_fylke!C84)</f>
        <v>0.28806639507822746</v>
      </c>
      <c r="Q41" s="24">
        <f>IF(T_fylke!D84=0," ",T_fylke!D84)</f>
        <v>0.30645111658740787</v>
      </c>
      <c r="R41" s="24">
        <f>IF(T_fylke!E84=0," ",T_fylke!E84)</f>
        <v>-4.0268741073255856E-2</v>
      </c>
      <c r="S41" s="24">
        <f>IF(T_fylke!F84=0," ",T_fylke!F84)</f>
        <v>0.28283035855585181</v>
      </c>
      <c r="T41" s="24">
        <f>IF(T_fylke!G84=0," ",T_fylke!G84)</f>
        <v>0.58017778404172493</v>
      </c>
      <c r="U41" s="24">
        <f>IF(T_fylke!H84=0," ",T_fylke!H84)</f>
        <v>-5.4923094048269457E-2</v>
      </c>
      <c r="V41" s="24">
        <f>IF(T_fylke!I84=0," ",T_fylke!I84)</f>
        <v>0.33781672880947144</v>
      </c>
      <c r="W41" s="24">
        <f>IF(T_fylke!J84=0," ",T_fylke!J84)</f>
        <v>0.18546424518593899</v>
      </c>
      <c r="X41" s="24">
        <f>IF(T_fylke!K84=0," ",T_fylke!K84)</f>
        <v>-3.5914806339857094E-2</v>
      </c>
      <c r="Y41" s="24">
        <f>IF(T_fylke!L84=0," ",T_fylke!L84)</f>
        <v>0.26760582854061843</v>
      </c>
      <c r="Z41" s="24">
        <f>IF(T_fylke!M84=0," ",T_fylke!M84)</f>
        <v>0.31165330298367006</v>
      </c>
    </row>
    <row r="42" spans="2:26" x14ac:dyDescent="0.2">
      <c r="B42" s="21">
        <f>IF(T_fylke!B108=0," ",T_fylke!B108)</f>
        <v>2018</v>
      </c>
      <c r="C42" s="23">
        <f>IF(T_fylke!C108=0," ",T_fylke!C108)</f>
        <v>2092714.2000000002</v>
      </c>
      <c r="D42" s="23">
        <f>IF(T_fylke!D108=0," ",T_fylke!D108)</f>
        <v>16616525.999999993</v>
      </c>
      <c r="E42" s="23">
        <f>IF(T_fylke!E108=0," ",T_fylke!E108)</f>
        <v>-314229.69999999925</v>
      </c>
      <c r="F42" s="23">
        <f>IF(T_fylke!F108=0," ",T_fylke!F108)</f>
        <v>3295030.8000000007</v>
      </c>
      <c r="G42" s="23">
        <f>IF(T_fylke!G108=0," ",T_fylke!G108)</f>
        <v>31224475.400000006</v>
      </c>
      <c r="H42" s="23">
        <f>IF(T_fylke!H108=0," ",T_fylke!H108)</f>
        <v>-186335.29999999981</v>
      </c>
      <c r="I42" s="23">
        <f>IF(T_fylke!I108=0," ",T_fylke!I108)</f>
        <v>18754362.700000003</v>
      </c>
      <c r="J42" s="23">
        <f>IF(T_fylke!J108=0," ",T_fylke!J108)</f>
        <v>3169408.5999999996</v>
      </c>
      <c r="K42" s="23">
        <f>IF(T_fylke!K108=0," ",T_fylke!K108)</f>
        <v>-942404.30000000075</v>
      </c>
      <c r="L42" s="23">
        <f>IF(T_fylke!L108=0," ",T_fylke!L108)</f>
        <v>10490397.5</v>
      </c>
      <c r="M42" s="23">
        <f>IF(T_fylke!M108=0," ",T_fylke!M108)</f>
        <v>84199945.899999976</v>
      </c>
      <c r="O42" s="21">
        <f>IF(T_fylke!B85=0," ",T_fylke!B85)</f>
        <v>2018</v>
      </c>
      <c r="P42" s="24">
        <f>IF(T_fylke!C85=0," ",T_fylke!C85)</f>
        <v>0.37778808176681661</v>
      </c>
      <c r="Q42" s="24">
        <f>IF(T_fylke!D85=0," ",T_fylke!D85)</f>
        <v>0.31459839477615359</v>
      </c>
      <c r="R42" s="24">
        <f>IF(T_fylke!E85=0," ",T_fylke!E85)</f>
        <v>-2.7874523629764378E-2</v>
      </c>
      <c r="S42" s="24">
        <f>IF(T_fylke!F85=0," ",T_fylke!F85)</f>
        <v>0.26700277639775866</v>
      </c>
      <c r="T42" s="24">
        <f>IF(T_fylke!G85=0," ",T_fylke!G85)</f>
        <v>0.55974822254321177</v>
      </c>
      <c r="U42" s="24">
        <f>IF(T_fylke!H85=0," ",T_fylke!H85)</f>
        <v>-3.9432854317386364E-2</v>
      </c>
      <c r="V42" s="24">
        <f>IF(T_fylke!I85=0," ",T_fylke!I85)</f>
        <v>0.35536902308134777</v>
      </c>
      <c r="W42" s="24">
        <f>IF(T_fylke!J85=0," ",T_fylke!J85)</f>
        <v>0.19208943384371846</v>
      </c>
      <c r="X42" s="24">
        <f>IF(T_fylke!K85=0," ",T_fylke!K85)</f>
        <v>-5.288906608291416E-2</v>
      </c>
      <c r="Y42" s="24">
        <f>IF(T_fylke!L85=0," ",T_fylke!L85)</f>
        <v>0.28451208965259489</v>
      </c>
      <c r="Z42" s="24">
        <f>IF(T_fylke!M85=0," ",T_fylke!M85)</f>
        <v>0.3160137856005788</v>
      </c>
    </row>
    <row r="43" spans="2:26" x14ac:dyDescent="0.2">
      <c r="B43" s="21">
        <f>IF(T_fylke!B109=0," ",T_fylke!B109)</f>
        <v>2019</v>
      </c>
      <c r="C43" s="23">
        <f>IF(T_fylke!C109=0," ",T_fylke!C109)</f>
        <v>1850819.4000000004</v>
      </c>
      <c r="D43" s="23">
        <f>IF(T_fylke!D109=0," ",T_fylke!D109)</f>
        <v>15963492.199999996</v>
      </c>
      <c r="E43" s="23">
        <f>IF(T_fylke!E109=0," ",T_fylke!E109)</f>
        <v>-580952.09999999963</v>
      </c>
      <c r="F43" s="23">
        <f>IF(T_fylke!F109=0," ",T_fylke!F109)</f>
        <v>2480297.5</v>
      </c>
      <c r="G43" s="23">
        <f>IF(T_fylke!G109=0," ",T_fylke!G109)</f>
        <v>33030047.299999997</v>
      </c>
      <c r="H43" s="23">
        <f>IF(T_fylke!H109=0," ",T_fylke!H109)</f>
        <v>-510286.29999999981</v>
      </c>
      <c r="I43" s="23">
        <f>IF(T_fylke!I109=0," ",T_fylke!I109)</f>
        <v>19538190.399999991</v>
      </c>
      <c r="J43" s="23">
        <f>IF(T_fylke!J109=0," ",T_fylke!J109)</f>
        <v>2052275.0999999996</v>
      </c>
      <c r="K43" s="23">
        <f>IF(T_fylke!K109=0," ",T_fylke!K109)</f>
        <v>-1515211.9000000004</v>
      </c>
      <c r="L43" s="23">
        <f>IF(T_fylke!L109=0," ",T_fylke!L109)</f>
        <v>10550132.199999996</v>
      </c>
      <c r="M43" s="23">
        <f>IF(T_fylke!M109=0," ",T_fylke!M109)</f>
        <v>82858803.800000012</v>
      </c>
      <c r="O43" s="21">
        <f>IF(T_fylke!B86=0," ",T_fylke!B86)</f>
        <v>2019</v>
      </c>
      <c r="P43" s="24">
        <f>IF(T_fylke!C86=0," ",T_fylke!C86)</f>
        <v>0.33411992465230589</v>
      </c>
      <c r="Q43" s="24">
        <f>IF(T_fylke!D86=0," ",T_fylke!D86)</f>
        <v>0.30223459591623725</v>
      </c>
      <c r="R43" s="24">
        <f>IF(T_fylke!E86=0," ",T_fylke!E86)</f>
        <v>-5.1534794576105526E-2</v>
      </c>
      <c r="S43" s="24">
        <f>IF(T_fylke!F86=0," ",T_fylke!F86)</f>
        <v>0.20098334704258902</v>
      </c>
      <c r="T43" s="24">
        <f>IF(T_fylke!G86=0," ",T_fylke!G86)</f>
        <v>0.59211596127226551</v>
      </c>
      <c r="U43" s="24">
        <f>IF(T_fylke!H86=0," ",T_fylke!H86)</f>
        <v>-0.10798837004077126</v>
      </c>
      <c r="V43" s="24">
        <f>IF(T_fylke!I86=0," ",T_fylke!I86)</f>
        <v>0.37022146506878439</v>
      </c>
      <c r="W43" s="24">
        <f>IF(T_fylke!J86=0," ",T_fylke!J86)</f>
        <v>0.12438294073240057</v>
      </c>
      <c r="X43" s="24">
        <f>IF(T_fylke!K86=0," ",T_fylke!K86)</f>
        <v>-8.5035841102081011E-2</v>
      </c>
      <c r="Y43" s="24">
        <f>IF(T_fylke!L86=0," ",T_fylke!L86)</f>
        <v>0.28613216594825192</v>
      </c>
      <c r="Z43" s="24">
        <f>IF(T_fylke!M86=0," ",T_fylke!M86)</f>
        <v>0.31098029790032955</v>
      </c>
    </row>
    <row r="44" spans="2:26" x14ac:dyDescent="0.2">
      <c r="B44" s="21">
        <f>IF(T_fylke!B110=0," ",T_fylke!B110)</f>
        <v>2020</v>
      </c>
      <c r="C44" s="23">
        <f>IF(T_fylke!C110=0," ",T_fylke!C110)</f>
        <v>1663224.5</v>
      </c>
      <c r="D44" s="23">
        <f>IF(T_fylke!D110=0," ",T_fylke!D110)</f>
        <v>14576502.999999993</v>
      </c>
      <c r="E44" s="23">
        <f>IF(T_fylke!E110=0," ",T_fylke!E110)</f>
        <v>-870229.59999999963</v>
      </c>
      <c r="F44" s="23">
        <f>IF(T_fylke!F110=0," ",T_fylke!F110)</f>
        <v>2249199.6999999993</v>
      </c>
      <c r="G44" s="23">
        <f>IF(T_fylke!G110=0," ",T_fylke!G110)</f>
        <v>33885290.299999997</v>
      </c>
      <c r="H44" s="23">
        <f>IF(T_fylke!H110=0," ",T_fylke!H110)</f>
        <v>-297131</v>
      </c>
      <c r="I44" s="23">
        <f>IF(T_fylke!I110=0," ",T_fylke!I110)</f>
        <v>19542210.099999994</v>
      </c>
      <c r="J44" s="23">
        <f>IF(T_fylke!J110=0," ",T_fylke!J110)</f>
        <v>2412543.7000000011</v>
      </c>
      <c r="K44" s="23">
        <f>IF(T_fylke!K110=0," ",T_fylke!K110)</f>
        <v>-1558742.3000000007</v>
      </c>
      <c r="L44" s="23">
        <f>IF(T_fylke!L110=0," ",T_fylke!L110)</f>
        <v>9590970.1000000015</v>
      </c>
      <c r="M44" s="23">
        <f>IF(T_fylke!M110=0," ",T_fylke!M110)</f>
        <v>81193838.5</v>
      </c>
      <c r="O44" s="21">
        <f>IF(T_fylke!B87=0," ",T_fylke!B87)</f>
        <v>2020</v>
      </c>
      <c r="P44" s="24">
        <f>IF(T_fylke!C87=0," ",T_fylke!C87)</f>
        <v>0.30025427906140867</v>
      </c>
      <c r="Q44" s="24">
        <f>IF(T_fylke!D87=0," ",T_fylke!D87)</f>
        <v>0.27597492070543428</v>
      </c>
      <c r="R44" s="24">
        <f>IF(T_fylke!E87=0," ",T_fylke!E87)</f>
        <v>-7.7195871518575265E-2</v>
      </c>
      <c r="S44" s="24">
        <f>IF(T_fylke!F87=0," ",T_fylke!F87)</f>
        <v>0.18225704129169462</v>
      </c>
      <c r="T44" s="24">
        <f>IF(T_fylke!G87=0," ",T_fylke!G87)</f>
        <v>0.60744754788692878</v>
      </c>
      <c r="U44" s="24">
        <f>IF(T_fylke!H87=0," ",T_fylke!H87)</f>
        <v>-6.2879784110575612E-2</v>
      </c>
      <c r="V44" s="24">
        <f>IF(T_fylke!I87=0," ",T_fylke!I87)</f>
        <v>0.37029763277892902</v>
      </c>
      <c r="W44" s="24">
        <f>IF(T_fylke!J87=0," ",T_fylke!J87)</f>
        <v>0.1462178633124899</v>
      </c>
      <c r="X44" s="24">
        <f>IF(T_fylke!K87=0," ",T_fylke!K87)</f>
        <v>-8.7478828896402086E-2</v>
      </c>
      <c r="Y44" s="24">
        <f>IF(T_fylke!L87=0," ",T_fylke!L87)</f>
        <v>0.2601185460271222</v>
      </c>
      <c r="Z44" s="24">
        <f>IF(T_fylke!M87=0," ",T_fylke!M87)</f>
        <v>0.30473145793110334</v>
      </c>
    </row>
    <row r="45" spans="2:26" x14ac:dyDescent="0.2">
      <c r="B45" s="21">
        <f>IF(T_fylke!B111=0," ",T_fylke!B111)</f>
        <v>2021</v>
      </c>
      <c r="C45" s="23">
        <f>IF(T_fylke!C111=0," ",T_fylke!C111)</f>
        <v>1909499.5</v>
      </c>
      <c r="D45" s="23">
        <f>IF(T_fylke!D111=0," ",T_fylke!D111)</f>
        <v>18724302.300000004</v>
      </c>
      <c r="E45" s="23">
        <f>IF(T_fylke!E111=0," ",T_fylke!E111)</f>
        <v>-1049686.4000000004</v>
      </c>
      <c r="F45" s="23">
        <f>IF(T_fylke!F111=0," ",T_fylke!F111)</f>
        <v>2038036.4000000004</v>
      </c>
      <c r="G45" s="23">
        <f>IF(T_fylke!G111=0," ",T_fylke!G111)</f>
        <v>37888012.200000003</v>
      </c>
      <c r="H45" s="23">
        <f>IF(T_fylke!H111=0," ",T_fylke!H111)</f>
        <v>-439293.90000000037</v>
      </c>
      <c r="I45" s="23">
        <f>IF(T_fylke!I111=0," ",T_fylke!I111)</f>
        <v>22158893.5</v>
      </c>
      <c r="J45" s="23">
        <f>IF(T_fylke!J111=0," ",T_fylke!J111)</f>
        <v>2898851.2000000011</v>
      </c>
      <c r="K45" s="23">
        <f>IF(T_fylke!K111=0," ",T_fylke!K111)</f>
        <v>-1337205.5</v>
      </c>
      <c r="L45" s="23">
        <f>IF(T_fylke!L111=0," ",T_fylke!L111)</f>
        <v>12504048.399999999</v>
      </c>
      <c r="M45" s="23">
        <f>IF(T_fylke!M111=0," ",T_fylke!M111)</f>
        <v>95295457.699999988</v>
      </c>
      <c r="O45" s="21">
        <f>IF(T_fylke!B88=0," ",T_fylke!B88)</f>
        <v>2021</v>
      </c>
      <c r="P45" s="24">
        <f>IF(T_fylke!C88=0," ",T_fylke!C88)</f>
        <v>0.34471317356172926</v>
      </c>
      <c r="Q45" s="24">
        <f>IF(T_fylke!D88=0," ",T_fylke!D88)</f>
        <v>0.35450463273029781</v>
      </c>
      <c r="R45" s="24">
        <f>IF(T_fylke!E88=0," ",T_fylke!E88)</f>
        <v>-9.3115031331037088E-2</v>
      </c>
      <c r="S45" s="24">
        <f>IF(T_fylke!F88=0," ",T_fylke!F88)</f>
        <v>0.16514606698052506</v>
      </c>
      <c r="T45" s="24">
        <f>IF(T_fylke!G88=0," ",T_fylke!G88)</f>
        <v>0.67920268356679969</v>
      </c>
      <c r="U45" s="24">
        <f>IF(T_fylke!H88=0," ",T_fylke!H88)</f>
        <v>-9.2964738088899559E-2</v>
      </c>
      <c r="V45" s="24">
        <f>IF(T_fylke!I88=0," ",T_fylke!I88)</f>
        <v>0.41988013464507784</v>
      </c>
      <c r="W45" s="24">
        <f>IF(T_fylke!J88=0," ",T_fylke!J88)</f>
        <v>0.1756916687249426</v>
      </c>
      <c r="X45" s="24">
        <f>IF(T_fylke!K88=0," ",T_fylke!K88)</f>
        <v>-7.5045869438346388E-2</v>
      </c>
      <c r="Y45" s="24">
        <f>IF(T_fylke!L88=0," ",T_fylke!L88)</f>
        <v>0.33912470327279642</v>
      </c>
      <c r="Z45" s="24">
        <f>IF(T_fylke!M88=0," ",T_fylke!M88)</f>
        <v>0.35765674213238213</v>
      </c>
    </row>
    <row r="46" spans="2:26" x14ac:dyDescent="0.2">
      <c r="B46" s="25" t="str">
        <f>IF(T_fylke!B89=0," ",T_fylke!B89)</f>
        <v xml:space="preserve"> </v>
      </c>
      <c r="C46" s="25" t="str">
        <f>IF(T_fylke!C89=0," ",T_fylke!C89)</f>
        <v xml:space="preserve"> </v>
      </c>
      <c r="D46" s="25" t="str">
        <f>IF(T_fylke!D89=0," ",T_fylke!D89)</f>
        <v xml:space="preserve"> </v>
      </c>
      <c r="E46" s="25" t="str">
        <f>IF(T_fylke!E89=0," ",T_fylke!E89)</f>
        <v xml:space="preserve"> </v>
      </c>
      <c r="F46" s="25" t="str">
        <f>IF(T_fylke!F89=0," ",T_fylke!F89)</f>
        <v xml:space="preserve"> </v>
      </c>
      <c r="G46" s="25" t="str">
        <f>IF(T_fylke!G89=0," ",T_fylke!G89)</f>
        <v xml:space="preserve"> </v>
      </c>
      <c r="H46" s="25" t="str">
        <f>IF(T_fylke!H89=0," ",T_fylke!H89)</f>
        <v xml:space="preserve"> </v>
      </c>
      <c r="I46" s="25" t="str">
        <f>IF(T_fylke!I89=0," ",T_fylke!I89)</f>
        <v xml:space="preserve"> </v>
      </c>
      <c r="J46" s="25" t="str">
        <f>IF(T_fylke!J89=0," ",T_fylke!J89)</f>
        <v xml:space="preserve"> </v>
      </c>
      <c r="K46" s="25" t="str">
        <f>IF(T_fylke!K89=0," ",T_fylke!K89)</f>
        <v xml:space="preserve"> </v>
      </c>
      <c r="L46" s="25" t="str">
        <f>IF(T_fylke!L89=0," ",T_fylke!L89)</f>
        <v xml:space="preserve"> </v>
      </c>
      <c r="M46" s="25" t="str">
        <f>IF(T_fylke!M89=0," ",T_fylke!M89)</f>
        <v xml:space="preserve"> </v>
      </c>
    </row>
    <row r="47" spans="2:26" x14ac:dyDescent="0.2">
      <c r="D47" s="25" t="str">
        <f>IF(T_fylke!D90=0," ",T_fylke!D90)</f>
        <v xml:space="preserve"> </v>
      </c>
      <c r="E47" s="25" t="str">
        <f>IF(T_fylke!E90=0," ",T_fylke!E90)</f>
        <v xml:space="preserve"> </v>
      </c>
      <c r="F47" s="25" t="str">
        <f>IF(T_fylke!F90=0," ",T_fylke!F90)</f>
        <v xml:space="preserve"> </v>
      </c>
      <c r="G47" s="25" t="str">
        <f>IF(T_fylke!G90=0," ",T_fylke!G90)</f>
        <v xml:space="preserve"> </v>
      </c>
      <c r="H47" s="25" t="str">
        <f>IF(T_fylke!H90=0," ",T_fylke!H90)</f>
        <v xml:space="preserve"> </v>
      </c>
      <c r="I47" s="25" t="str">
        <f>IF(T_fylke!I90=0," ",T_fylke!I90)</f>
        <v xml:space="preserve"> </v>
      </c>
      <c r="J47" s="25" t="str">
        <f>IF(T_fylke!J90=0," ",T_fylke!J90)</f>
        <v xml:space="preserve"> </v>
      </c>
      <c r="K47" s="25" t="str">
        <f>IF(T_fylke!K90=0," ",T_fylke!K90)</f>
        <v xml:space="preserve"> </v>
      </c>
      <c r="L47" s="25" t="str">
        <f>IF(T_fylke!L90=0," ",T_fylke!L90)</f>
        <v xml:space="preserve"> </v>
      </c>
      <c r="M47" s="25" t="str">
        <f>IF(T_fylke!M90=0," ",T_fylke!M90)</f>
        <v xml:space="preserve"> </v>
      </c>
    </row>
    <row r="48" spans="2:26" x14ac:dyDescent="0.2">
      <c r="D48" s="25" t="str">
        <f>IF(T_fylke!D91=0," ",T_fylke!D91)</f>
        <v xml:space="preserve"> </v>
      </c>
      <c r="E48" s="25" t="str">
        <f>IF(T_fylke!E91=0," ",T_fylke!E91)</f>
        <v xml:space="preserve"> </v>
      </c>
      <c r="F48" s="25" t="str">
        <f>IF(T_fylke!F91=0," ",T_fylke!F91)</f>
        <v xml:space="preserve"> </v>
      </c>
      <c r="G48" s="25" t="str">
        <f>IF(T_fylke!G91=0," ",T_fylke!G91)</f>
        <v xml:space="preserve"> </v>
      </c>
      <c r="H48" s="25" t="str">
        <f>IF(T_fylke!H91=0," ",T_fylke!H91)</f>
        <v xml:space="preserve"> </v>
      </c>
      <c r="I48" s="25" t="str">
        <f>IF(T_fylke!I91=0," ",T_fylke!I91)</f>
        <v xml:space="preserve"> </v>
      </c>
      <c r="J48" s="25" t="str">
        <f>IF(T_fylke!J91=0," ",T_fylke!J91)</f>
        <v xml:space="preserve"> </v>
      </c>
      <c r="K48" s="25" t="str">
        <f>IF(T_fylke!K91=0," ",T_fylke!K91)</f>
        <v xml:space="preserve"> </v>
      </c>
      <c r="L48" s="25" t="str">
        <f>IF(T_fylke!L91=0," ",T_fylke!L91)</f>
        <v xml:space="preserve"> </v>
      </c>
      <c r="M48" s="25" t="str">
        <f>IF(T_fylke!M91=0," ",T_fylke!M91)</f>
        <v xml:space="preserve"> </v>
      </c>
    </row>
    <row r="49" spans="4:13" x14ac:dyDescent="0.2">
      <c r="D49" s="25" t="str">
        <f>IF(T_fylke!D92=0," ",T_fylke!D92)</f>
        <v xml:space="preserve"> </v>
      </c>
      <c r="E49" s="25" t="str">
        <f>IF(T_fylke!E92=0," ",T_fylke!E92)</f>
        <v xml:space="preserve"> </v>
      </c>
      <c r="F49" s="25" t="str">
        <f>IF(T_fylke!F92=0," ",T_fylke!F92)</f>
        <v xml:space="preserve"> </v>
      </c>
      <c r="G49" s="25" t="str">
        <f>IF(T_fylke!G92=0," ",T_fylke!G92)</f>
        <v xml:space="preserve"> </v>
      </c>
      <c r="H49" s="25" t="str">
        <f>IF(T_fylke!H92=0," ",T_fylke!H92)</f>
        <v xml:space="preserve"> </v>
      </c>
      <c r="I49" s="25" t="str">
        <f>IF(T_fylke!I92=0," ",T_fylke!I92)</f>
        <v xml:space="preserve"> </v>
      </c>
      <c r="J49" s="25" t="str">
        <f>IF(T_fylke!J92=0," ",T_fylke!J92)</f>
        <v xml:space="preserve"> </v>
      </c>
      <c r="K49" s="25" t="str">
        <f>IF(T_fylke!K92=0," ",T_fylke!K92)</f>
        <v xml:space="preserve"> </v>
      </c>
      <c r="L49" s="25" t="str">
        <f>IF(T_fylke!L92=0," ",T_fylke!L92)</f>
        <v xml:space="preserve"> </v>
      </c>
      <c r="M49" s="25" t="str">
        <f>IF(T_fylke!M92=0," ",T_fylke!M92)</f>
        <v xml:space="preserve"> </v>
      </c>
    </row>
    <row r="50" spans="4:13" x14ac:dyDescent="0.2">
      <c r="D50" s="25" t="str">
        <f>IF(T_fylke!D93=0," ",T_fylke!D93)</f>
        <v xml:space="preserve"> </v>
      </c>
      <c r="E50" s="25" t="str">
        <f>IF(T_fylke!E93=0," ",T_fylke!E93)</f>
        <v xml:space="preserve"> </v>
      </c>
      <c r="F50" s="25" t="str">
        <f>IF(T_fylke!F93=0," ",T_fylke!F93)</f>
        <v xml:space="preserve"> </v>
      </c>
      <c r="G50" s="25" t="str">
        <f>IF(T_fylke!G93=0," ",T_fylke!G93)</f>
        <v xml:space="preserve"> </v>
      </c>
      <c r="H50" s="25" t="str">
        <f>IF(T_fylke!H93=0," ",T_fylke!H93)</f>
        <v xml:space="preserve"> </v>
      </c>
      <c r="I50" s="25" t="str">
        <f>IF(T_fylke!I93=0," ",T_fylke!I93)</f>
        <v xml:space="preserve"> </v>
      </c>
      <c r="J50" s="25" t="str">
        <f>IF(T_fylke!J93=0," ",T_fylke!J93)</f>
        <v xml:space="preserve"> </v>
      </c>
      <c r="K50" s="25" t="str">
        <f>IF(T_fylke!K93=0," ",T_fylke!K93)</f>
        <v xml:space="preserve"> </v>
      </c>
      <c r="L50" s="25" t="str">
        <f>IF(T_fylke!L93=0," ",T_fylke!L93)</f>
        <v xml:space="preserve"> </v>
      </c>
      <c r="M50" s="25" t="str">
        <f>IF(T_fylke!M93=0," ",T_fylke!M93)</f>
        <v xml:space="preserve"> </v>
      </c>
    </row>
  </sheetData>
  <mergeCells count="6">
    <mergeCell ref="O27:Z27"/>
    <mergeCell ref="B4:M4"/>
    <mergeCell ref="O4:Z4"/>
    <mergeCell ref="B2:M2"/>
    <mergeCell ref="B27:M27"/>
    <mergeCell ref="Y2:Z2"/>
  </mergeCells>
  <conditionalFormatting sqref="B28:Z45 N27:O27 B5:Z26">
    <cfRule type="containsBlanks" dxfId="123" priority="1">
      <formula>LEN(TRIM(B5))=0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46C94-2AC6-448B-B04D-9CC4946C87A4}">
  <sheetPr>
    <tabColor theme="4"/>
  </sheetPr>
  <dimension ref="B3:X523"/>
  <sheetViews>
    <sheetView showGridLines="0" showRowColHeaders="0" topLeftCell="A2" workbookViewId="0">
      <selection activeCell="B30" sqref="B30:F54"/>
    </sheetView>
  </sheetViews>
  <sheetFormatPr baseColWidth="10" defaultColWidth="11.42578125" defaultRowHeight="12.75" x14ac:dyDescent="0.2"/>
  <cols>
    <col min="1" max="1" width="11.42578125" style="14"/>
    <col min="2" max="2" width="11.42578125" style="25"/>
    <col min="3" max="4" width="14.42578125" style="28" bestFit="1" customWidth="1"/>
    <col min="5" max="6" width="11.42578125" style="25"/>
    <col min="7" max="7" width="7.28515625" style="14" customWidth="1"/>
    <col min="8" max="16384" width="11.42578125" style="14"/>
  </cols>
  <sheetData>
    <row r="3" spans="2:24" ht="38.25" customHeight="1" x14ac:dyDescent="0.2">
      <c r="B3" s="150" t="str">
        <f>P_endring!AA7</f>
        <v>Slakteleveranser av alle dyreslag i Trøndelag i 2005 og 2021 med endringer i perioden</v>
      </c>
      <c r="C3" s="150"/>
      <c r="D3" s="150"/>
      <c r="E3" s="150"/>
      <c r="F3" s="150"/>
    </row>
    <row r="4" spans="2:24" ht="20.25" customHeight="1" x14ac:dyDescent="0.2">
      <c r="B4" s="152" t="s">
        <v>547</v>
      </c>
      <c r="C4" s="152"/>
      <c r="D4" s="152"/>
      <c r="E4" s="152"/>
      <c r="F4" s="152"/>
    </row>
    <row r="5" spans="2:24" x14ac:dyDescent="0.2">
      <c r="B5" s="119" t="s">
        <v>541</v>
      </c>
      <c r="C5" s="30"/>
      <c r="D5" s="30"/>
      <c r="E5" s="29"/>
      <c r="F5" s="29"/>
    </row>
    <row r="6" spans="2:24" ht="15" x14ac:dyDescent="0.25">
      <c r="B6" s="29"/>
      <c r="C6" s="151" t="s">
        <v>534</v>
      </c>
      <c r="D6" s="151"/>
      <c r="E6" s="143" t="s">
        <v>533</v>
      </c>
      <c r="F6" s="143"/>
      <c r="Q6" s="46" t="s">
        <v>551</v>
      </c>
      <c r="R6" s="41"/>
      <c r="S6" s="41"/>
      <c r="T6" s="41"/>
      <c r="U6" s="41"/>
      <c r="V6" s="41"/>
      <c r="W6" s="41"/>
      <c r="X6" s="41"/>
    </row>
    <row r="7" spans="2:24" ht="15.75" x14ac:dyDescent="0.25">
      <c r="B7" s="29" t="s">
        <v>59</v>
      </c>
      <c r="C7" s="30">
        <f>IF(P_endring!C8=0," ",P_endring!C8)</f>
        <v>2005</v>
      </c>
      <c r="D7" s="30">
        <f>IF(P_endring!D8=0," ",P_endring!D8)</f>
        <v>2021</v>
      </c>
      <c r="E7" s="29" t="s">
        <v>531</v>
      </c>
      <c r="F7" s="29" t="s">
        <v>532</v>
      </c>
      <c r="G7" s="14" t="str">
        <f>IF(P_endring!Q8=0," ",P_endring!Q8)</f>
        <v xml:space="preserve"> </v>
      </c>
      <c r="H7" s="14" t="str">
        <f>IF(P_endring!R8=0," ",P_endring!R8)</f>
        <v xml:space="preserve"> </v>
      </c>
      <c r="Q7" s="45" t="s">
        <v>550</v>
      </c>
      <c r="R7" s="40"/>
      <c r="S7" s="40"/>
      <c r="T7" s="40"/>
      <c r="U7" s="40"/>
      <c r="V7" s="40"/>
      <c r="W7" s="40"/>
      <c r="X7" s="40"/>
    </row>
    <row r="8" spans="2:24" x14ac:dyDescent="0.2">
      <c r="B8" s="21" t="str">
        <f>IF(P_endring!B9=0," ",P_endring!B9)</f>
        <v>Flatanger</v>
      </c>
      <c r="C8" s="22">
        <f>IF(P_endring!C9=0," ",P_endring!C9)</f>
        <v>156166.1</v>
      </c>
      <c r="D8" s="22">
        <f>IF(P_endring!D9=0," ",P_endring!D9)</f>
        <v>114837.1</v>
      </c>
      <c r="E8" s="23">
        <f>IF(P_endring!G9=0," ",P_endring!G9)</f>
        <v>-41329</v>
      </c>
      <c r="F8" s="33">
        <f>IF(P_endring!P9=0," ",P_endring!P9)</f>
        <v>-0.26464770523180126</v>
      </c>
      <c r="G8" s="14" t="str">
        <f>IF(P_endring!Q9=0," ",P_endring!Q9)</f>
        <v xml:space="preserve"> </v>
      </c>
      <c r="H8" s="14" t="str">
        <f>IF(P_endring!R9=0," ",P_endring!R9)</f>
        <v xml:space="preserve"> </v>
      </c>
    </row>
    <row r="9" spans="2:24" x14ac:dyDescent="0.2">
      <c r="B9" s="21" t="str">
        <f>IF(P_endring!B10=0," ",P_endring!B10)</f>
        <v>Frosta</v>
      </c>
      <c r="C9" s="22">
        <f>IF(P_endring!C10=0," ",P_endring!C10)</f>
        <v>2476610.7000000002</v>
      </c>
      <c r="D9" s="22">
        <f>IF(P_endring!D10=0," ",P_endring!D10)</f>
        <v>3043965.1</v>
      </c>
      <c r="E9" s="23">
        <f>IF(P_endring!G10=0," ",P_endring!G10)</f>
        <v>567354.39999999991</v>
      </c>
      <c r="F9" s="33">
        <f>IF(P_endring!P10=0," ",P_endring!P10)</f>
        <v>0.2290850152589585</v>
      </c>
      <c r="G9" s="14" t="str">
        <f>IF(P_endring!Q10=0," ",P_endring!Q10)</f>
        <v xml:space="preserve"> </v>
      </c>
      <c r="H9" s="14" t="str">
        <f>IF(P_endring!R10=0," ",P_endring!R10)</f>
        <v xml:space="preserve"> </v>
      </c>
    </row>
    <row r="10" spans="2:24" x14ac:dyDescent="0.2">
      <c r="B10" s="21" t="str">
        <f>IF(P_endring!B11=0," ",P_endring!B11)</f>
        <v>Frøya</v>
      </c>
      <c r="C10" s="22">
        <f>IF(P_endring!C11=0," ",P_endring!C11)</f>
        <v>63906.7</v>
      </c>
      <c r="D10" s="22">
        <f>IF(P_endring!D11=0," ",P_endring!D11)</f>
        <v>64533.9</v>
      </c>
      <c r="E10" s="23">
        <f>IF(P_endring!G11=0," ",P_endring!G11)</f>
        <v>627.20000000000437</v>
      </c>
      <c r="F10" s="33">
        <f>IF(P_endring!P11=0," ",P_endring!P11)</f>
        <v>9.814307420035839E-3</v>
      </c>
      <c r="G10" s="14" t="str">
        <f>IF(P_endring!Q11=0," ",P_endring!Q11)</f>
        <v xml:space="preserve"> </v>
      </c>
      <c r="H10" s="14" t="str">
        <f>IF(P_endring!R11=0," ",P_endring!R11)</f>
        <v xml:space="preserve"> </v>
      </c>
    </row>
    <row r="11" spans="2:24" x14ac:dyDescent="0.2">
      <c r="B11" s="21" t="str">
        <f>IF(P_endring!B12=0," ",P_endring!B12)</f>
        <v>Grong</v>
      </c>
      <c r="C11" s="22">
        <f>IF(P_endring!C12=0," ",P_endring!C12)</f>
        <v>444308.4</v>
      </c>
      <c r="D11" s="22">
        <f>IF(P_endring!D12=0," ",P_endring!D12)</f>
        <v>761868.1</v>
      </c>
      <c r="E11" s="23">
        <f>IF(P_endring!G12=0," ",P_endring!G12)</f>
        <v>317559.69999999995</v>
      </c>
      <c r="F11" s="33">
        <f>IF(P_endring!P12=0," ",P_endring!P12)</f>
        <v>0.71472810327241154</v>
      </c>
      <c r="G11" s="14" t="str">
        <f>IF(P_endring!Q12=0," ",P_endring!Q12)</f>
        <v xml:space="preserve"> </v>
      </c>
      <c r="H11" s="14" t="str">
        <f>IF(P_endring!R12=0," ",P_endring!R12)</f>
        <v xml:space="preserve"> </v>
      </c>
    </row>
    <row r="12" spans="2:24" x14ac:dyDescent="0.2">
      <c r="B12" s="21" t="str">
        <f>IF(P_endring!B13=0," ",P_endring!B13)</f>
        <v>Heim</v>
      </c>
      <c r="C12" s="22">
        <f>IF(P_endring!C13=0," ",P_endring!C13)</f>
        <v>780773.7</v>
      </c>
      <c r="D12" s="22">
        <f>IF(P_endring!D13=0," ",P_endring!D13)</f>
        <v>596598.6</v>
      </c>
      <c r="E12" s="23">
        <f>IF(P_endring!G13=0," ",P_endring!G13)</f>
        <v>-184175.09999999998</v>
      </c>
      <c r="F12" s="33">
        <f>IF(P_endring!P13=0," ",P_endring!P13)</f>
        <v>-0.23588794038528704</v>
      </c>
      <c r="G12" s="14" t="str">
        <f>IF(P_endring!Q13=0," ",P_endring!Q13)</f>
        <v xml:space="preserve"> </v>
      </c>
      <c r="H12" s="14" t="str">
        <f>IF(P_endring!R13=0," ",P_endring!R13)</f>
        <v xml:space="preserve"> </v>
      </c>
    </row>
    <row r="13" spans="2:24" x14ac:dyDescent="0.2">
      <c r="B13" s="21" t="str">
        <f>IF(P_endring!B14=0," ",P_endring!B14)</f>
        <v>Hitra</v>
      </c>
      <c r="C13" s="22">
        <f>IF(P_endring!C14=0," ",P_endring!C14)</f>
        <v>161452.29999999999</v>
      </c>
      <c r="D13" s="22">
        <f>IF(P_endring!D14=0," ",P_endring!D14)</f>
        <v>138823.20000000001</v>
      </c>
      <c r="E13" s="23">
        <f>IF(P_endring!G14=0," ",P_endring!G14)</f>
        <v>-22629.099999999977</v>
      </c>
      <c r="F13" s="33">
        <f>IF(P_endring!P14=0," ",P_endring!P14)</f>
        <v>-0.1401596632565778</v>
      </c>
      <c r="G13" s="14" t="str">
        <f>IF(P_endring!Q14=0," ",P_endring!Q14)</f>
        <v xml:space="preserve"> </v>
      </c>
      <c r="H13" s="14" t="str">
        <f>IF(P_endring!R14=0," ",P_endring!R14)</f>
        <v xml:space="preserve"> </v>
      </c>
    </row>
    <row r="14" spans="2:24" x14ac:dyDescent="0.2">
      <c r="B14" s="21" t="str">
        <f>IF(P_endring!B15=0," ",P_endring!B15)</f>
        <v>Holtålen</v>
      </c>
      <c r="C14" s="22">
        <f>IF(P_endring!C15=0," ",P_endring!C15)</f>
        <v>313951.8</v>
      </c>
      <c r="D14" s="22">
        <f>IF(P_endring!D15=0," ",P_endring!D15)</f>
        <v>793400.2</v>
      </c>
      <c r="E14" s="23">
        <f>IF(P_endring!G15=0," ",P_endring!G15)</f>
        <v>479448.39999999997</v>
      </c>
      <c r="F14" s="33">
        <f>IF(P_endring!P15=0," ",P_endring!P15)</f>
        <v>1.5271401533611211</v>
      </c>
      <c r="G14" s="14" t="str">
        <f>IF(P_endring!Q15=0," ",P_endring!Q15)</f>
        <v xml:space="preserve"> </v>
      </c>
      <c r="H14" s="14" t="str">
        <f>IF(P_endring!R15=0," ",P_endring!R15)</f>
        <v xml:space="preserve"> </v>
      </c>
    </row>
    <row r="15" spans="2:24" x14ac:dyDescent="0.2">
      <c r="B15" s="21" t="str">
        <f>IF(P_endring!B16=0," ",P_endring!B16)</f>
        <v>Høylandet</v>
      </c>
      <c r="C15" s="22">
        <f>IF(P_endring!C16=0," ",P_endring!C16)</f>
        <v>360374.6</v>
      </c>
      <c r="D15" s="22">
        <f>IF(P_endring!D16=0," ",P_endring!D16)</f>
        <v>344997.5</v>
      </c>
      <c r="E15" s="23">
        <f>IF(P_endring!G16=0," ",P_endring!G16)</f>
        <v>-15377.099999999977</v>
      </c>
      <c r="F15" s="33">
        <f>IF(P_endring!P16=0," ",P_endring!P16)</f>
        <v>-4.2669766404180479E-2</v>
      </c>
      <c r="G15" s="14" t="str">
        <f>IF(P_endring!Q16=0," ",P_endring!Q16)</f>
        <v xml:space="preserve"> </v>
      </c>
      <c r="H15" s="14" t="str">
        <f>IF(P_endring!R16=0," ",P_endring!R16)</f>
        <v xml:space="preserve"> </v>
      </c>
    </row>
    <row r="16" spans="2:24" x14ac:dyDescent="0.2">
      <c r="B16" s="21" t="str">
        <f>IF(P_endring!B17=0," ",P_endring!B17)</f>
        <v>Inderøy</v>
      </c>
      <c r="C16" s="22">
        <f>IF(P_endring!C17=0," ",P_endring!C17)</f>
        <v>3139689.9</v>
      </c>
      <c r="D16" s="22">
        <f>IF(P_endring!D17=0," ",P_endring!D17)</f>
        <v>4104936.5</v>
      </c>
      <c r="E16" s="23">
        <f>IF(P_endring!G17=0," ",P_endring!G17)</f>
        <v>965246.60000000009</v>
      </c>
      <c r="F16" s="33">
        <f>IF(P_endring!P17=0," ",P_endring!P17)</f>
        <v>0.30743373732546009</v>
      </c>
      <c r="G16" s="14" t="str">
        <f>IF(P_endring!Q17=0," ",P_endring!Q17)</f>
        <v xml:space="preserve"> </v>
      </c>
      <c r="H16" s="14" t="str">
        <f>IF(P_endring!R17=0," ",P_endring!R17)</f>
        <v xml:space="preserve"> </v>
      </c>
    </row>
    <row r="17" spans="2:8" x14ac:dyDescent="0.2">
      <c r="B17" s="21" t="str">
        <f>IF(P_endring!B18=0," ",P_endring!B18)</f>
        <v>Indre Fosen</v>
      </c>
      <c r="C17" s="22">
        <f>IF(P_endring!C18=0," ",P_endring!C18)</f>
        <v>2572414.1</v>
      </c>
      <c r="D17" s="22">
        <f>IF(P_endring!D18=0," ",P_endring!D18)</f>
        <v>2234846.1</v>
      </c>
      <c r="E17" s="23">
        <f>IF(P_endring!G18=0," ",P_endring!G18)</f>
        <v>-337568</v>
      </c>
      <c r="F17" s="33">
        <f>IF(P_endring!P18=0," ",P_endring!P18)</f>
        <v>-0.13122615056417239</v>
      </c>
      <c r="G17" s="14" t="str">
        <f>IF(P_endring!Q18=0," ",P_endring!Q18)</f>
        <v xml:space="preserve"> </v>
      </c>
      <c r="H17" s="14" t="str">
        <f>IF(P_endring!R18=0," ",P_endring!R18)</f>
        <v xml:space="preserve"> </v>
      </c>
    </row>
    <row r="18" spans="2:8" x14ac:dyDescent="0.2">
      <c r="B18" s="21" t="str">
        <f>IF(P_endring!B19=0," ",P_endring!B19)</f>
        <v>Leka</v>
      </c>
      <c r="C18" s="22">
        <f>IF(P_endring!C19=0," ",P_endring!C19)</f>
        <v>172445.4</v>
      </c>
      <c r="D18" s="22">
        <f>IF(P_endring!D19=0," ",P_endring!D19)</f>
        <v>171649.4</v>
      </c>
      <c r="E18" s="23">
        <f>IF(P_endring!G19=0," ",P_endring!G19)</f>
        <v>-796</v>
      </c>
      <c r="F18" s="33">
        <f>IF(P_endring!P19=0," ",P_endring!P19)</f>
        <v>-4.6159538033487702E-3</v>
      </c>
      <c r="G18" s="14" t="str">
        <f>IF(P_endring!Q19=0," ",P_endring!Q19)</f>
        <v xml:space="preserve"> </v>
      </c>
      <c r="H18" s="14" t="str">
        <f>IF(P_endring!R19=0," ",P_endring!R19)</f>
        <v xml:space="preserve"> </v>
      </c>
    </row>
    <row r="19" spans="2:8" x14ac:dyDescent="0.2">
      <c r="B19" s="21" t="str">
        <f>IF(P_endring!B20=0," ",P_endring!B20)</f>
        <v>Levanger</v>
      </c>
      <c r="C19" s="22">
        <f>IF(P_endring!C20=0," ",P_endring!C20)</f>
        <v>8689443</v>
      </c>
      <c r="D19" s="22">
        <f>IF(P_endring!D20=0," ",P_endring!D20)</f>
        <v>14937958.1</v>
      </c>
      <c r="E19" s="23">
        <f>IF(P_endring!G20=0," ",P_endring!G20)</f>
        <v>6248515.0999999996</v>
      </c>
      <c r="F19" s="33">
        <f>IF(P_endring!P20=0," ",P_endring!P20)</f>
        <v>0.71909270824378502</v>
      </c>
      <c r="G19" s="14" t="str">
        <f>IF(P_endring!Q20=0," ",P_endring!Q20)</f>
        <v xml:space="preserve"> </v>
      </c>
      <c r="H19" s="14" t="str">
        <f>IF(P_endring!R20=0," ",P_endring!R20)</f>
        <v xml:space="preserve"> </v>
      </c>
    </row>
    <row r="20" spans="2:8" x14ac:dyDescent="0.2">
      <c r="B20" s="21" t="str">
        <f>IF(P_endring!B21=0," ",P_endring!B21)</f>
        <v>Lierne</v>
      </c>
      <c r="C20" s="22">
        <f>IF(P_endring!C21=0," ",P_endring!C21)</f>
        <v>159330.29999999999</v>
      </c>
      <c r="D20" s="22">
        <f>IF(P_endring!D21=0," ",P_endring!D21)</f>
        <v>165800.1</v>
      </c>
      <c r="E20" s="23">
        <f>IF(P_endring!G21=0," ",P_endring!G21)</f>
        <v>6469.8000000000175</v>
      </c>
      <c r="F20" s="33">
        <f>IF(P_endring!P21=0," ",P_endring!P21)</f>
        <v>4.0606212377683457E-2</v>
      </c>
      <c r="G20" s="14" t="str">
        <f>IF(P_endring!Q21=0," ",P_endring!Q21)</f>
        <v xml:space="preserve"> </v>
      </c>
      <c r="H20" s="14" t="str">
        <f>IF(P_endring!R21=0," ",P_endring!R21)</f>
        <v xml:space="preserve"> </v>
      </c>
    </row>
    <row r="21" spans="2:8" x14ac:dyDescent="0.2">
      <c r="B21" s="21" t="str">
        <f>IF(P_endring!B22=0," ",P_endring!B22)</f>
        <v>Malvik</v>
      </c>
      <c r="C21" s="22">
        <f>IF(P_endring!C22=0," ",P_endring!C22)</f>
        <v>400380.9</v>
      </c>
      <c r="D21" s="22">
        <f>IF(P_endring!D22=0," ",P_endring!D22)</f>
        <v>341928.6</v>
      </c>
      <c r="E21" s="23">
        <f>IF(P_endring!G22=0," ",P_endring!G22)</f>
        <v>-58452.300000000047</v>
      </c>
      <c r="F21" s="33">
        <f>IF(P_endring!P22=0," ",P_endring!P22)</f>
        <v>-0.1459917293757021</v>
      </c>
      <c r="G21" s="14" t="str">
        <f>IF(P_endring!Q22=0," ",P_endring!Q22)</f>
        <v xml:space="preserve"> </v>
      </c>
      <c r="H21" s="14" t="str">
        <f>IF(P_endring!R22=0," ",P_endring!R22)</f>
        <v xml:space="preserve"> </v>
      </c>
    </row>
    <row r="22" spans="2:8" x14ac:dyDescent="0.2">
      <c r="B22" s="21" t="str">
        <f>IF(P_endring!B23=0," ",P_endring!B23)</f>
        <v>Melhus</v>
      </c>
      <c r="C22" s="22">
        <f>IF(P_endring!C23=0," ",P_endring!C23)</f>
        <v>1613451.1</v>
      </c>
      <c r="D22" s="22">
        <f>IF(P_endring!D23=0," ",P_endring!D23)</f>
        <v>4588562.8</v>
      </c>
      <c r="E22" s="23">
        <f>IF(P_endring!G23=0," ",P_endring!G23)</f>
        <v>2975111.6999999997</v>
      </c>
      <c r="F22" s="33">
        <f>IF(P_endring!P23=0," ",P_endring!P23)</f>
        <v>1.8439428997879139</v>
      </c>
      <c r="G22" s="14" t="str">
        <f>IF(P_endring!Q23=0," ",P_endring!Q23)</f>
        <v xml:space="preserve"> </v>
      </c>
      <c r="H22" s="14" t="str">
        <f>IF(P_endring!R23=0," ",P_endring!R23)</f>
        <v xml:space="preserve"> </v>
      </c>
    </row>
    <row r="23" spans="2:8" x14ac:dyDescent="0.2">
      <c r="B23" s="21" t="str">
        <f>IF(P_endring!B24=0," ",P_endring!B24)</f>
        <v>Meråker</v>
      </c>
      <c r="C23" s="22">
        <f>IF(P_endring!C24=0," ",P_endring!C24)</f>
        <v>229142.7</v>
      </c>
      <c r="D23" s="22">
        <f>IF(P_endring!D24=0," ",P_endring!D24)</f>
        <v>151895.9</v>
      </c>
      <c r="E23" s="23">
        <f>IF(P_endring!G24=0," ",P_endring!G24)</f>
        <v>-77246.800000000017</v>
      </c>
      <c r="F23" s="33">
        <f>IF(P_endring!P24=0," ",P_endring!P24)</f>
        <v>-0.33711220126148472</v>
      </c>
      <c r="G23" s="14" t="str">
        <f>IF(P_endring!Q24=0," ",P_endring!Q24)</f>
        <v xml:space="preserve"> </v>
      </c>
      <c r="H23" s="14" t="str">
        <f>IF(P_endring!R24=0," ",P_endring!R24)</f>
        <v xml:space="preserve"> </v>
      </c>
    </row>
    <row r="24" spans="2:8" x14ac:dyDescent="0.2">
      <c r="B24" s="21" t="str">
        <f>IF(P_endring!B25=0," ",P_endring!B25)</f>
        <v>Midtre Gauldal</v>
      </c>
      <c r="C24" s="22">
        <f>IF(P_endring!C25=0," ",P_endring!C25)</f>
        <v>3531044.4</v>
      </c>
      <c r="D24" s="22">
        <f>IF(P_endring!D25=0," ",P_endring!D25)</f>
        <v>6722216.9000000004</v>
      </c>
      <c r="E24" s="23">
        <f>IF(P_endring!G25=0," ",P_endring!G25)</f>
        <v>3191172.5000000005</v>
      </c>
      <c r="F24" s="33">
        <f>IF(P_endring!P25=0," ",P_endring!P25)</f>
        <v>0.9037474861545215</v>
      </c>
      <c r="G24" s="14" t="str">
        <f>IF(P_endring!Q25=0," ",P_endring!Q25)</f>
        <v xml:space="preserve"> </v>
      </c>
      <c r="H24" s="14" t="str">
        <f>IF(P_endring!R25=0," ",P_endring!R25)</f>
        <v xml:space="preserve"> </v>
      </c>
    </row>
    <row r="25" spans="2:8" x14ac:dyDescent="0.2">
      <c r="B25" s="21" t="str">
        <f>IF(P_endring!B26=0," ",P_endring!B26)</f>
        <v>Namsos</v>
      </c>
      <c r="C25" s="22">
        <f>IF(P_endring!C26=0," ",P_endring!C26)</f>
        <v>1131585.5</v>
      </c>
      <c r="D25" s="22">
        <f>IF(P_endring!D26=0," ",P_endring!D26)</f>
        <v>1589250.4</v>
      </c>
      <c r="E25" s="23">
        <f>IF(P_endring!G26=0," ",P_endring!G26)</f>
        <v>457664.89999999991</v>
      </c>
      <c r="F25" s="33">
        <f>IF(P_endring!P26=0," ",P_endring!P26)</f>
        <v>0.40444570913996325</v>
      </c>
      <c r="G25" s="14" t="str">
        <f>IF(P_endring!Q26=0," ",P_endring!Q26)</f>
        <v xml:space="preserve"> </v>
      </c>
      <c r="H25" s="14" t="str">
        <f>IF(P_endring!R26=0," ",P_endring!R26)</f>
        <v xml:space="preserve"> </v>
      </c>
    </row>
    <row r="26" spans="2:8" x14ac:dyDescent="0.2">
      <c r="B26" s="21" t="str">
        <f>IF(P_endring!B27=0," ",P_endring!B27)</f>
        <v>Namsskogan</v>
      </c>
      <c r="C26" s="22">
        <f>IF(P_endring!C27=0," ",P_endring!C27)</f>
        <v>96802.1</v>
      </c>
      <c r="D26" s="22">
        <f>IF(P_endring!D27=0," ",P_endring!D27)</f>
        <v>100994.6</v>
      </c>
      <c r="E26" s="23">
        <f>IF(P_endring!G27=0," ",P_endring!G27)</f>
        <v>4192.5</v>
      </c>
      <c r="F26" s="33">
        <f>IF(P_endring!P27=0," ",P_endring!P27)</f>
        <v>4.3310010836541769E-2</v>
      </c>
      <c r="G26" s="14" t="str">
        <f>IF(P_endring!Q27=0," ",P_endring!Q27)</f>
        <v xml:space="preserve"> </v>
      </c>
      <c r="H26" s="14" t="str">
        <f>IF(P_endring!R27=0," ",P_endring!R27)</f>
        <v xml:space="preserve"> </v>
      </c>
    </row>
    <row r="27" spans="2:8" x14ac:dyDescent="0.2">
      <c r="B27" s="21" t="str">
        <f>IF(P_endring!B28=0," ",P_endring!B28)</f>
        <v>Nærøysund</v>
      </c>
      <c r="C27" s="22">
        <f>IF(P_endring!C28=0," ",P_endring!C28)</f>
        <v>1181322.3999999999</v>
      </c>
      <c r="D27" s="22">
        <f>IF(P_endring!D28=0," ",P_endring!D28)</f>
        <v>1044144.4</v>
      </c>
      <c r="E27" s="23">
        <f>IF(P_endring!G28=0," ",P_endring!G28)</f>
        <v>-137177.99999999988</v>
      </c>
      <c r="F27" s="33">
        <f>IF(P_endring!P28=0," ",P_endring!P28)</f>
        <v>-0.11612240655048943</v>
      </c>
      <c r="G27" s="14" t="str">
        <f>IF(P_endring!Q28=0," ",P_endring!Q28)</f>
        <v xml:space="preserve"> </v>
      </c>
      <c r="H27" s="14" t="str">
        <f>IF(P_endring!R28=0," ",P_endring!R28)</f>
        <v xml:space="preserve"> </v>
      </c>
    </row>
    <row r="28" spans="2:8" x14ac:dyDescent="0.2">
      <c r="B28" s="21" t="str">
        <f>IF(P_endring!B29=0," ",P_endring!B29)</f>
        <v>Oppdal</v>
      </c>
      <c r="C28" s="22">
        <f>IF(P_endring!C29=0," ",P_endring!C29)</f>
        <v>1146915.6000000001</v>
      </c>
      <c r="D28" s="22">
        <f>IF(P_endring!D29=0," ",P_endring!D29)</f>
        <v>1051931</v>
      </c>
      <c r="E28" s="23">
        <f>IF(P_endring!G29=0," ",P_endring!G29)</f>
        <v>-94984.600000000093</v>
      </c>
      <c r="F28" s="33">
        <f>IF(P_endring!P29=0," ",P_endring!P29)</f>
        <v>-8.281742789094515E-2</v>
      </c>
      <c r="G28" s="14" t="str">
        <f>IF(P_endring!Q29=0," ",P_endring!Q29)</f>
        <v xml:space="preserve"> </v>
      </c>
      <c r="H28" s="14" t="str">
        <f>IF(P_endring!R29=0," ",P_endring!R29)</f>
        <v xml:space="preserve"> </v>
      </c>
    </row>
    <row r="29" spans="2:8" x14ac:dyDescent="0.2">
      <c r="B29" s="21" t="str">
        <f>IF(P_endring!B30=0," ",P_endring!B30)</f>
        <v>Orkland</v>
      </c>
      <c r="C29" s="22">
        <f>IF(P_endring!C30=0," ",P_endring!C30)</f>
        <v>1961274.5</v>
      </c>
      <c r="D29" s="22">
        <f>IF(P_endring!D30=0," ",P_endring!D30)</f>
        <v>3482132.6</v>
      </c>
      <c r="E29" s="23">
        <f>IF(P_endring!G30=0," ",P_endring!G30)</f>
        <v>1520858.1</v>
      </c>
      <c r="F29" s="33">
        <f>IF(P_endring!P30=0," ",P_endring!P30)</f>
        <v>0.77544377393373554</v>
      </c>
      <c r="G29" s="14" t="str">
        <f>IF(P_endring!Q30=0," ",P_endring!Q30)</f>
        <v xml:space="preserve"> </v>
      </c>
      <c r="H29" s="14" t="str">
        <f>IF(P_endring!R30=0," ",P_endring!R30)</f>
        <v xml:space="preserve"> </v>
      </c>
    </row>
    <row r="30" spans="2:8" x14ac:dyDescent="0.2">
      <c r="B30" s="21" t="str">
        <f>IF(P_endring!B31=0," ",P_endring!B31)</f>
        <v>Osen</v>
      </c>
      <c r="C30" s="22">
        <f>IF(P_endring!C31=0," ",P_endring!C31)</f>
        <v>167104</v>
      </c>
      <c r="D30" s="22">
        <f>IF(P_endring!D31=0," ",P_endring!D31)</f>
        <v>138371.9</v>
      </c>
      <c r="E30" s="23">
        <f>IF(P_endring!G31=0," ",P_endring!G31)</f>
        <v>-28732.100000000006</v>
      </c>
      <c r="F30" s="33">
        <f>IF(P_endring!P31=0," ",P_endring!P31)</f>
        <v>-0.17194142569896595</v>
      </c>
      <c r="G30" s="14" t="str">
        <f>IF(P_endring!Q31=0," ",P_endring!Q31)</f>
        <v xml:space="preserve"> </v>
      </c>
      <c r="H30" s="14" t="str">
        <f>IF(P_endring!R31=0," ",P_endring!R31)</f>
        <v xml:space="preserve"> </v>
      </c>
    </row>
    <row r="31" spans="2:8" x14ac:dyDescent="0.2">
      <c r="B31" s="21" t="str">
        <f>IF(P_endring!B32=0," ",P_endring!B32)</f>
        <v>Overhalla</v>
      </c>
      <c r="C31" s="22">
        <f>IF(P_endring!C32=0," ",P_endring!C32)</f>
        <v>1140076.5</v>
      </c>
      <c r="D31" s="22">
        <f>IF(P_endring!D32=0," ",P_endring!D32)</f>
        <v>2102919.7999999998</v>
      </c>
      <c r="E31" s="23">
        <f>IF(P_endring!G32=0," ",P_endring!G32)</f>
        <v>962843.29999999981</v>
      </c>
      <c r="F31" s="33">
        <f>IF(P_endring!P32=0," ",P_endring!P32)</f>
        <v>0.844542712703928</v>
      </c>
      <c r="G31" s="14" t="str">
        <f>IF(P_endring!Q32=0," ",P_endring!Q32)</f>
        <v xml:space="preserve"> </v>
      </c>
      <c r="H31" s="14" t="str">
        <f>IF(P_endring!R32=0," ",P_endring!R32)</f>
        <v xml:space="preserve"> </v>
      </c>
    </row>
    <row r="32" spans="2:8" x14ac:dyDescent="0.2">
      <c r="B32" s="21" t="str">
        <f>IF(P_endring!B33=0," ",P_endring!B33)</f>
        <v>Rennebu</v>
      </c>
      <c r="C32" s="22">
        <f>IF(P_endring!C33=0," ",P_endring!C33)</f>
        <v>650609.1</v>
      </c>
      <c r="D32" s="22">
        <f>IF(P_endring!D33=0," ",P_endring!D33)</f>
        <v>942812.3</v>
      </c>
      <c r="E32" s="23">
        <f>IF(P_endring!G33=0," ",P_endring!G33)</f>
        <v>292203.20000000007</v>
      </c>
      <c r="F32" s="33">
        <f>IF(P_endring!P33=0," ",P_endring!P33)</f>
        <v>0.4491225222641369</v>
      </c>
      <c r="G32" s="14" t="str">
        <f>IF(P_endring!Q33=0," ",P_endring!Q33)</f>
        <v xml:space="preserve"> </v>
      </c>
      <c r="H32" s="14" t="str">
        <f>IF(P_endring!R33=0," ",P_endring!R33)</f>
        <v xml:space="preserve"> </v>
      </c>
    </row>
    <row r="33" spans="2:8" x14ac:dyDescent="0.2">
      <c r="B33" s="21" t="str">
        <f>IF(P_endring!B34=0," ",P_endring!B34)</f>
        <v>Rindal</v>
      </c>
      <c r="C33" s="22">
        <f>IF(P_endring!C34=0," ",P_endring!C34)</f>
        <v>585911.4</v>
      </c>
      <c r="D33" s="22">
        <f>IF(P_endring!D34=0," ",P_endring!D34)</f>
        <v>472394.1</v>
      </c>
      <c r="E33" s="23">
        <f>IF(P_endring!G34=0," ",P_endring!G34)</f>
        <v>-113517.30000000005</v>
      </c>
      <c r="F33" s="33">
        <f>IF(P_endring!P34=0," ",P_endring!P34)</f>
        <v>-0.19374482216935879</v>
      </c>
      <c r="G33" s="14" t="str">
        <f>IF(P_endring!Q34=0," ",P_endring!Q34)</f>
        <v xml:space="preserve"> </v>
      </c>
      <c r="H33" s="14" t="str">
        <f>IF(P_endring!R34=0," ",P_endring!R34)</f>
        <v xml:space="preserve"> </v>
      </c>
    </row>
    <row r="34" spans="2:8" x14ac:dyDescent="0.2">
      <c r="B34" s="21" t="str">
        <f>IF(P_endring!B35=0," ",P_endring!B35)</f>
        <v>Røros</v>
      </c>
      <c r="C34" s="22">
        <f>IF(P_endring!C35=0," ",P_endring!C35)</f>
        <v>297841.2</v>
      </c>
      <c r="D34" s="22">
        <f>IF(P_endring!D35=0," ",P_endring!D35)</f>
        <v>316048</v>
      </c>
      <c r="E34" s="23">
        <f>IF(P_endring!G35=0," ",P_endring!G35)</f>
        <v>18206.799999999988</v>
      </c>
      <c r="F34" s="33">
        <f>IF(P_endring!P35=0," ",P_endring!P35)</f>
        <v>6.1129219194658052E-2</v>
      </c>
      <c r="G34" s="14" t="str">
        <f>IF(P_endring!Q35=0," ",P_endring!Q35)</f>
        <v xml:space="preserve"> </v>
      </c>
      <c r="H34" s="14" t="str">
        <f>IF(P_endring!R35=0," ",P_endring!R35)</f>
        <v xml:space="preserve"> </v>
      </c>
    </row>
    <row r="35" spans="2:8" x14ac:dyDescent="0.2">
      <c r="B35" s="21" t="str">
        <f>IF(P_endring!B36=0," ",P_endring!B36)</f>
        <v>Røyrvik</v>
      </c>
      <c r="C35" s="22">
        <f>IF(P_endring!C36=0," ",P_endring!C36)</f>
        <v>46630</v>
      </c>
      <c r="D35" s="22">
        <f>IF(P_endring!D36=0," ",P_endring!D36)</f>
        <v>17462.400000000001</v>
      </c>
      <c r="E35" s="23">
        <f>IF(P_endring!G36=0," ",P_endring!G36)</f>
        <v>-29167.599999999999</v>
      </c>
      <c r="F35" s="33">
        <f>IF(P_endring!P36=0," ",P_endring!P36)</f>
        <v>-0.62551147330045032</v>
      </c>
      <c r="G35" s="14" t="str">
        <f>IF(P_endring!Q36=0," ",P_endring!Q36)</f>
        <v xml:space="preserve"> </v>
      </c>
      <c r="H35" s="14" t="str">
        <f>IF(P_endring!R36=0," ",P_endring!R36)</f>
        <v xml:space="preserve"> </v>
      </c>
    </row>
    <row r="36" spans="2:8" x14ac:dyDescent="0.2">
      <c r="B36" s="21" t="str">
        <f>IF(P_endring!B37=0," ",P_endring!B37)</f>
        <v>Selbu</v>
      </c>
      <c r="C36" s="22">
        <f>IF(P_endring!C37=0," ",P_endring!C37)</f>
        <v>916557.9</v>
      </c>
      <c r="D36" s="22">
        <f>IF(P_endring!D37=0," ",P_endring!D37)</f>
        <v>625125.69999999995</v>
      </c>
      <c r="E36" s="23">
        <f>IF(P_endring!G37=0," ",P_endring!G37)</f>
        <v>-291432.20000000007</v>
      </c>
      <c r="F36" s="33">
        <f>IF(P_endring!P37=0," ",P_endring!P37)</f>
        <v>-0.31796376420954975</v>
      </c>
      <c r="G36" s="14" t="str">
        <f>IF(P_endring!Q37=0," ",P_endring!Q37)</f>
        <v xml:space="preserve"> </v>
      </c>
      <c r="H36" s="14" t="str">
        <f>IF(P_endring!R37=0," ",P_endring!R37)</f>
        <v xml:space="preserve"> </v>
      </c>
    </row>
    <row r="37" spans="2:8" x14ac:dyDescent="0.2">
      <c r="B37" s="21" t="str">
        <f>IF(P_endring!B38=0," ",P_endring!B38)</f>
        <v>Skaun</v>
      </c>
      <c r="C37" s="22">
        <f>IF(P_endring!C38=0," ",P_endring!C38)</f>
        <v>473918.3</v>
      </c>
      <c r="D37" s="22">
        <f>IF(P_endring!D38=0," ",P_endring!D38)</f>
        <v>951233.3</v>
      </c>
      <c r="E37" s="23">
        <f>IF(P_endring!G38=0," ",P_endring!G38)</f>
        <v>477315.00000000006</v>
      </c>
      <c r="F37" s="33">
        <f>IF(P_endring!P38=0," ",P_endring!P38)</f>
        <v>1.0071672691263454</v>
      </c>
      <c r="G37" s="14" t="str">
        <f>IF(P_endring!Q38=0," ",P_endring!Q38)</f>
        <v xml:space="preserve"> </v>
      </c>
      <c r="H37" s="14" t="str">
        <f>IF(P_endring!R38=0," ",P_endring!R38)</f>
        <v xml:space="preserve"> </v>
      </c>
    </row>
    <row r="38" spans="2:8" x14ac:dyDescent="0.2">
      <c r="B38" s="21" t="str">
        <f>IF(P_endring!B39=0," ",P_endring!B39)</f>
        <v>Snåsa</v>
      </c>
      <c r="C38" s="22">
        <f>IF(P_endring!C39=0," ",P_endring!C39)</f>
        <v>1371768.6</v>
      </c>
      <c r="D38" s="22">
        <f>IF(P_endring!D39=0," ",P_endring!D39)</f>
        <v>1360252.4</v>
      </c>
      <c r="E38" s="23">
        <f>IF(P_endring!G39=0," ",P_endring!G39)</f>
        <v>-11516.200000000186</v>
      </c>
      <c r="F38" s="33">
        <f>IF(P_endring!P39=0," ",P_endring!P39)</f>
        <v>-8.3951476947352385E-3</v>
      </c>
      <c r="G38" s="14" t="str">
        <f>IF(P_endring!Q39=0," ",P_endring!Q39)</f>
        <v xml:space="preserve"> </v>
      </c>
      <c r="H38" s="14" t="str">
        <f>IF(P_endring!R39=0," ",P_endring!R39)</f>
        <v xml:space="preserve"> </v>
      </c>
    </row>
    <row r="39" spans="2:8" x14ac:dyDescent="0.2">
      <c r="B39" s="21" t="str">
        <f>IF(P_endring!B40=0," ",P_endring!B40)</f>
        <v>Steinkjer</v>
      </c>
      <c r="C39" s="22">
        <f>IF(P_endring!C40=0," ",P_endring!C40)</f>
        <v>4404977.8</v>
      </c>
      <c r="D39" s="22">
        <f>IF(P_endring!D40=0," ",P_endring!D40)</f>
        <v>8991832.8000000007</v>
      </c>
      <c r="E39" s="23">
        <f>IF(P_endring!G40=0," ",P_endring!G40)</f>
        <v>4586855.0000000009</v>
      </c>
      <c r="F39" s="33">
        <f>IF(P_endring!P40=0," ",P_endring!P40)</f>
        <v>1.0412890162579256</v>
      </c>
      <c r="G39" s="14" t="str">
        <f>IF(P_endring!Q40=0," ",P_endring!Q40)</f>
        <v xml:space="preserve"> </v>
      </c>
      <c r="H39" s="14" t="str">
        <f>IF(P_endring!R40=0," ",P_endring!R40)</f>
        <v xml:space="preserve"> </v>
      </c>
    </row>
    <row r="40" spans="2:8" x14ac:dyDescent="0.2">
      <c r="B40" s="21" t="str">
        <f>IF(P_endring!B41=0," ",P_endring!B41)</f>
        <v>Stjørdal</v>
      </c>
      <c r="C40" s="22">
        <f>IF(P_endring!C41=0," ",P_endring!C41)</f>
        <v>2154604.5</v>
      </c>
      <c r="D40" s="22">
        <f>IF(P_endring!D41=0," ",P_endring!D41)</f>
        <v>1959283.8</v>
      </c>
      <c r="E40" s="23">
        <f>IF(P_endring!G41=0," ",P_endring!G41)</f>
        <v>-195320.69999999995</v>
      </c>
      <c r="F40" s="33">
        <f>IF(P_endring!P41=0," ",P_endring!P41)</f>
        <v>-9.065269287240417E-2</v>
      </c>
      <c r="G40" s="14" t="str">
        <f>IF(P_endring!Q41=0," ",P_endring!Q41)</f>
        <v xml:space="preserve"> </v>
      </c>
      <c r="H40" s="14" t="str">
        <f>IF(P_endring!R41=0," ",P_endring!R41)</f>
        <v xml:space="preserve"> </v>
      </c>
    </row>
    <row r="41" spans="2:8" x14ac:dyDescent="0.2">
      <c r="B41" s="21" t="str">
        <f>IF(P_endring!B42=0," ",P_endring!B42)</f>
        <v>Trondheim</v>
      </c>
      <c r="C41" s="22">
        <f>IF(P_endring!C42=0," ",P_endring!C42)</f>
        <v>1537203.7</v>
      </c>
      <c r="D41" s="22">
        <f>IF(P_endring!D42=0," ",P_endring!D42)</f>
        <v>1131471.3</v>
      </c>
      <c r="E41" s="23">
        <f>IF(P_endring!G42=0," ",P_endring!G42)</f>
        <v>-405732.39999999991</v>
      </c>
      <c r="F41" s="33">
        <f>IF(P_endring!P42=0," ",P_endring!P42)</f>
        <v>-0.26394185754301785</v>
      </c>
      <c r="G41" s="14" t="str">
        <f>IF(P_endring!Q42=0," ",P_endring!Q42)</f>
        <v xml:space="preserve"> </v>
      </c>
      <c r="H41" s="14" t="str">
        <f>IF(P_endring!R42=0," ",P_endring!R42)</f>
        <v xml:space="preserve"> </v>
      </c>
    </row>
    <row r="42" spans="2:8" x14ac:dyDescent="0.2">
      <c r="B42" s="21" t="str">
        <f>IF(P_endring!B43=0," ",P_endring!B43)</f>
        <v>Tydal</v>
      </c>
      <c r="C42" s="22">
        <f>IF(P_endring!C43=0," ",P_endring!C43)</f>
        <v>108707.6</v>
      </c>
      <c r="D42" s="22">
        <f>IF(P_endring!D43=0," ",P_endring!D43)</f>
        <v>87448.1</v>
      </c>
      <c r="E42" s="23">
        <f>IF(P_endring!G43=0," ",P_endring!G43)</f>
        <v>-21259.5</v>
      </c>
      <c r="F42" s="33">
        <f>IF(P_endring!P43=0," ",P_endring!P43)</f>
        <v>-0.19556590339589872</v>
      </c>
      <c r="G42" s="14" t="str">
        <f>IF(P_endring!Q43=0," ",P_endring!Q43)</f>
        <v xml:space="preserve"> </v>
      </c>
      <c r="H42" s="14" t="str">
        <f>IF(P_endring!R43=0," ",P_endring!R43)</f>
        <v xml:space="preserve"> </v>
      </c>
    </row>
    <row r="43" spans="2:8" x14ac:dyDescent="0.2">
      <c r="B43" s="21" t="str">
        <f>IF(P_endring!B44=0," ",P_endring!B44)</f>
        <v>Verdal</v>
      </c>
      <c r="C43" s="22">
        <f>IF(P_endring!C44=0," ",P_endring!C44)</f>
        <v>4901893.5999999996</v>
      </c>
      <c r="D43" s="22">
        <f>IF(P_endring!D44=0," ",P_endring!D44)</f>
        <v>6863587.9000000004</v>
      </c>
      <c r="E43" s="23">
        <f>IF(P_endring!G44=0," ",P_endring!G44)</f>
        <v>1961694.3000000007</v>
      </c>
      <c r="F43" s="33">
        <f>IF(P_endring!P44=0," ",P_endring!P44)</f>
        <v>0.40019112205944268</v>
      </c>
      <c r="G43" s="14" t="str">
        <f>IF(P_endring!Q44=0," ",P_endring!Q44)</f>
        <v xml:space="preserve"> </v>
      </c>
      <c r="H43" s="14" t="str">
        <f>IF(P_endring!R44=0," ",P_endring!R44)</f>
        <v xml:space="preserve"> </v>
      </c>
    </row>
    <row r="44" spans="2:8" x14ac:dyDescent="0.2">
      <c r="B44" s="21" t="str">
        <f>IF(P_endring!B45=0," ",P_endring!B45)</f>
        <v>Ørland</v>
      </c>
      <c r="C44" s="22">
        <f>IF(P_endring!C45=0," ",P_endring!C45)</f>
        <v>2188453.2000000002</v>
      </c>
      <c r="D44" s="22">
        <f>IF(P_endring!D45=0," ",P_endring!D45)</f>
        <v>1581336.6</v>
      </c>
      <c r="E44" s="23">
        <f>IF(P_endring!G45=0," ",P_endring!G45)</f>
        <v>-607116.60000000009</v>
      </c>
      <c r="F44" s="33">
        <f>IF(P_endring!P45=0," ",P_endring!P45)</f>
        <v>-0.27741813258789361</v>
      </c>
      <c r="G44" s="14" t="str">
        <f>IF(P_endring!Q45=0," ",P_endring!Q45)</f>
        <v xml:space="preserve"> </v>
      </c>
      <c r="H44" s="14" t="str">
        <f>IF(P_endring!R45=0," ",P_endring!R45)</f>
        <v xml:space="preserve"> </v>
      </c>
    </row>
    <row r="45" spans="2:8" x14ac:dyDescent="0.2">
      <c r="B45" s="21" t="str">
        <f>IF(P_endring!B46=0," ",P_endring!B46)</f>
        <v>Åfjord</v>
      </c>
      <c r="C45" s="22">
        <f>IF(P_endring!C46=0," ",P_endring!C46)</f>
        <v>1045288.1</v>
      </c>
      <c r="D45" s="22">
        <f>IF(P_endring!D46=0," ",P_endring!D46)</f>
        <v>844373.7</v>
      </c>
      <c r="E45" s="23">
        <f>IF(P_endring!G46=0," ",P_endring!G46)</f>
        <v>-200914.40000000002</v>
      </c>
      <c r="F45" s="33">
        <f>IF(P_endring!P46=0," ",P_endring!P46)</f>
        <v>-0.19220959274290028</v>
      </c>
      <c r="G45" s="14" t="str">
        <f>IF(P_endring!Q46=0," ",P_endring!Q46)</f>
        <v xml:space="preserve"> </v>
      </c>
      <c r="H45" s="14" t="str">
        <f>IF(P_endring!R46=0," ",P_endring!R46)</f>
        <v xml:space="preserve"> </v>
      </c>
    </row>
    <row r="46" spans="2:8" x14ac:dyDescent="0.2">
      <c r="B46" s="21" t="str">
        <f>IF(P_endring!B47=0," ",P_endring!B47)</f>
        <v>Totalsum</v>
      </c>
      <c r="C46" s="22">
        <f>IF(P_endring!C47=0," ",P_endring!C47)</f>
        <v>52774331.700000003</v>
      </c>
      <c r="D46" s="22">
        <f>IF(P_endring!D47=0," ",P_endring!D47)</f>
        <v>74933225.200000003</v>
      </c>
      <c r="E46" s="23">
        <f>IF(P_endring!G47=0," ",P_endring!G47)</f>
        <v>22158893.5</v>
      </c>
      <c r="F46" s="33">
        <f>IF(P_endring!P47=0," ",P_endring!P47)</f>
        <v>0.41988013464507784</v>
      </c>
      <c r="G46" s="14" t="str">
        <f>IF(P_endring!Q47=0," ",P_endring!Q47)</f>
        <v xml:space="preserve"> </v>
      </c>
      <c r="H46" s="14" t="str">
        <f>IF(P_endring!R47=0," ",P_endring!R47)</f>
        <v xml:space="preserve"> </v>
      </c>
    </row>
    <row r="47" spans="2:8" x14ac:dyDescent="0.2">
      <c r="B47" s="21" t="str">
        <f>IF(P_endring!B48=0," ",P_endring!B48)</f>
        <v xml:space="preserve"> </v>
      </c>
      <c r="C47" s="22" t="str">
        <f>IF(P_endring!C48=0," ",P_endring!C48)</f>
        <v xml:space="preserve"> </v>
      </c>
      <c r="D47" s="22" t="str">
        <f>IF(P_endring!D48=0," ",P_endring!D48)</f>
        <v xml:space="preserve"> </v>
      </c>
      <c r="E47" s="23" t="str">
        <f>IF(P_endring!G48=0," ",P_endring!G48)</f>
        <v xml:space="preserve"> </v>
      </c>
      <c r="F47" s="33" t="str">
        <f>IF(P_endring!P48=0," ",P_endring!P48)</f>
        <v xml:space="preserve"> </v>
      </c>
    </row>
    <row r="48" spans="2:8" x14ac:dyDescent="0.2">
      <c r="B48" s="21" t="str">
        <f>IF(P_endring!B49=0," ",P_endring!B49)</f>
        <v xml:space="preserve"> </v>
      </c>
      <c r="C48" s="22" t="str">
        <f>IF(P_endring!C49=0," ",P_endring!C49)</f>
        <v xml:space="preserve"> </v>
      </c>
      <c r="D48" s="22" t="str">
        <f>IF(P_endring!D49=0," ",P_endring!D49)</f>
        <v xml:space="preserve"> </v>
      </c>
      <c r="E48" s="23" t="str">
        <f>IF(P_endring!G49=0," ",P_endring!G49)</f>
        <v xml:space="preserve"> </v>
      </c>
      <c r="F48" s="33" t="str">
        <f>IF(P_endring!P49=0," ",P_endring!P49)</f>
        <v xml:space="preserve"> </v>
      </c>
    </row>
    <row r="49" spans="2:6" x14ac:dyDescent="0.2">
      <c r="B49" s="21" t="str">
        <f>IF(P_endring!B50=0," ",P_endring!B50)</f>
        <v xml:space="preserve"> </v>
      </c>
      <c r="C49" s="22" t="str">
        <f>IF(P_endring!C50=0," ",P_endring!C50)</f>
        <v xml:space="preserve"> </v>
      </c>
      <c r="D49" s="22" t="str">
        <f>IF(P_endring!D50=0," ",P_endring!D50)</f>
        <v xml:space="preserve"> </v>
      </c>
      <c r="E49" s="23" t="str">
        <f>IF(P_endring!G50=0," ",P_endring!G50)</f>
        <v xml:space="preserve"> </v>
      </c>
      <c r="F49" s="33" t="str">
        <f>IF(P_endring!P50=0," ",P_endring!P50)</f>
        <v xml:space="preserve"> </v>
      </c>
    </row>
    <row r="50" spans="2:6" x14ac:dyDescent="0.2">
      <c r="B50" s="21" t="str">
        <f>IF(P_endring!B51=0," ",P_endring!B51)</f>
        <v xml:space="preserve"> </v>
      </c>
      <c r="C50" s="22" t="str">
        <f>IF(P_endring!C51=0," ",P_endring!C51)</f>
        <v xml:space="preserve"> </v>
      </c>
      <c r="D50" s="22" t="str">
        <f>IF(P_endring!D51=0," ",P_endring!D51)</f>
        <v xml:space="preserve"> </v>
      </c>
      <c r="E50" s="23" t="str">
        <f>IF(P_endring!G51=0," ",P_endring!G51)</f>
        <v xml:space="preserve"> </v>
      </c>
      <c r="F50" s="33" t="str">
        <f>IF(P_endring!P51=0," ",P_endring!P51)</f>
        <v xml:space="preserve"> </v>
      </c>
    </row>
    <row r="51" spans="2:6" x14ac:dyDescent="0.2">
      <c r="B51" s="21" t="str">
        <f>IF(P_endring!B52=0," ",P_endring!B52)</f>
        <v xml:space="preserve"> </v>
      </c>
      <c r="C51" s="22" t="str">
        <f>IF(P_endring!C52=0," ",P_endring!C52)</f>
        <v xml:space="preserve"> </v>
      </c>
      <c r="D51" s="22" t="str">
        <f>IF(P_endring!D52=0," ",P_endring!D52)</f>
        <v xml:space="preserve"> </v>
      </c>
      <c r="E51" s="23" t="str">
        <f>IF(P_endring!G52=0," ",P_endring!G52)</f>
        <v xml:space="preserve"> </v>
      </c>
      <c r="F51" s="33" t="str">
        <f>IF(P_endring!P52=0," ",P_endring!P52)</f>
        <v xml:space="preserve"> </v>
      </c>
    </row>
    <row r="52" spans="2:6" x14ac:dyDescent="0.2">
      <c r="B52" s="21" t="str">
        <f>IF(P_endring!B53=0," ",P_endring!B53)</f>
        <v xml:space="preserve"> </v>
      </c>
      <c r="C52" s="22" t="str">
        <f>IF(P_endring!C53=0," ",P_endring!C53)</f>
        <v xml:space="preserve"> </v>
      </c>
      <c r="D52" s="22" t="str">
        <f>IF(P_endring!D53=0," ",P_endring!D53)</f>
        <v xml:space="preserve"> </v>
      </c>
      <c r="E52" s="23" t="str">
        <f>IF(P_endring!G53=0," ",P_endring!G53)</f>
        <v xml:space="preserve"> </v>
      </c>
      <c r="F52" s="33" t="str">
        <f>IF(P_endring!P53=0," ",P_endring!P53)</f>
        <v xml:space="preserve"> </v>
      </c>
    </row>
    <row r="53" spans="2:6" x14ac:dyDescent="0.2">
      <c r="B53" s="21" t="str">
        <f>IF(P_endring!B54=0," ",P_endring!B54)</f>
        <v xml:space="preserve"> </v>
      </c>
      <c r="C53" s="22" t="str">
        <f>IF(P_endring!C54=0," ",P_endring!C54)</f>
        <v xml:space="preserve"> </v>
      </c>
      <c r="D53" s="22" t="str">
        <f>IF(P_endring!D54=0," ",P_endring!D54)</f>
        <v xml:space="preserve"> </v>
      </c>
      <c r="E53" s="23" t="str">
        <f>IF(P_endring!G54=0," ",P_endring!G54)</f>
        <v xml:space="preserve"> </v>
      </c>
      <c r="F53" s="33" t="str">
        <f>IF(P_endring!P54=0," ",P_endring!P54)</f>
        <v xml:space="preserve"> </v>
      </c>
    </row>
    <row r="54" spans="2:6" x14ac:dyDescent="0.2">
      <c r="B54" s="21" t="str">
        <f>IF(P_endring!B55=0," ",P_endring!B55)</f>
        <v xml:space="preserve"> </v>
      </c>
      <c r="C54" s="22" t="str">
        <f>IF(P_endring!C55=0," ",P_endring!C55)</f>
        <v xml:space="preserve"> </v>
      </c>
      <c r="D54" s="22" t="str">
        <f>IF(P_endring!D55=0," ",P_endring!D55)</f>
        <v xml:space="preserve"> </v>
      </c>
      <c r="E54" s="23" t="str">
        <f>IF(P_endring!G55=0," ",P_endring!G55)</f>
        <v xml:space="preserve"> </v>
      </c>
      <c r="F54" s="33" t="str">
        <f>IF(P_endring!P55=0," ",P_endring!P55)</f>
        <v xml:space="preserve"> </v>
      </c>
    </row>
    <row r="55" spans="2:6" x14ac:dyDescent="0.2">
      <c r="B55" s="21" t="str">
        <f>IF(P_endring!B56=0," ",P_endring!B56)</f>
        <v xml:space="preserve"> </v>
      </c>
      <c r="C55" s="22" t="str">
        <f>IF(P_endring!C56=0," ",P_endring!C56)</f>
        <v xml:space="preserve"> </v>
      </c>
      <c r="D55" s="22" t="str">
        <f>IF(P_endring!D56=0," ",P_endring!D56)</f>
        <v xml:space="preserve"> </v>
      </c>
      <c r="E55" s="23" t="str">
        <f>IF(P_endring!G56=0," ",P_endring!G56)</f>
        <v xml:space="preserve"> </v>
      </c>
      <c r="F55" s="33" t="str">
        <f>IF(P_endring!P56=0," ",P_endring!P56)</f>
        <v xml:space="preserve"> </v>
      </c>
    </row>
    <row r="56" spans="2:6" x14ac:dyDescent="0.2">
      <c r="B56" s="21" t="str">
        <f>IF(P_endring!B57=0," ",P_endring!B57)</f>
        <v xml:space="preserve"> </v>
      </c>
      <c r="C56" s="22" t="str">
        <f>IF(P_endring!C57=0," ",P_endring!C57)</f>
        <v xml:space="preserve"> </v>
      </c>
      <c r="D56" s="22" t="str">
        <f>IF(P_endring!D57=0," ",P_endring!D57)</f>
        <v xml:space="preserve"> </v>
      </c>
      <c r="E56" s="23" t="str">
        <f>IF(P_endring!G57=0," ",P_endring!G57)</f>
        <v xml:space="preserve"> </v>
      </c>
      <c r="F56" s="33" t="str">
        <f>IF(P_endring!P57=0," ",P_endring!P57)</f>
        <v xml:space="preserve"> </v>
      </c>
    </row>
    <row r="57" spans="2:6" x14ac:dyDescent="0.2">
      <c r="B57" s="21" t="str">
        <f>IF(P_endring!B58=0," ",P_endring!B58)</f>
        <v xml:space="preserve"> </v>
      </c>
      <c r="C57" s="22" t="str">
        <f>IF(P_endring!C58=0," ",P_endring!C58)</f>
        <v xml:space="preserve"> </v>
      </c>
      <c r="D57" s="22" t="str">
        <f>IF(P_endring!D58=0," ",P_endring!D58)</f>
        <v xml:space="preserve"> </v>
      </c>
      <c r="E57" s="23" t="str">
        <f>IF(P_endring!G58=0," ",P_endring!G58)</f>
        <v xml:space="preserve"> </v>
      </c>
      <c r="F57" s="33" t="str">
        <f>IF(P_endring!P58=0," ",P_endring!P58)</f>
        <v xml:space="preserve"> </v>
      </c>
    </row>
    <row r="58" spans="2:6" x14ac:dyDescent="0.2">
      <c r="B58" s="21" t="str">
        <f>IF(P_endring!B59=0," ",P_endring!B59)</f>
        <v xml:space="preserve"> </v>
      </c>
      <c r="C58" s="22" t="str">
        <f>IF(P_endring!C59=0," ",P_endring!C59)</f>
        <v xml:space="preserve"> </v>
      </c>
      <c r="D58" s="22" t="str">
        <f>IF(P_endring!D59=0," ",P_endring!D59)</f>
        <v xml:space="preserve"> </v>
      </c>
      <c r="E58" s="23" t="str">
        <f>IF(P_endring!G59=0," ",P_endring!G59)</f>
        <v xml:space="preserve"> </v>
      </c>
      <c r="F58" s="33" t="str">
        <f>IF(P_endring!P59=0," ",P_endring!P59)</f>
        <v xml:space="preserve"> </v>
      </c>
    </row>
    <row r="59" spans="2:6" x14ac:dyDescent="0.2">
      <c r="B59" s="21" t="str">
        <f>IF(P_endring!B60=0," ",P_endring!B60)</f>
        <v xml:space="preserve"> </v>
      </c>
      <c r="C59" s="22" t="str">
        <f>IF(P_endring!C60=0," ",P_endring!C60)</f>
        <v xml:space="preserve"> </v>
      </c>
      <c r="D59" s="22" t="str">
        <f>IF(P_endring!D60=0," ",P_endring!D60)</f>
        <v xml:space="preserve"> </v>
      </c>
      <c r="E59" s="23" t="str">
        <f>IF(P_endring!G60=0," ",P_endring!G60)</f>
        <v xml:space="preserve"> </v>
      </c>
      <c r="F59" s="33" t="str">
        <f>IF(P_endring!P60=0," ",P_endring!P60)</f>
        <v xml:space="preserve"> </v>
      </c>
    </row>
    <row r="60" spans="2:6" x14ac:dyDescent="0.2">
      <c r="B60" s="21" t="str">
        <f>IF(P_endring!B61=0," ",P_endring!B61)</f>
        <v xml:space="preserve"> </v>
      </c>
      <c r="C60" s="22" t="str">
        <f>IF(P_endring!C61=0," ",P_endring!C61)</f>
        <v xml:space="preserve"> </v>
      </c>
      <c r="D60" s="22" t="str">
        <f>IF(P_endring!D61=0," ",P_endring!D61)</f>
        <v xml:space="preserve"> </v>
      </c>
      <c r="E60" s="23" t="str">
        <f>IF(P_endring!G61=0," ",P_endring!G61)</f>
        <v xml:space="preserve"> </v>
      </c>
      <c r="F60" s="33" t="str">
        <f>IF(P_endring!P61=0," ",P_endring!P61)</f>
        <v xml:space="preserve"> </v>
      </c>
    </row>
    <row r="61" spans="2:6" x14ac:dyDescent="0.2">
      <c r="B61" s="21" t="str">
        <f>IF(P_endring!B62=0," ",P_endring!B62)</f>
        <v xml:space="preserve"> </v>
      </c>
      <c r="C61" s="22" t="str">
        <f>IF(P_endring!C62=0," ",P_endring!C62)</f>
        <v xml:space="preserve"> </v>
      </c>
      <c r="D61" s="22" t="str">
        <f>IF(P_endring!D62=0," ",P_endring!D62)</f>
        <v xml:space="preserve"> </v>
      </c>
      <c r="E61" s="23" t="str">
        <f>IF(P_endring!G62=0," ",P_endring!G62)</f>
        <v xml:space="preserve"> </v>
      </c>
      <c r="F61" s="33" t="str">
        <f>IF(P_endring!P62=0," ",P_endring!P62)</f>
        <v xml:space="preserve"> </v>
      </c>
    </row>
    <row r="62" spans="2:6" x14ac:dyDescent="0.2">
      <c r="B62" s="21" t="str">
        <f>IF(P_endring!B63=0," ",P_endring!B63)</f>
        <v xml:space="preserve"> </v>
      </c>
      <c r="C62" s="22" t="str">
        <f>IF(P_endring!C63=0," ",P_endring!C63)</f>
        <v xml:space="preserve"> </v>
      </c>
      <c r="D62" s="22" t="str">
        <f>IF(P_endring!D63=0," ",P_endring!D63)</f>
        <v xml:space="preserve"> </v>
      </c>
      <c r="E62" s="23" t="str">
        <f>IF(P_endring!G63=0," ",P_endring!G63)</f>
        <v xml:space="preserve"> </v>
      </c>
      <c r="F62" s="33" t="str">
        <f>IF(P_endring!P63=0," ",P_endring!P63)</f>
        <v xml:space="preserve"> </v>
      </c>
    </row>
    <row r="63" spans="2:6" x14ac:dyDescent="0.2">
      <c r="B63" s="21" t="str">
        <f>IF(P_endring!B64=0," ",P_endring!B64)</f>
        <v xml:space="preserve"> </v>
      </c>
      <c r="C63" s="22" t="str">
        <f>IF(P_endring!C64=0," ",P_endring!C64)</f>
        <v xml:space="preserve"> </v>
      </c>
      <c r="D63" s="22" t="str">
        <f>IF(P_endring!D64=0," ",P_endring!D64)</f>
        <v xml:space="preserve"> </v>
      </c>
      <c r="E63" s="23" t="str">
        <f>IF(P_endring!G64=0," ",P_endring!G64)</f>
        <v xml:space="preserve"> </v>
      </c>
      <c r="F63" s="33" t="str">
        <f>IF(P_endring!P64=0," ",P_endring!P64)</f>
        <v xml:space="preserve"> </v>
      </c>
    </row>
    <row r="64" spans="2:6" x14ac:dyDescent="0.2">
      <c r="B64" s="21" t="str">
        <f>IF(P_endring!B65=0," ",P_endring!B65)</f>
        <v xml:space="preserve"> </v>
      </c>
      <c r="C64" s="22" t="str">
        <f>IF(P_endring!C65=0," ",P_endring!C65)</f>
        <v xml:space="preserve"> </v>
      </c>
      <c r="D64" s="22" t="str">
        <f>IF(P_endring!D65=0," ",P_endring!D65)</f>
        <v xml:space="preserve"> </v>
      </c>
      <c r="E64" s="23" t="str">
        <f>IF(P_endring!G65=0," ",P_endring!G65)</f>
        <v xml:space="preserve"> </v>
      </c>
      <c r="F64" s="33" t="str">
        <f>IF(P_endring!P65=0," ",P_endring!P65)</f>
        <v xml:space="preserve"> </v>
      </c>
    </row>
    <row r="65" spans="2:6" x14ac:dyDescent="0.2">
      <c r="B65" s="21" t="str">
        <f>IF(P_endring!B66=0," ",P_endring!B66)</f>
        <v xml:space="preserve"> </v>
      </c>
      <c r="C65" s="22" t="str">
        <f>IF(P_endring!C66=0," ",P_endring!C66)</f>
        <v xml:space="preserve"> </v>
      </c>
      <c r="D65" s="22" t="str">
        <f>IF(P_endring!D66=0," ",P_endring!D66)</f>
        <v xml:space="preserve"> </v>
      </c>
      <c r="E65" s="23" t="str">
        <f>IF(P_endring!G66=0," ",P_endring!G66)</f>
        <v xml:space="preserve"> </v>
      </c>
      <c r="F65" s="33" t="str">
        <f>IF(P_endring!P66=0," ",P_endring!P66)</f>
        <v xml:space="preserve"> </v>
      </c>
    </row>
    <row r="66" spans="2:6" x14ac:dyDescent="0.2">
      <c r="B66" s="21" t="str">
        <f>IF(P_endring!B67=0," ",P_endring!B67)</f>
        <v xml:space="preserve"> </v>
      </c>
      <c r="C66" s="22" t="str">
        <f>IF(P_endring!C67=0," ",P_endring!C67)</f>
        <v xml:space="preserve"> </v>
      </c>
      <c r="D66" s="22" t="str">
        <f>IF(P_endring!D67=0," ",P_endring!D67)</f>
        <v xml:space="preserve"> </v>
      </c>
      <c r="E66" s="23" t="str">
        <f>IF(P_endring!G67=0," ",P_endring!G67)</f>
        <v xml:space="preserve"> </v>
      </c>
      <c r="F66" s="33" t="str">
        <f>IF(P_endring!P67=0," ",P_endring!P67)</f>
        <v xml:space="preserve"> </v>
      </c>
    </row>
    <row r="67" spans="2:6" x14ac:dyDescent="0.2">
      <c r="B67" s="21" t="str">
        <f>IF(P_endring!B68=0," ",P_endring!B68)</f>
        <v xml:space="preserve"> </v>
      </c>
      <c r="C67" s="22" t="str">
        <f>IF(P_endring!C68=0," ",P_endring!C68)</f>
        <v xml:space="preserve"> </v>
      </c>
      <c r="D67" s="22" t="str">
        <f>IF(P_endring!D68=0," ",P_endring!D68)</f>
        <v xml:space="preserve"> </v>
      </c>
      <c r="E67" s="23" t="str">
        <f>IF(P_endring!G68=0," ",P_endring!G68)</f>
        <v xml:space="preserve"> </v>
      </c>
      <c r="F67" s="33" t="str">
        <f>IF(P_endring!P68=0," ",P_endring!P68)</f>
        <v xml:space="preserve"> </v>
      </c>
    </row>
    <row r="68" spans="2:6" x14ac:dyDescent="0.2">
      <c r="B68" s="21" t="str">
        <f>IF(P_endring!B69=0," ",P_endring!B69)</f>
        <v xml:space="preserve"> </v>
      </c>
      <c r="C68" s="22" t="str">
        <f>IF(P_endring!C69=0," ",P_endring!C69)</f>
        <v xml:space="preserve"> </v>
      </c>
      <c r="D68" s="22" t="str">
        <f>IF(P_endring!D69=0," ",P_endring!D69)</f>
        <v xml:space="preserve"> </v>
      </c>
      <c r="E68" s="23" t="str">
        <f>IF(P_endring!G69=0," ",P_endring!G69)</f>
        <v xml:space="preserve"> </v>
      </c>
      <c r="F68" s="33" t="str">
        <f>IF(P_endring!P69=0," ",P_endring!P69)</f>
        <v xml:space="preserve"> </v>
      </c>
    </row>
    <row r="69" spans="2:6" x14ac:dyDescent="0.2">
      <c r="B69" s="21" t="str">
        <f>IF(P_endring!B70=0," ",P_endring!B70)</f>
        <v xml:space="preserve"> </v>
      </c>
      <c r="C69" s="22" t="str">
        <f>IF(P_endring!C70=0," ",P_endring!C70)</f>
        <v xml:space="preserve"> </v>
      </c>
      <c r="D69" s="22" t="str">
        <f>IF(P_endring!D70=0," ",P_endring!D70)</f>
        <v xml:space="preserve"> </v>
      </c>
      <c r="E69" s="23" t="str">
        <f>IF(P_endring!G70=0," ",P_endring!G70)</f>
        <v xml:space="preserve"> </v>
      </c>
      <c r="F69" s="33" t="str">
        <f>IF(P_endring!P70=0," ",P_endring!P70)</f>
        <v xml:space="preserve"> </v>
      </c>
    </row>
    <row r="70" spans="2:6" x14ac:dyDescent="0.2">
      <c r="B70" s="21" t="str">
        <f>IF(P_endring!B71=0," ",P_endring!B71)</f>
        <v xml:space="preserve"> </v>
      </c>
      <c r="C70" s="22" t="str">
        <f>IF(P_endring!C71=0," ",P_endring!C71)</f>
        <v xml:space="preserve"> </v>
      </c>
      <c r="D70" s="22" t="str">
        <f>IF(P_endring!D71=0," ",P_endring!D71)</f>
        <v xml:space="preserve"> </v>
      </c>
      <c r="E70" s="23" t="str">
        <f>IF(P_endring!G71=0," ",P_endring!G71)</f>
        <v xml:space="preserve"> </v>
      </c>
      <c r="F70" s="33" t="str">
        <f>IF(P_endring!P71=0," ",P_endring!P71)</f>
        <v xml:space="preserve"> </v>
      </c>
    </row>
    <row r="71" spans="2:6" x14ac:dyDescent="0.2">
      <c r="B71" s="21" t="str">
        <f>IF(P_endring!B72=0," ",P_endring!B72)</f>
        <v xml:space="preserve"> </v>
      </c>
      <c r="C71" s="22" t="str">
        <f>IF(P_endring!C72=0," ",P_endring!C72)</f>
        <v xml:space="preserve"> </v>
      </c>
      <c r="D71" s="22" t="str">
        <f>IF(P_endring!D72=0," ",P_endring!D72)</f>
        <v xml:space="preserve"> </v>
      </c>
      <c r="E71" s="23" t="str">
        <f>IF(P_endring!G72=0," ",P_endring!G72)</f>
        <v xml:space="preserve"> </v>
      </c>
      <c r="F71" s="33" t="str">
        <f>IF(P_endring!P72=0," ",P_endring!P72)</f>
        <v xml:space="preserve"> </v>
      </c>
    </row>
    <row r="72" spans="2:6" x14ac:dyDescent="0.2">
      <c r="B72" s="21" t="str">
        <f>IF(P_endring!B73=0," ",P_endring!B73)</f>
        <v xml:space="preserve"> </v>
      </c>
      <c r="C72" s="22" t="str">
        <f>IF(P_endring!C73=0," ",P_endring!C73)</f>
        <v xml:space="preserve"> </v>
      </c>
      <c r="D72" s="22" t="str">
        <f>IF(P_endring!D73=0," ",P_endring!D73)</f>
        <v xml:space="preserve"> </v>
      </c>
      <c r="E72" s="23" t="str">
        <f>IF(P_endring!G73=0," ",P_endring!G73)</f>
        <v xml:space="preserve"> </v>
      </c>
      <c r="F72" s="33" t="str">
        <f>IF(P_endring!P73=0," ",P_endring!P73)</f>
        <v xml:space="preserve"> </v>
      </c>
    </row>
    <row r="73" spans="2:6" x14ac:dyDescent="0.2">
      <c r="B73" s="21" t="str">
        <f>IF(P_endring!B74=0," ",P_endring!B74)</f>
        <v xml:space="preserve"> </v>
      </c>
      <c r="C73" s="22" t="str">
        <f>IF(P_endring!C74=0," ",P_endring!C74)</f>
        <v xml:space="preserve"> </v>
      </c>
      <c r="D73" s="22" t="str">
        <f>IF(P_endring!D74=0," ",P_endring!D74)</f>
        <v xml:space="preserve"> </v>
      </c>
      <c r="E73" s="23" t="str">
        <f>IF(P_endring!G74=0," ",P_endring!G74)</f>
        <v xml:space="preserve"> </v>
      </c>
      <c r="F73" s="33" t="str">
        <f>IF(P_endring!P74=0," ",P_endring!P74)</f>
        <v xml:space="preserve"> </v>
      </c>
    </row>
    <row r="74" spans="2:6" x14ac:dyDescent="0.2">
      <c r="B74" s="21" t="str">
        <f>IF(P_endring!B75=0," ",P_endring!B75)</f>
        <v xml:space="preserve"> </v>
      </c>
      <c r="C74" s="22" t="str">
        <f>IF(P_endring!C75=0," ",P_endring!C75)</f>
        <v xml:space="preserve"> </v>
      </c>
      <c r="D74" s="22" t="str">
        <f>IF(P_endring!D75=0," ",P_endring!D75)</f>
        <v xml:space="preserve"> </v>
      </c>
      <c r="E74" s="23" t="str">
        <f>IF(P_endring!G75=0," ",P_endring!G75)</f>
        <v xml:space="preserve"> </v>
      </c>
      <c r="F74" s="33" t="str">
        <f>IF(P_endring!P75=0," ",P_endring!P75)</f>
        <v xml:space="preserve"> </v>
      </c>
    </row>
    <row r="75" spans="2:6" x14ac:dyDescent="0.2">
      <c r="B75" s="21" t="str">
        <f>IF(P_endring!B76=0," ",P_endring!B76)</f>
        <v xml:space="preserve"> </v>
      </c>
      <c r="C75" s="22" t="str">
        <f>IF(P_endring!C76=0," ",P_endring!C76)</f>
        <v xml:space="preserve"> </v>
      </c>
      <c r="D75" s="22" t="str">
        <f>IF(P_endring!D76=0," ",P_endring!D76)</f>
        <v xml:space="preserve"> </v>
      </c>
      <c r="E75" s="23" t="str">
        <f>IF(P_endring!G76=0," ",P_endring!G76)</f>
        <v xml:space="preserve"> </v>
      </c>
      <c r="F75" s="33" t="str">
        <f>IF(P_endring!P76=0," ",P_endring!P76)</f>
        <v xml:space="preserve"> </v>
      </c>
    </row>
    <row r="76" spans="2:6" x14ac:dyDescent="0.2">
      <c r="B76" s="21" t="str">
        <f>IF(P_endring!B77=0," ",P_endring!B77)</f>
        <v xml:space="preserve"> </v>
      </c>
      <c r="C76" s="22" t="str">
        <f>IF(P_endring!C77=0," ",P_endring!C77)</f>
        <v xml:space="preserve"> </v>
      </c>
      <c r="D76" s="22" t="str">
        <f>IF(P_endring!D77=0," ",P_endring!D77)</f>
        <v xml:space="preserve"> </v>
      </c>
      <c r="E76" s="23" t="str">
        <f>IF(P_endring!G77=0," ",P_endring!G77)</f>
        <v xml:space="preserve"> </v>
      </c>
      <c r="F76" s="33" t="str">
        <f>IF(P_endring!P77=0," ",P_endring!P77)</f>
        <v xml:space="preserve"> </v>
      </c>
    </row>
    <row r="77" spans="2:6" x14ac:dyDescent="0.2">
      <c r="B77" s="21" t="str">
        <f>IF(P_endring!B78=0," ",P_endring!B78)</f>
        <v xml:space="preserve"> </v>
      </c>
      <c r="C77" s="22" t="str">
        <f>IF(P_endring!C78=0," ",P_endring!C78)</f>
        <v xml:space="preserve"> </v>
      </c>
      <c r="D77" s="22" t="str">
        <f>IF(P_endring!D78=0," ",P_endring!D78)</f>
        <v xml:space="preserve"> </v>
      </c>
      <c r="E77" s="23" t="str">
        <f>IF(P_endring!G78=0," ",P_endring!G78)</f>
        <v xml:space="preserve"> </v>
      </c>
      <c r="F77" s="33" t="str">
        <f>IF(P_endring!P78=0," ",P_endring!P78)</f>
        <v xml:space="preserve"> </v>
      </c>
    </row>
    <row r="78" spans="2:6" x14ac:dyDescent="0.2">
      <c r="B78" s="21" t="str">
        <f>IF(P_endring!B79=0," ",P_endring!B79)</f>
        <v xml:space="preserve"> </v>
      </c>
      <c r="C78" s="22" t="str">
        <f>IF(P_endring!C79=0," ",P_endring!C79)</f>
        <v xml:space="preserve"> </v>
      </c>
      <c r="D78" s="22" t="str">
        <f>IF(P_endring!D79=0," ",P_endring!D79)</f>
        <v xml:space="preserve"> </v>
      </c>
      <c r="E78" s="23" t="str">
        <f>IF(P_endring!G79=0," ",P_endring!G79)</f>
        <v xml:space="preserve"> </v>
      </c>
      <c r="F78" s="33" t="str">
        <f>IF(P_endring!P79=0," ",P_endring!P79)</f>
        <v xml:space="preserve"> </v>
      </c>
    </row>
    <row r="79" spans="2:6" x14ac:dyDescent="0.2">
      <c r="B79" s="21" t="str">
        <f>IF(P_endring!B80=0," ",P_endring!B80)</f>
        <v xml:space="preserve"> </v>
      </c>
      <c r="C79" s="22" t="str">
        <f>IF(P_endring!C80=0," ",P_endring!C80)</f>
        <v xml:space="preserve"> </v>
      </c>
      <c r="D79" s="22" t="str">
        <f>IF(P_endring!D80=0," ",P_endring!D80)</f>
        <v xml:space="preserve"> </v>
      </c>
      <c r="E79" s="23" t="str">
        <f>IF(P_endring!G80=0," ",P_endring!G80)</f>
        <v xml:space="preserve"> </v>
      </c>
      <c r="F79" s="33" t="str">
        <f>IF(P_endring!P80=0," ",P_endring!P80)</f>
        <v xml:space="preserve"> </v>
      </c>
    </row>
    <row r="80" spans="2:6" x14ac:dyDescent="0.2">
      <c r="B80" s="21" t="str">
        <f>IF(P_endring!B81=0," ",P_endring!B81)</f>
        <v xml:space="preserve"> </v>
      </c>
      <c r="C80" s="22" t="str">
        <f>IF(P_endring!C81=0," ",P_endring!C81)</f>
        <v xml:space="preserve"> </v>
      </c>
      <c r="D80" s="22" t="str">
        <f>IF(P_endring!D81=0," ",P_endring!D81)</f>
        <v xml:space="preserve"> </v>
      </c>
      <c r="E80" s="23" t="str">
        <f>IF(P_endring!G81=0," ",P_endring!G81)</f>
        <v xml:space="preserve"> </v>
      </c>
      <c r="F80" s="33" t="str">
        <f>IF(P_endring!P81=0," ",P_endring!P81)</f>
        <v xml:space="preserve"> </v>
      </c>
    </row>
    <row r="81" spans="2:6" x14ac:dyDescent="0.2">
      <c r="B81" s="21" t="str">
        <f>IF(P_endring!B82=0," ",P_endring!B82)</f>
        <v xml:space="preserve"> </v>
      </c>
      <c r="C81" s="22" t="str">
        <f>IF(P_endring!C82=0," ",P_endring!C82)</f>
        <v xml:space="preserve"> </v>
      </c>
      <c r="D81" s="22" t="str">
        <f>IF(P_endring!D82=0," ",P_endring!D82)</f>
        <v xml:space="preserve"> </v>
      </c>
      <c r="E81" s="23" t="str">
        <f>IF(P_endring!G82=0," ",P_endring!G82)</f>
        <v xml:space="preserve"> </v>
      </c>
      <c r="F81" s="33" t="str">
        <f>IF(P_endring!P82=0," ",P_endring!P82)</f>
        <v xml:space="preserve"> </v>
      </c>
    </row>
    <row r="82" spans="2:6" x14ac:dyDescent="0.2">
      <c r="B82" s="21" t="str">
        <f>IF(P_endring!B83=0," ",P_endring!B83)</f>
        <v xml:space="preserve"> </v>
      </c>
      <c r="C82" s="22" t="str">
        <f>IF(P_endring!C83=0," ",P_endring!C83)</f>
        <v xml:space="preserve"> </v>
      </c>
      <c r="D82" s="22" t="str">
        <f>IF(P_endring!D83=0," ",P_endring!D83)</f>
        <v xml:space="preserve"> </v>
      </c>
      <c r="E82" s="23" t="str">
        <f>IF(P_endring!G83=0," ",P_endring!G83)</f>
        <v xml:space="preserve"> </v>
      </c>
      <c r="F82" s="33" t="str">
        <f>IF(P_endring!P83=0," ",P_endring!P83)</f>
        <v xml:space="preserve"> </v>
      </c>
    </row>
    <row r="83" spans="2:6" x14ac:dyDescent="0.2">
      <c r="B83" s="21" t="str">
        <f>IF(P_endring!B84=0," ",P_endring!B84)</f>
        <v xml:space="preserve"> </v>
      </c>
      <c r="C83" s="22" t="str">
        <f>IF(P_endring!C84=0," ",P_endring!C84)</f>
        <v xml:space="preserve"> </v>
      </c>
      <c r="D83" s="22" t="str">
        <f>IF(P_endring!D84=0," ",P_endring!D84)</f>
        <v xml:space="preserve"> </v>
      </c>
      <c r="E83" s="23" t="str">
        <f>IF(P_endring!G84=0," ",P_endring!G84)</f>
        <v xml:space="preserve"> </v>
      </c>
      <c r="F83" s="33" t="str">
        <f>IF(P_endring!P84=0," ",P_endring!P84)</f>
        <v xml:space="preserve"> </v>
      </c>
    </row>
    <row r="84" spans="2:6" x14ac:dyDescent="0.2">
      <c r="B84" s="21" t="str">
        <f>IF(P_endring!B85=0," ",P_endring!B85)</f>
        <v xml:space="preserve"> </v>
      </c>
      <c r="C84" s="22" t="str">
        <f>IF(P_endring!C85=0," ",P_endring!C85)</f>
        <v xml:space="preserve"> </v>
      </c>
      <c r="D84" s="22" t="str">
        <f>IF(P_endring!D85=0," ",P_endring!D85)</f>
        <v xml:space="preserve"> </v>
      </c>
      <c r="E84" s="23" t="str">
        <f>IF(P_endring!G85=0," ",P_endring!G85)</f>
        <v xml:space="preserve"> </v>
      </c>
      <c r="F84" s="33" t="str">
        <f>IF(P_endring!P85=0," ",P_endring!P85)</f>
        <v xml:space="preserve"> </v>
      </c>
    </row>
    <row r="85" spans="2:6" x14ac:dyDescent="0.2">
      <c r="B85" s="21" t="str">
        <f>IF(P_endring!B86=0," ",P_endring!B86)</f>
        <v xml:space="preserve"> </v>
      </c>
      <c r="C85" s="22" t="str">
        <f>IF(P_endring!C86=0," ",P_endring!C86)</f>
        <v xml:space="preserve"> </v>
      </c>
      <c r="D85" s="22" t="str">
        <f>IF(P_endring!D86=0," ",P_endring!D86)</f>
        <v xml:space="preserve"> </v>
      </c>
      <c r="E85" s="23" t="str">
        <f>IF(P_endring!G86=0," ",P_endring!G86)</f>
        <v xml:space="preserve"> </v>
      </c>
      <c r="F85" s="33" t="str">
        <f>IF(P_endring!P86=0," ",P_endring!P86)</f>
        <v xml:space="preserve"> </v>
      </c>
    </row>
    <row r="86" spans="2:6" x14ac:dyDescent="0.2">
      <c r="B86" s="21" t="str">
        <f>IF(P_endring!B87=0," ",P_endring!B87)</f>
        <v xml:space="preserve"> </v>
      </c>
      <c r="C86" s="22" t="str">
        <f>IF(P_endring!C87=0," ",P_endring!C87)</f>
        <v xml:space="preserve"> </v>
      </c>
      <c r="D86" s="22" t="str">
        <f>IF(P_endring!D87=0," ",P_endring!D87)</f>
        <v xml:space="preserve"> </v>
      </c>
      <c r="E86" s="23" t="str">
        <f>IF(P_endring!G87=0," ",P_endring!G87)</f>
        <v xml:space="preserve"> </v>
      </c>
      <c r="F86" s="33" t="str">
        <f>IF(P_endring!P87=0," ",P_endring!P87)</f>
        <v xml:space="preserve"> </v>
      </c>
    </row>
    <row r="87" spans="2:6" x14ac:dyDescent="0.2">
      <c r="B87" s="21" t="str">
        <f>IF(P_endring!B88=0," ",P_endring!B88)</f>
        <v xml:space="preserve"> </v>
      </c>
      <c r="C87" s="22" t="str">
        <f>IF(P_endring!C88=0," ",P_endring!C88)</f>
        <v xml:space="preserve"> </v>
      </c>
      <c r="D87" s="22" t="str">
        <f>IF(P_endring!D88=0," ",P_endring!D88)</f>
        <v xml:space="preserve"> </v>
      </c>
      <c r="E87" s="23" t="str">
        <f>IF(P_endring!G88=0," ",P_endring!G88)</f>
        <v xml:space="preserve"> </v>
      </c>
      <c r="F87" s="33" t="str">
        <f>IF(P_endring!P88=0," ",P_endring!P88)</f>
        <v xml:space="preserve"> </v>
      </c>
    </row>
    <row r="88" spans="2:6" x14ac:dyDescent="0.2">
      <c r="B88" s="21" t="str">
        <f>IF(P_endring!B89=0," ",P_endring!B89)</f>
        <v xml:space="preserve"> </v>
      </c>
      <c r="C88" s="22" t="str">
        <f>IF(P_endring!C89=0," ",P_endring!C89)</f>
        <v xml:space="preserve"> </v>
      </c>
      <c r="D88" s="22" t="str">
        <f>IF(P_endring!D89=0," ",P_endring!D89)</f>
        <v xml:space="preserve"> </v>
      </c>
      <c r="E88" s="23" t="str">
        <f>IF(P_endring!G89=0," ",P_endring!G89)</f>
        <v xml:space="preserve"> </v>
      </c>
      <c r="F88" s="33" t="str">
        <f>IF(P_endring!P89=0," ",P_endring!P89)</f>
        <v xml:space="preserve"> </v>
      </c>
    </row>
    <row r="89" spans="2:6" x14ac:dyDescent="0.2">
      <c r="B89" s="21" t="str">
        <f>IF(P_endring!B90=0," ",P_endring!B90)</f>
        <v xml:space="preserve"> </v>
      </c>
      <c r="C89" s="22" t="str">
        <f>IF(P_endring!C90=0," ",P_endring!C90)</f>
        <v xml:space="preserve"> </v>
      </c>
      <c r="D89" s="22" t="str">
        <f>IF(P_endring!D90=0," ",P_endring!D90)</f>
        <v xml:space="preserve"> </v>
      </c>
      <c r="E89" s="23" t="str">
        <f>IF(P_endring!G90=0," ",P_endring!G90)</f>
        <v xml:space="preserve"> </v>
      </c>
      <c r="F89" s="33" t="str">
        <f>IF(P_endring!P90=0," ",P_endring!P90)</f>
        <v xml:space="preserve"> </v>
      </c>
    </row>
    <row r="90" spans="2:6" x14ac:dyDescent="0.2">
      <c r="B90" s="21" t="str">
        <f>IF(P_endring!B91=0," ",P_endring!B91)</f>
        <v xml:space="preserve"> </v>
      </c>
      <c r="C90" s="22" t="str">
        <f>IF(P_endring!C91=0," ",P_endring!C91)</f>
        <v xml:space="preserve"> </v>
      </c>
      <c r="D90" s="22" t="str">
        <f>IF(P_endring!D91=0," ",P_endring!D91)</f>
        <v xml:space="preserve"> </v>
      </c>
      <c r="E90" s="23" t="str">
        <f>IF(P_endring!G91=0," ",P_endring!G91)</f>
        <v xml:space="preserve"> </v>
      </c>
      <c r="F90" s="33" t="str">
        <f>IF(P_endring!P91=0," ",P_endring!P91)</f>
        <v xml:space="preserve"> </v>
      </c>
    </row>
    <row r="91" spans="2:6" x14ac:dyDescent="0.2">
      <c r="B91" s="21" t="str">
        <f>IF(P_endring!B92=0," ",P_endring!B92)</f>
        <v xml:space="preserve"> </v>
      </c>
      <c r="C91" s="22" t="str">
        <f>IF(P_endring!C92=0," ",P_endring!C92)</f>
        <v xml:space="preserve"> </v>
      </c>
      <c r="D91" s="22" t="str">
        <f>IF(P_endring!D92=0," ",P_endring!D92)</f>
        <v xml:space="preserve"> </v>
      </c>
      <c r="E91" s="23" t="str">
        <f>IF(P_endring!G92=0," ",P_endring!G92)</f>
        <v xml:space="preserve"> </v>
      </c>
      <c r="F91" s="33" t="str">
        <f>IF(P_endring!P92=0," ",P_endring!P92)</f>
        <v xml:space="preserve"> </v>
      </c>
    </row>
    <row r="92" spans="2:6" x14ac:dyDescent="0.2">
      <c r="B92" s="21" t="str">
        <f>IF(P_endring!B93=0," ",P_endring!B93)</f>
        <v xml:space="preserve"> </v>
      </c>
      <c r="C92" s="22" t="str">
        <f>IF(P_endring!C93=0," ",P_endring!C93)</f>
        <v xml:space="preserve"> </v>
      </c>
      <c r="D92" s="22" t="str">
        <f>IF(P_endring!D93=0," ",P_endring!D93)</f>
        <v xml:space="preserve"> </v>
      </c>
      <c r="E92" s="23" t="str">
        <f>IF(P_endring!G93=0," ",P_endring!G93)</f>
        <v xml:space="preserve"> </v>
      </c>
      <c r="F92" s="33" t="str">
        <f>IF(P_endring!P93=0," ",P_endring!P93)</f>
        <v xml:space="preserve"> </v>
      </c>
    </row>
    <row r="93" spans="2:6" x14ac:dyDescent="0.2">
      <c r="B93" s="21" t="str">
        <f>IF(P_endring!B94=0," ",P_endring!B94)</f>
        <v xml:space="preserve"> </v>
      </c>
      <c r="C93" s="22" t="str">
        <f>IF(P_endring!C94=0," ",P_endring!C94)</f>
        <v xml:space="preserve"> </v>
      </c>
      <c r="D93" s="22" t="str">
        <f>IF(P_endring!D94=0," ",P_endring!D94)</f>
        <v xml:space="preserve"> </v>
      </c>
      <c r="E93" s="23" t="str">
        <f>IF(P_endring!G94=0," ",P_endring!G94)</f>
        <v xml:space="preserve"> </v>
      </c>
      <c r="F93" s="33" t="str">
        <f>IF(P_endring!P94=0," ",P_endring!P94)</f>
        <v xml:space="preserve"> </v>
      </c>
    </row>
    <row r="94" spans="2:6" x14ac:dyDescent="0.2">
      <c r="B94" s="21" t="str">
        <f>IF(P_endring!B95=0," ",P_endring!B95)</f>
        <v xml:space="preserve"> </v>
      </c>
      <c r="C94" s="22" t="str">
        <f>IF(P_endring!C95=0," ",P_endring!C95)</f>
        <v xml:space="preserve"> </v>
      </c>
      <c r="D94" s="22" t="str">
        <f>IF(P_endring!D95=0," ",P_endring!D95)</f>
        <v xml:space="preserve"> </v>
      </c>
      <c r="E94" s="23" t="str">
        <f>IF(P_endring!G95=0," ",P_endring!G95)</f>
        <v xml:space="preserve"> </v>
      </c>
      <c r="F94" s="33" t="str">
        <f>IF(P_endring!P95=0," ",P_endring!P95)</f>
        <v xml:space="preserve"> </v>
      </c>
    </row>
    <row r="95" spans="2:6" x14ac:dyDescent="0.2">
      <c r="B95" s="21" t="str">
        <f>IF(P_endring!B96=0," ",P_endring!B96)</f>
        <v xml:space="preserve"> </v>
      </c>
      <c r="C95" s="22" t="str">
        <f>IF(P_endring!C96=0," ",P_endring!C96)</f>
        <v xml:space="preserve"> </v>
      </c>
      <c r="D95" s="22" t="str">
        <f>IF(P_endring!D96=0," ",P_endring!D96)</f>
        <v xml:space="preserve"> </v>
      </c>
      <c r="E95" s="23" t="str">
        <f>IF(P_endring!G96=0," ",P_endring!G96)</f>
        <v xml:space="preserve"> </v>
      </c>
      <c r="F95" s="33" t="str">
        <f>IF(P_endring!P96=0," ",P_endring!P96)</f>
        <v xml:space="preserve"> </v>
      </c>
    </row>
    <row r="96" spans="2:6" x14ac:dyDescent="0.2">
      <c r="B96" s="21" t="str">
        <f>IF(P_endring!B97=0," ",P_endring!B97)</f>
        <v xml:space="preserve"> </v>
      </c>
      <c r="C96" s="22" t="str">
        <f>IF(P_endring!C97=0," ",P_endring!C97)</f>
        <v xml:space="preserve"> </v>
      </c>
      <c r="D96" s="22" t="str">
        <f>IF(P_endring!D97=0," ",P_endring!D97)</f>
        <v xml:space="preserve"> </v>
      </c>
      <c r="E96" s="23" t="str">
        <f>IF(P_endring!G97=0," ",P_endring!G97)</f>
        <v xml:space="preserve"> </v>
      </c>
      <c r="F96" s="33" t="str">
        <f>IF(P_endring!P97=0," ",P_endring!P97)</f>
        <v xml:space="preserve"> </v>
      </c>
    </row>
    <row r="97" spans="2:6" x14ac:dyDescent="0.2">
      <c r="B97" s="21" t="str">
        <f>IF(P_endring!B98=0," ",P_endring!B98)</f>
        <v xml:space="preserve"> </v>
      </c>
      <c r="C97" s="22" t="str">
        <f>IF(P_endring!C98=0," ",P_endring!C98)</f>
        <v xml:space="preserve"> </v>
      </c>
      <c r="D97" s="22" t="str">
        <f>IF(P_endring!D98=0," ",P_endring!D98)</f>
        <v xml:space="preserve"> </v>
      </c>
      <c r="E97" s="23" t="str">
        <f>IF(P_endring!G98=0," ",P_endring!G98)</f>
        <v xml:space="preserve"> </v>
      </c>
      <c r="F97" s="33" t="str">
        <f>IF(P_endring!P98=0," ",P_endring!P98)</f>
        <v xml:space="preserve"> </v>
      </c>
    </row>
    <row r="98" spans="2:6" x14ac:dyDescent="0.2">
      <c r="B98" s="21" t="str">
        <f>IF(P_endring!B99=0," ",P_endring!B99)</f>
        <v xml:space="preserve"> </v>
      </c>
      <c r="C98" s="22" t="str">
        <f>IF(P_endring!C99=0," ",P_endring!C99)</f>
        <v xml:space="preserve"> </v>
      </c>
      <c r="D98" s="22" t="str">
        <f>IF(P_endring!D99=0," ",P_endring!D99)</f>
        <v xml:space="preserve"> </v>
      </c>
      <c r="E98" s="23" t="str">
        <f>IF(P_endring!G99=0," ",P_endring!G99)</f>
        <v xml:space="preserve"> </v>
      </c>
      <c r="F98" s="33" t="str">
        <f>IF(P_endring!P99=0," ",P_endring!P99)</f>
        <v xml:space="preserve"> </v>
      </c>
    </row>
    <row r="99" spans="2:6" x14ac:dyDescent="0.2">
      <c r="B99" s="21" t="str">
        <f>IF(P_endring!B100=0," ",P_endring!B100)</f>
        <v xml:space="preserve"> </v>
      </c>
      <c r="C99" s="22" t="str">
        <f>IF(P_endring!C100=0," ",P_endring!C100)</f>
        <v xml:space="preserve"> </v>
      </c>
      <c r="D99" s="22" t="str">
        <f>IF(P_endring!D100=0," ",P_endring!D100)</f>
        <v xml:space="preserve"> </v>
      </c>
      <c r="E99" s="23" t="str">
        <f>IF(P_endring!G100=0," ",P_endring!G100)</f>
        <v xml:space="preserve"> </v>
      </c>
      <c r="F99" s="33" t="str">
        <f>IF(P_endring!P100=0," ",P_endring!P100)</f>
        <v xml:space="preserve"> </v>
      </c>
    </row>
    <row r="100" spans="2:6" x14ac:dyDescent="0.2">
      <c r="B100" s="21" t="str">
        <f>IF(P_endring!B101=0," ",P_endring!B101)</f>
        <v xml:space="preserve"> </v>
      </c>
      <c r="C100" s="22" t="str">
        <f>IF(P_endring!C101=0," ",P_endring!C101)</f>
        <v xml:space="preserve"> </v>
      </c>
      <c r="D100" s="22" t="str">
        <f>IF(P_endring!D101=0," ",P_endring!D101)</f>
        <v xml:space="preserve"> </v>
      </c>
      <c r="E100" s="23" t="str">
        <f>IF(P_endring!G101=0," ",P_endring!G101)</f>
        <v xml:space="preserve"> </v>
      </c>
      <c r="F100" s="33" t="str">
        <f>IF(P_endring!P101=0," ",P_endring!P101)</f>
        <v xml:space="preserve"> </v>
      </c>
    </row>
    <row r="101" spans="2:6" x14ac:dyDescent="0.2">
      <c r="B101" s="21" t="str">
        <f>IF(P_endring!B102=0," ",P_endring!B102)</f>
        <v xml:space="preserve"> </v>
      </c>
      <c r="C101" s="22" t="str">
        <f>IF(P_endring!C102=0," ",P_endring!C102)</f>
        <v xml:space="preserve"> </v>
      </c>
      <c r="D101" s="22" t="str">
        <f>IF(P_endring!D102=0," ",P_endring!D102)</f>
        <v xml:space="preserve"> </v>
      </c>
      <c r="E101" s="23" t="str">
        <f>IF(P_endring!G102=0," ",P_endring!G102)</f>
        <v xml:space="preserve"> </v>
      </c>
      <c r="F101" s="33" t="str">
        <f>IF(P_endring!P102=0," ",P_endring!P102)</f>
        <v xml:space="preserve"> </v>
      </c>
    </row>
    <row r="102" spans="2:6" x14ac:dyDescent="0.2">
      <c r="B102" s="21" t="str">
        <f>IF(P_endring!B103=0," ",P_endring!B103)</f>
        <v xml:space="preserve"> </v>
      </c>
      <c r="C102" s="22" t="str">
        <f>IF(P_endring!C103=0," ",P_endring!C103)</f>
        <v xml:space="preserve"> </v>
      </c>
      <c r="D102" s="22" t="str">
        <f>IF(P_endring!D103=0," ",P_endring!D103)</f>
        <v xml:space="preserve"> </v>
      </c>
      <c r="E102" s="23" t="str">
        <f>IF(P_endring!G103=0," ",P_endring!G103)</f>
        <v xml:space="preserve"> </v>
      </c>
      <c r="F102" s="33" t="str">
        <f>IF(P_endring!P103=0," ",P_endring!P103)</f>
        <v xml:space="preserve"> </v>
      </c>
    </row>
    <row r="103" spans="2:6" x14ac:dyDescent="0.2">
      <c r="B103" s="21" t="str">
        <f>IF(P_endring!B104=0," ",P_endring!B104)</f>
        <v xml:space="preserve"> </v>
      </c>
      <c r="C103" s="22" t="str">
        <f>IF(P_endring!C104=0," ",P_endring!C104)</f>
        <v xml:space="preserve"> </v>
      </c>
      <c r="D103" s="22" t="str">
        <f>IF(P_endring!D104=0," ",P_endring!D104)</f>
        <v xml:space="preserve"> </v>
      </c>
      <c r="E103" s="23" t="str">
        <f>IF(P_endring!G104=0," ",P_endring!G104)</f>
        <v xml:space="preserve"> </v>
      </c>
      <c r="F103" s="33" t="str">
        <f>IF(P_endring!P104=0," ",P_endring!P104)</f>
        <v xml:space="preserve"> </v>
      </c>
    </row>
    <row r="104" spans="2:6" x14ac:dyDescent="0.2">
      <c r="B104" s="21" t="str">
        <f>IF(P_endring!B105=0," ",P_endring!B105)</f>
        <v xml:space="preserve"> </v>
      </c>
      <c r="C104" s="22" t="str">
        <f>IF(P_endring!C105=0," ",P_endring!C105)</f>
        <v xml:space="preserve"> </v>
      </c>
      <c r="D104" s="22" t="str">
        <f>IF(P_endring!D105=0," ",P_endring!D105)</f>
        <v xml:space="preserve"> </v>
      </c>
      <c r="E104" s="23" t="str">
        <f>IF(P_endring!G105=0," ",P_endring!G105)</f>
        <v xml:space="preserve"> </v>
      </c>
      <c r="F104" s="33" t="str">
        <f>IF(P_endring!P105=0," ",P_endring!P105)</f>
        <v xml:space="preserve"> </v>
      </c>
    </row>
    <row r="105" spans="2:6" x14ac:dyDescent="0.2">
      <c r="B105" s="21" t="str">
        <f>IF(P_endring!B106=0," ",P_endring!B106)</f>
        <v xml:space="preserve"> </v>
      </c>
      <c r="C105" s="22" t="str">
        <f>IF(P_endring!C106=0," ",P_endring!C106)</f>
        <v xml:space="preserve"> </v>
      </c>
      <c r="D105" s="22" t="str">
        <f>IF(P_endring!D106=0," ",P_endring!D106)</f>
        <v xml:space="preserve"> </v>
      </c>
      <c r="E105" s="23" t="str">
        <f>IF(P_endring!G106=0," ",P_endring!G106)</f>
        <v xml:space="preserve"> </v>
      </c>
      <c r="F105" s="33" t="str">
        <f>IF(P_endring!P106=0," ",P_endring!P106)</f>
        <v xml:space="preserve"> </v>
      </c>
    </row>
    <row r="106" spans="2:6" x14ac:dyDescent="0.2">
      <c r="B106" s="21" t="str">
        <f>IF(P_endring!B107=0," ",P_endring!B107)</f>
        <v xml:space="preserve"> </v>
      </c>
      <c r="C106" s="22" t="str">
        <f>IF(P_endring!C107=0," ",P_endring!C107)</f>
        <v xml:space="preserve"> </v>
      </c>
      <c r="D106" s="22" t="str">
        <f>IF(P_endring!D107=0," ",P_endring!D107)</f>
        <v xml:space="preserve"> </v>
      </c>
      <c r="E106" s="23" t="str">
        <f>IF(P_endring!G107=0," ",P_endring!G107)</f>
        <v xml:space="preserve"> </v>
      </c>
      <c r="F106" s="33" t="str">
        <f>IF(P_endring!P107=0," ",P_endring!P107)</f>
        <v xml:space="preserve"> </v>
      </c>
    </row>
    <row r="107" spans="2:6" x14ac:dyDescent="0.2">
      <c r="B107" s="21" t="str">
        <f>IF(P_endring!B108=0," ",P_endring!B108)</f>
        <v xml:space="preserve"> </v>
      </c>
      <c r="C107" s="22" t="str">
        <f>IF(P_endring!C108=0," ",P_endring!C108)</f>
        <v xml:space="preserve"> </v>
      </c>
      <c r="D107" s="22" t="str">
        <f>IF(P_endring!D108=0," ",P_endring!D108)</f>
        <v xml:space="preserve"> </v>
      </c>
      <c r="E107" s="23" t="str">
        <f>IF(P_endring!G108=0," ",P_endring!G108)</f>
        <v xml:space="preserve"> </v>
      </c>
      <c r="F107" s="33" t="str">
        <f>IF(P_endring!P108=0," ",P_endring!P108)</f>
        <v xml:space="preserve"> </v>
      </c>
    </row>
    <row r="108" spans="2:6" x14ac:dyDescent="0.2">
      <c r="B108" s="21" t="str">
        <f>IF(P_endring!B109=0," ",P_endring!B109)</f>
        <v xml:space="preserve"> </v>
      </c>
      <c r="C108" s="22" t="str">
        <f>IF(P_endring!C109=0," ",P_endring!C109)</f>
        <v xml:space="preserve"> </v>
      </c>
      <c r="D108" s="22" t="str">
        <f>IF(P_endring!D109=0," ",P_endring!D109)</f>
        <v xml:space="preserve"> </v>
      </c>
      <c r="E108" s="23" t="str">
        <f>IF(P_endring!G109=0," ",P_endring!G109)</f>
        <v xml:space="preserve"> </v>
      </c>
      <c r="F108" s="33" t="str">
        <f>IF(P_endring!P109=0," ",P_endring!P109)</f>
        <v xml:space="preserve"> </v>
      </c>
    </row>
    <row r="109" spans="2:6" x14ac:dyDescent="0.2">
      <c r="B109" s="21" t="str">
        <f>IF(P_endring!B110=0," ",P_endring!B110)</f>
        <v xml:space="preserve"> </v>
      </c>
      <c r="C109" s="22" t="str">
        <f>IF(P_endring!C110=0," ",P_endring!C110)</f>
        <v xml:space="preserve"> </v>
      </c>
      <c r="D109" s="22" t="str">
        <f>IF(P_endring!D110=0," ",P_endring!D110)</f>
        <v xml:space="preserve"> </v>
      </c>
      <c r="E109" s="23" t="str">
        <f>IF(P_endring!G110=0," ",P_endring!G110)</f>
        <v xml:space="preserve"> </v>
      </c>
      <c r="F109" s="33" t="str">
        <f>IF(P_endring!P110=0," ",P_endring!P110)</f>
        <v xml:space="preserve"> </v>
      </c>
    </row>
    <row r="110" spans="2:6" x14ac:dyDescent="0.2">
      <c r="B110" s="21" t="str">
        <f>IF(P_endring!B111=0," ",P_endring!B111)</f>
        <v xml:space="preserve"> </v>
      </c>
      <c r="C110" s="22" t="str">
        <f>IF(P_endring!C111=0," ",P_endring!C111)</f>
        <v xml:space="preserve"> </v>
      </c>
      <c r="D110" s="22" t="str">
        <f>IF(P_endring!D111=0," ",P_endring!D111)</f>
        <v xml:space="preserve"> </v>
      </c>
      <c r="E110" s="23" t="str">
        <f>IF(P_endring!G111=0," ",P_endring!G111)</f>
        <v xml:space="preserve"> </v>
      </c>
      <c r="F110" s="33" t="str">
        <f>IF(P_endring!P111=0," ",P_endring!P111)</f>
        <v xml:space="preserve"> </v>
      </c>
    </row>
    <row r="111" spans="2:6" x14ac:dyDescent="0.2">
      <c r="B111" s="21" t="str">
        <f>IF(P_endring!B112=0," ",P_endring!B112)</f>
        <v xml:space="preserve"> </v>
      </c>
      <c r="C111" s="22" t="str">
        <f>IF(P_endring!C112=0," ",P_endring!C112)</f>
        <v xml:space="preserve"> </v>
      </c>
      <c r="D111" s="22" t="str">
        <f>IF(P_endring!D112=0," ",P_endring!D112)</f>
        <v xml:space="preserve"> </v>
      </c>
      <c r="E111" s="23" t="str">
        <f>IF(P_endring!G112=0," ",P_endring!G112)</f>
        <v xml:space="preserve"> </v>
      </c>
      <c r="F111" s="33" t="str">
        <f>IF(P_endring!P112=0," ",P_endring!P112)</f>
        <v xml:space="preserve"> </v>
      </c>
    </row>
    <row r="112" spans="2:6" x14ac:dyDescent="0.2">
      <c r="B112" s="21" t="str">
        <f>IF(P_endring!B113=0," ",P_endring!B113)</f>
        <v xml:space="preserve"> </v>
      </c>
      <c r="C112" s="22" t="str">
        <f>IF(P_endring!C113=0," ",P_endring!C113)</f>
        <v xml:space="preserve"> </v>
      </c>
      <c r="D112" s="22" t="str">
        <f>IF(P_endring!D113=0," ",P_endring!D113)</f>
        <v xml:space="preserve"> </v>
      </c>
      <c r="E112" s="23" t="str">
        <f>IF(P_endring!G113=0," ",P_endring!G113)</f>
        <v xml:space="preserve"> </v>
      </c>
      <c r="F112" s="33" t="str">
        <f>IF(P_endring!P113=0," ",P_endring!P113)</f>
        <v xml:space="preserve"> </v>
      </c>
    </row>
    <row r="113" spans="2:6" x14ac:dyDescent="0.2">
      <c r="B113" s="21" t="str">
        <f>IF(P_endring!B114=0," ",P_endring!B114)</f>
        <v xml:space="preserve"> </v>
      </c>
      <c r="C113" s="22" t="str">
        <f>IF(P_endring!C114=0," ",P_endring!C114)</f>
        <v xml:space="preserve"> </v>
      </c>
      <c r="D113" s="22" t="str">
        <f>IF(P_endring!D114=0," ",P_endring!D114)</f>
        <v xml:space="preserve"> </v>
      </c>
      <c r="E113" s="23" t="str">
        <f>IF(P_endring!G114=0," ",P_endring!G114)</f>
        <v xml:space="preserve"> </v>
      </c>
      <c r="F113" s="33" t="str">
        <f>IF(P_endring!P114=0," ",P_endring!P114)</f>
        <v xml:space="preserve"> </v>
      </c>
    </row>
    <row r="114" spans="2:6" x14ac:dyDescent="0.2">
      <c r="B114" s="21" t="str">
        <f>IF(P_endring!B115=0," ",P_endring!B115)</f>
        <v xml:space="preserve"> </v>
      </c>
      <c r="C114" s="22" t="str">
        <f>IF(P_endring!C115=0," ",P_endring!C115)</f>
        <v xml:space="preserve"> </v>
      </c>
      <c r="D114" s="22" t="str">
        <f>IF(P_endring!D115=0," ",P_endring!D115)</f>
        <v xml:space="preserve"> </v>
      </c>
      <c r="E114" s="23" t="str">
        <f>IF(P_endring!G115=0," ",P_endring!G115)</f>
        <v xml:space="preserve"> </v>
      </c>
      <c r="F114" s="33" t="str">
        <f>IF(P_endring!P115=0," ",P_endring!P115)</f>
        <v xml:space="preserve"> </v>
      </c>
    </row>
    <row r="115" spans="2:6" x14ac:dyDescent="0.2">
      <c r="B115" s="21" t="str">
        <f>IF(P_endring!B116=0," ",P_endring!B116)</f>
        <v xml:space="preserve"> </v>
      </c>
      <c r="C115" s="22" t="str">
        <f>IF(P_endring!C116=0," ",P_endring!C116)</f>
        <v xml:space="preserve"> </v>
      </c>
      <c r="D115" s="22" t="str">
        <f>IF(P_endring!D116=0," ",P_endring!D116)</f>
        <v xml:space="preserve"> </v>
      </c>
      <c r="E115" s="23" t="str">
        <f>IF(P_endring!G116=0," ",P_endring!G116)</f>
        <v xml:space="preserve"> </v>
      </c>
      <c r="F115" s="33" t="str">
        <f>IF(P_endring!P116=0," ",P_endring!P116)</f>
        <v xml:space="preserve"> </v>
      </c>
    </row>
    <row r="116" spans="2:6" x14ac:dyDescent="0.2">
      <c r="B116" s="21" t="str">
        <f>IF(P_endring!B117=0," ",P_endring!B117)</f>
        <v xml:space="preserve"> </v>
      </c>
      <c r="C116" s="22" t="str">
        <f>IF(P_endring!C117=0," ",P_endring!C117)</f>
        <v xml:space="preserve"> </v>
      </c>
      <c r="D116" s="22" t="str">
        <f>IF(P_endring!D117=0," ",P_endring!D117)</f>
        <v xml:space="preserve"> </v>
      </c>
      <c r="E116" s="23" t="str">
        <f>IF(P_endring!G117=0," ",P_endring!G117)</f>
        <v xml:space="preserve"> </v>
      </c>
      <c r="F116" s="33" t="str">
        <f>IF(P_endring!P117=0," ",P_endring!P117)</f>
        <v xml:space="preserve"> </v>
      </c>
    </row>
    <row r="117" spans="2:6" x14ac:dyDescent="0.2">
      <c r="B117" s="21" t="str">
        <f>IF(P_endring!B118=0," ",P_endring!B118)</f>
        <v xml:space="preserve"> </v>
      </c>
      <c r="C117" s="22" t="str">
        <f>IF(P_endring!C118=0," ",P_endring!C118)</f>
        <v xml:space="preserve"> </v>
      </c>
      <c r="D117" s="22" t="str">
        <f>IF(P_endring!D118=0," ",P_endring!D118)</f>
        <v xml:space="preserve"> </v>
      </c>
      <c r="E117" s="23" t="str">
        <f>IF(P_endring!G118=0," ",P_endring!G118)</f>
        <v xml:space="preserve"> </v>
      </c>
      <c r="F117" s="33" t="str">
        <f>IF(P_endring!P118=0," ",P_endring!P118)</f>
        <v xml:space="preserve"> </v>
      </c>
    </row>
    <row r="118" spans="2:6" x14ac:dyDescent="0.2">
      <c r="B118" s="21" t="str">
        <f>IF(P_endring!B119=0," ",P_endring!B119)</f>
        <v xml:space="preserve"> </v>
      </c>
      <c r="C118" s="22" t="str">
        <f>IF(P_endring!C119=0," ",P_endring!C119)</f>
        <v xml:space="preserve"> </v>
      </c>
      <c r="D118" s="22" t="str">
        <f>IF(P_endring!D119=0," ",P_endring!D119)</f>
        <v xml:space="preserve"> </v>
      </c>
      <c r="E118" s="23" t="str">
        <f>IF(P_endring!G119=0," ",P_endring!G119)</f>
        <v xml:space="preserve"> </v>
      </c>
      <c r="F118" s="33" t="str">
        <f>IF(P_endring!P119=0," ",P_endring!P119)</f>
        <v xml:space="preserve"> </v>
      </c>
    </row>
    <row r="119" spans="2:6" x14ac:dyDescent="0.2">
      <c r="B119" s="21" t="str">
        <f>IF(P_endring!B120=0," ",P_endring!B120)</f>
        <v xml:space="preserve"> </v>
      </c>
      <c r="C119" s="22" t="str">
        <f>IF(P_endring!C120=0," ",P_endring!C120)</f>
        <v xml:space="preserve"> </v>
      </c>
      <c r="D119" s="22" t="str">
        <f>IF(P_endring!D120=0," ",P_endring!D120)</f>
        <v xml:space="preserve"> </v>
      </c>
      <c r="E119" s="23" t="str">
        <f>IF(P_endring!G120=0," ",P_endring!G120)</f>
        <v xml:space="preserve"> </v>
      </c>
      <c r="F119" s="33" t="str">
        <f>IF(P_endring!P120=0," ",P_endring!P120)</f>
        <v xml:space="preserve"> </v>
      </c>
    </row>
    <row r="120" spans="2:6" x14ac:dyDescent="0.2">
      <c r="B120" s="21" t="str">
        <f>IF(P_endring!B121=0," ",P_endring!B121)</f>
        <v xml:space="preserve"> </v>
      </c>
      <c r="C120" s="22" t="str">
        <f>IF(P_endring!C121=0," ",P_endring!C121)</f>
        <v xml:space="preserve"> </v>
      </c>
      <c r="D120" s="22" t="str">
        <f>IF(P_endring!D121=0," ",P_endring!D121)</f>
        <v xml:space="preserve"> </v>
      </c>
      <c r="E120" s="23" t="str">
        <f>IF(P_endring!G121=0," ",P_endring!G121)</f>
        <v xml:space="preserve"> </v>
      </c>
      <c r="F120" s="33" t="str">
        <f>IF(P_endring!P121=0," ",P_endring!P121)</f>
        <v xml:space="preserve"> </v>
      </c>
    </row>
    <row r="121" spans="2:6" x14ac:dyDescent="0.2">
      <c r="B121" s="21" t="str">
        <f>IF(P_endring!B122=0," ",P_endring!B122)</f>
        <v xml:space="preserve"> </v>
      </c>
      <c r="C121" s="22" t="str">
        <f>IF(P_endring!C122=0," ",P_endring!C122)</f>
        <v xml:space="preserve"> </v>
      </c>
      <c r="D121" s="22" t="str">
        <f>IF(P_endring!D122=0," ",P_endring!D122)</f>
        <v xml:space="preserve"> </v>
      </c>
      <c r="E121" s="23" t="str">
        <f>IF(P_endring!G122=0," ",P_endring!G122)</f>
        <v xml:space="preserve"> </v>
      </c>
      <c r="F121" s="33" t="str">
        <f>IF(P_endring!P122=0," ",P_endring!P122)</f>
        <v xml:space="preserve"> </v>
      </c>
    </row>
    <row r="122" spans="2:6" x14ac:dyDescent="0.2">
      <c r="B122" s="21" t="str">
        <f>IF(P_endring!B123=0," ",P_endring!B123)</f>
        <v xml:space="preserve"> </v>
      </c>
      <c r="C122" s="22" t="str">
        <f>IF(P_endring!C123=0," ",P_endring!C123)</f>
        <v xml:space="preserve"> </v>
      </c>
      <c r="D122" s="22" t="str">
        <f>IF(P_endring!D123=0," ",P_endring!D123)</f>
        <v xml:space="preserve"> </v>
      </c>
      <c r="E122" s="23" t="str">
        <f>IF(P_endring!G123=0," ",P_endring!G123)</f>
        <v xml:space="preserve"> </v>
      </c>
      <c r="F122" s="33" t="str">
        <f>IF(P_endring!P123=0," ",P_endring!P123)</f>
        <v xml:space="preserve"> </v>
      </c>
    </row>
    <row r="123" spans="2:6" x14ac:dyDescent="0.2">
      <c r="B123" s="21" t="str">
        <f>IF(P_endring!B124=0," ",P_endring!B124)</f>
        <v xml:space="preserve"> </v>
      </c>
      <c r="C123" s="22" t="str">
        <f>IF(P_endring!C124=0," ",P_endring!C124)</f>
        <v xml:space="preserve"> </v>
      </c>
      <c r="D123" s="22" t="str">
        <f>IF(P_endring!D124=0," ",P_endring!D124)</f>
        <v xml:space="preserve"> </v>
      </c>
      <c r="E123" s="23" t="str">
        <f>IF(P_endring!G124=0," ",P_endring!G124)</f>
        <v xml:space="preserve"> </v>
      </c>
      <c r="F123" s="33" t="str">
        <f>IF(P_endring!P124=0," ",P_endring!P124)</f>
        <v xml:space="preserve"> </v>
      </c>
    </row>
    <row r="124" spans="2:6" x14ac:dyDescent="0.2">
      <c r="B124" s="21" t="str">
        <f>IF(P_endring!B125=0," ",P_endring!B125)</f>
        <v xml:space="preserve"> </v>
      </c>
      <c r="C124" s="22" t="str">
        <f>IF(P_endring!C125=0," ",P_endring!C125)</f>
        <v xml:space="preserve"> </v>
      </c>
      <c r="D124" s="22" t="str">
        <f>IF(P_endring!D125=0," ",P_endring!D125)</f>
        <v xml:space="preserve"> </v>
      </c>
      <c r="E124" s="23" t="str">
        <f>IF(P_endring!G125=0," ",P_endring!G125)</f>
        <v xml:space="preserve"> </v>
      </c>
      <c r="F124" s="33" t="str">
        <f>IF(P_endring!P125=0," ",P_endring!P125)</f>
        <v xml:space="preserve"> </v>
      </c>
    </row>
    <row r="125" spans="2:6" x14ac:dyDescent="0.2">
      <c r="B125" s="21" t="str">
        <f>IF(P_endring!B126=0," ",P_endring!B126)</f>
        <v xml:space="preserve"> </v>
      </c>
      <c r="C125" s="22" t="str">
        <f>IF(P_endring!C126=0," ",P_endring!C126)</f>
        <v xml:space="preserve"> </v>
      </c>
      <c r="D125" s="22" t="str">
        <f>IF(P_endring!D126=0," ",P_endring!D126)</f>
        <v xml:space="preserve"> </v>
      </c>
      <c r="E125" s="23" t="str">
        <f>IF(P_endring!G126=0," ",P_endring!G126)</f>
        <v xml:space="preserve"> </v>
      </c>
      <c r="F125" s="33" t="str">
        <f>IF(P_endring!P126=0," ",P_endring!P126)</f>
        <v xml:space="preserve"> </v>
      </c>
    </row>
    <row r="126" spans="2:6" x14ac:dyDescent="0.2">
      <c r="B126" s="21" t="str">
        <f>IF(P_endring!B127=0," ",P_endring!B127)</f>
        <v xml:space="preserve"> </v>
      </c>
      <c r="C126" s="22" t="str">
        <f>IF(P_endring!C127=0," ",P_endring!C127)</f>
        <v xml:space="preserve"> </v>
      </c>
      <c r="D126" s="22" t="str">
        <f>IF(P_endring!D127=0," ",P_endring!D127)</f>
        <v xml:space="preserve"> </v>
      </c>
      <c r="E126" s="23" t="str">
        <f>IF(P_endring!G127=0," ",P_endring!G127)</f>
        <v xml:space="preserve"> </v>
      </c>
      <c r="F126" s="33" t="str">
        <f>IF(P_endring!P127=0," ",P_endring!P127)</f>
        <v xml:space="preserve"> </v>
      </c>
    </row>
    <row r="127" spans="2:6" x14ac:dyDescent="0.2">
      <c r="B127" s="21" t="str">
        <f>IF(P_endring!B128=0," ",P_endring!B128)</f>
        <v xml:space="preserve"> </v>
      </c>
      <c r="C127" s="22" t="str">
        <f>IF(P_endring!C128=0," ",P_endring!C128)</f>
        <v xml:space="preserve"> </v>
      </c>
      <c r="D127" s="22" t="str">
        <f>IF(P_endring!D128=0," ",P_endring!D128)</f>
        <v xml:space="preserve"> </v>
      </c>
      <c r="E127" s="23" t="str">
        <f>IF(P_endring!G128=0," ",P_endring!G128)</f>
        <v xml:space="preserve"> </v>
      </c>
      <c r="F127" s="33" t="str">
        <f>IF(P_endring!P128=0," ",P_endring!P128)</f>
        <v xml:space="preserve"> </v>
      </c>
    </row>
    <row r="128" spans="2:6" x14ac:dyDescent="0.2">
      <c r="B128" s="21" t="str">
        <f>IF(P_endring!B129=0," ",P_endring!B129)</f>
        <v xml:space="preserve"> </v>
      </c>
      <c r="C128" s="22" t="str">
        <f>IF(P_endring!C129=0," ",P_endring!C129)</f>
        <v xml:space="preserve"> </v>
      </c>
      <c r="D128" s="22" t="str">
        <f>IF(P_endring!D129=0," ",P_endring!D129)</f>
        <v xml:space="preserve"> </v>
      </c>
      <c r="E128" s="23" t="str">
        <f>IF(P_endring!G129=0," ",P_endring!G129)</f>
        <v xml:space="preserve"> </v>
      </c>
      <c r="F128" s="33" t="str">
        <f>IF(P_endring!P129=0," ",P_endring!P129)</f>
        <v xml:space="preserve"> </v>
      </c>
    </row>
    <row r="129" spans="2:6" x14ac:dyDescent="0.2">
      <c r="B129" s="21" t="str">
        <f>IF(P_endring!B130=0," ",P_endring!B130)</f>
        <v xml:space="preserve"> </v>
      </c>
      <c r="C129" s="22" t="str">
        <f>IF(P_endring!C130=0," ",P_endring!C130)</f>
        <v xml:space="preserve"> </v>
      </c>
      <c r="D129" s="22" t="str">
        <f>IF(P_endring!D130=0," ",P_endring!D130)</f>
        <v xml:space="preserve"> </v>
      </c>
      <c r="E129" s="23" t="str">
        <f>IF(P_endring!G130=0," ",P_endring!G130)</f>
        <v xml:space="preserve"> </v>
      </c>
      <c r="F129" s="33" t="str">
        <f>IF(P_endring!P130=0," ",P_endring!P130)</f>
        <v xml:space="preserve"> </v>
      </c>
    </row>
    <row r="130" spans="2:6" x14ac:dyDescent="0.2">
      <c r="B130" s="21" t="str">
        <f>IF(P_endring!B131=0," ",P_endring!B131)</f>
        <v xml:space="preserve"> </v>
      </c>
      <c r="C130" s="22" t="str">
        <f>IF(P_endring!C131=0," ",P_endring!C131)</f>
        <v xml:space="preserve"> </v>
      </c>
      <c r="D130" s="22" t="str">
        <f>IF(P_endring!D131=0," ",P_endring!D131)</f>
        <v xml:space="preserve"> </v>
      </c>
      <c r="E130" s="23" t="str">
        <f>IF(P_endring!G131=0," ",P_endring!G131)</f>
        <v xml:space="preserve"> </v>
      </c>
      <c r="F130" s="33" t="str">
        <f>IF(P_endring!P131=0," ",P_endring!P131)</f>
        <v xml:space="preserve"> </v>
      </c>
    </row>
    <row r="131" spans="2:6" x14ac:dyDescent="0.2">
      <c r="B131" s="21" t="str">
        <f>IF(P_endring!B132=0," ",P_endring!B132)</f>
        <v xml:space="preserve"> </v>
      </c>
      <c r="C131" s="22" t="str">
        <f>IF(P_endring!C132=0," ",P_endring!C132)</f>
        <v xml:space="preserve"> </v>
      </c>
      <c r="D131" s="22" t="str">
        <f>IF(P_endring!D132=0," ",P_endring!D132)</f>
        <v xml:space="preserve"> </v>
      </c>
      <c r="E131" s="23" t="str">
        <f>IF(P_endring!G132=0," ",P_endring!G132)</f>
        <v xml:space="preserve"> </v>
      </c>
      <c r="F131" s="33" t="str">
        <f>IF(P_endring!P132=0," ",P_endring!P132)</f>
        <v xml:space="preserve"> </v>
      </c>
    </row>
    <row r="132" spans="2:6" x14ac:dyDescent="0.2">
      <c r="B132" s="21" t="str">
        <f>IF(P_endring!B133=0," ",P_endring!B133)</f>
        <v xml:space="preserve"> </v>
      </c>
      <c r="C132" s="22" t="str">
        <f>IF(P_endring!C133=0," ",P_endring!C133)</f>
        <v xml:space="preserve"> </v>
      </c>
      <c r="D132" s="22" t="str">
        <f>IF(P_endring!D133=0," ",P_endring!D133)</f>
        <v xml:space="preserve"> </v>
      </c>
      <c r="E132" s="23" t="str">
        <f>IF(P_endring!G133=0," ",P_endring!G133)</f>
        <v xml:space="preserve"> </v>
      </c>
      <c r="F132" s="33" t="str">
        <f>IF(P_endring!P133=0," ",P_endring!P133)</f>
        <v xml:space="preserve"> </v>
      </c>
    </row>
    <row r="133" spans="2:6" x14ac:dyDescent="0.2">
      <c r="B133" s="21" t="str">
        <f>IF(P_endring!B134=0," ",P_endring!B134)</f>
        <v xml:space="preserve"> </v>
      </c>
      <c r="C133" s="22" t="str">
        <f>IF(P_endring!C134=0," ",P_endring!C134)</f>
        <v xml:space="preserve"> </v>
      </c>
      <c r="D133" s="22" t="str">
        <f>IF(P_endring!D134=0," ",P_endring!D134)</f>
        <v xml:space="preserve"> </v>
      </c>
      <c r="E133" s="23" t="str">
        <f>IF(P_endring!G134=0," ",P_endring!G134)</f>
        <v xml:space="preserve"> </v>
      </c>
      <c r="F133" s="33" t="str">
        <f>IF(P_endring!P134=0," ",P_endring!P134)</f>
        <v xml:space="preserve"> </v>
      </c>
    </row>
    <row r="134" spans="2:6" x14ac:dyDescent="0.2">
      <c r="B134" s="21" t="str">
        <f>IF(P_endring!B135=0," ",P_endring!B135)</f>
        <v xml:space="preserve"> </v>
      </c>
      <c r="C134" s="22" t="str">
        <f>IF(P_endring!C135=0," ",P_endring!C135)</f>
        <v xml:space="preserve"> </v>
      </c>
      <c r="D134" s="22" t="str">
        <f>IF(P_endring!D135=0," ",P_endring!D135)</f>
        <v xml:space="preserve"> </v>
      </c>
      <c r="E134" s="23" t="str">
        <f>IF(P_endring!G135=0," ",P_endring!G135)</f>
        <v xml:space="preserve"> </v>
      </c>
      <c r="F134" s="33" t="str">
        <f>IF(P_endring!P135=0," ",P_endring!P135)</f>
        <v xml:space="preserve"> </v>
      </c>
    </row>
    <row r="135" spans="2:6" x14ac:dyDescent="0.2">
      <c r="B135" s="21" t="str">
        <f>IF(P_endring!B136=0," ",P_endring!B136)</f>
        <v xml:space="preserve"> </v>
      </c>
      <c r="C135" s="22" t="str">
        <f>IF(P_endring!C136=0," ",P_endring!C136)</f>
        <v xml:space="preserve"> </v>
      </c>
      <c r="D135" s="22" t="str">
        <f>IF(P_endring!D136=0," ",P_endring!D136)</f>
        <v xml:space="preserve"> </v>
      </c>
      <c r="E135" s="23" t="str">
        <f>IF(P_endring!G136=0," ",P_endring!G136)</f>
        <v xml:space="preserve"> </v>
      </c>
      <c r="F135" s="33" t="str">
        <f>IF(P_endring!P136=0," ",P_endring!P136)</f>
        <v xml:space="preserve"> </v>
      </c>
    </row>
    <row r="136" spans="2:6" x14ac:dyDescent="0.2">
      <c r="B136" s="21" t="str">
        <f>IF(P_endring!B137=0," ",P_endring!B137)</f>
        <v xml:space="preserve"> </v>
      </c>
      <c r="C136" s="22" t="str">
        <f>IF(P_endring!C137=0," ",P_endring!C137)</f>
        <v xml:space="preserve"> </v>
      </c>
      <c r="D136" s="22" t="str">
        <f>IF(P_endring!D137=0," ",P_endring!D137)</f>
        <v xml:space="preserve"> </v>
      </c>
      <c r="E136" s="23" t="str">
        <f>IF(P_endring!G137=0," ",P_endring!G137)</f>
        <v xml:space="preserve"> </v>
      </c>
      <c r="F136" s="33" t="str">
        <f>IF(P_endring!P137=0," ",P_endring!P137)</f>
        <v xml:space="preserve"> </v>
      </c>
    </row>
    <row r="137" spans="2:6" x14ac:dyDescent="0.2">
      <c r="B137" s="21" t="str">
        <f>IF(P_endring!B138=0," ",P_endring!B138)</f>
        <v xml:space="preserve"> </v>
      </c>
      <c r="C137" s="22" t="str">
        <f>IF(P_endring!C138=0," ",P_endring!C138)</f>
        <v xml:space="preserve"> </v>
      </c>
      <c r="D137" s="22" t="str">
        <f>IF(P_endring!D138=0," ",P_endring!D138)</f>
        <v xml:space="preserve"> </v>
      </c>
      <c r="E137" s="23" t="str">
        <f>IF(P_endring!G138=0," ",P_endring!G138)</f>
        <v xml:space="preserve"> </v>
      </c>
      <c r="F137" s="33" t="str">
        <f>IF(P_endring!P138=0," ",P_endring!P138)</f>
        <v xml:space="preserve"> </v>
      </c>
    </row>
    <row r="138" spans="2:6" x14ac:dyDescent="0.2">
      <c r="B138" s="21" t="str">
        <f>IF(P_endring!B139=0," ",P_endring!B139)</f>
        <v xml:space="preserve"> </v>
      </c>
      <c r="C138" s="22" t="str">
        <f>IF(P_endring!C139=0," ",P_endring!C139)</f>
        <v xml:space="preserve"> </v>
      </c>
      <c r="D138" s="22" t="str">
        <f>IF(P_endring!D139=0," ",P_endring!D139)</f>
        <v xml:space="preserve"> </v>
      </c>
      <c r="E138" s="23" t="str">
        <f>IF(P_endring!G139=0," ",P_endring!G139)</f>
        <v xml:space="preserve"> </v>
      </c>
      <c r="F138" s="33" t="str">
        <f>IF(P_endring!P139=0," ",P_endring!P139)</f>
        <v xml:space="preserve"> </v>
      </c>
    </row>
    <row r="139" spans="2:6" x14ac:dyDescent="0.2">
      <c r="B139" s="21" t="str">
        <f>IF(P_endring!B140=0," ",P_endring!B140)</f>
        <v xml:space="preserve"> </v>
      </c>
      <c r="C139" s="22" t="str">
        <f>IF(P_endring!C140=0," ",P_endring!C140)</f>
        <v xml:space="preserve"> </v>
      </c>
      <c r="D139" s="22" t="str">
        <f>IF(P_endring!D140=0," ",P_endring!D140)</f>
        <v xml:space="preserve"> </v>
      </c>
      <c r="E139" s="23" t="str">
        <f>IF(P_endring!G140=0," ",P_endring!G140)</f>
        <v xml:space="preserve"> </v>
      </c>
      <c r="F139" s="33" t="str">
        <f>IF(P_endring!P140=0," ",P_endring!P140)</f>
        <v xml:space="preserve"> </v>
      </c>
    </row>
    <row r="140" spans="2:6" x14ac:dyDescent="0.2">
      <c r="B140" s="21" t="str">
        <f>IF(P_endring!B141=0," ",P_endring!B141)</f>
        <v xml:space="preserve"> </v>
      </c>
      <c r="C140" s="22" t="str">
        <f>IF(P_endring!C141=0," ",P_endring!C141)</f>
        <v xml:space="preserve"> </v>
      </c>
      <c r="D140" s="22" t="str">
        <f>IF(P_endring!D141=0," ",P_endring!D141)</f>
        <v xml:space="preserve"> </v>
      </c>
      <c r="E140" s="23" t="str">
        <f>IF(P_endring!G141=0," ",P_endring!G141)</f>
        <v xml:space="preserve"> </v>
      </c>
      <c r="F140" s="33" t="str">
        <f>IF(P_endring!P141=0," ",P_endring!P141)</f>
        <v xml:space="preserve"> </v>
      </c>
    </row>
    <row r="141" spans="2:6" x14ac:dyDescent="0.2">
      <c r="B141" s="21" t="str">
        <f>IF(P_endring!B142=0," ",P_endring!B142)</f>
        <v xml:space="preserve"> </v>
      </c>
      <c r="C141" s="22" t="str">
        <f>IF(P_endring!C142=0," ",P_endring!C142)</f>
        <v xml:space="preserve"> </v>
      </c>
      <c r="D141" s="22" t="str">
        <f>IF(P_endring!D142=0," ",P_endring!D142)</f>
        <v xml:space="preserve"> </v>
      </c>
      <c r="E141" s="23" t="str">
        <f>IF(P_endring!G142=0," ",P_endring!G142)</f>
        <v xml:space="preserve"> </v>
      </c>
      <c r="F141" s="33" t="str">
        <f>IF(P_endring!P142=0," ",P_endring!P142)</f>
        <v xml:space="preserve"> </v>
      </c>
    </row>
    <row r="142" spans="2:6" x14ac:dyDescent="0.2">
      <c r="B142" s="21" t="str">
        <f>IF(P_endring!B143=0," ",P_endring!B143)</f>
        <v xml:space="preserve"> </v>
      </c>
      <c r="C142" s="22" t="str">
        <f>IF(P_endring!C143=0," ",P_endring!C143)</f>
        <v xml:space="preserve"> </v>
      </c>
      <c r="D142" s="22" t="str">
        <f>IF(P_endring!D143=0," ",P_endring!D143)</f>
        <v xml:space="preserve"> </v>
      </c>
      <c r="E142" s="23" t="str">
        <f>IF(P_endring!G143=0," ",P_endring!G143)</f>
        <v xml:space="preserve"> </v>
      </c>
      <c r="F142" s="33" t="str">
        <f>IF(P_endring!P143=0," ",P_endring!P143)</f>
        <v xml:space="preserve"> </v>
      </c>
    </row>
    <row r="143" spans="2:6" x14ac:dyDescent="0.2">
      <c r="B143" s="21" t="str">
        <f>IF(P_endring!B144=0," ",P_endring!B144)</f>
        <v xml:space="preserve"> </v>
      </c>
      <c r="C143" s="22" t="str">
        <f>IF(P_endring!C144=0," ",P_endring!C144)</f>
        <v xml:space="preserve"> </v>
      </c>
      <c r="D143" s="22" t="str">
        <f>IF(P_endring!D144=0," ",P_endring!D144)</f>
        <v xml:space="preserve"> </v>
      </c>
      <c r="E143" s="23" t="str">
        <f>IF(P_endring!G144=0," ",P_endring!G144)</f>
        <v xml:space="preserve"> </v>
      </c>
      <c r="F143" s="33" t="str">
        <f>IF(P_endring!P144=0," ",P_endring!P144)</f>
        <v xml:space="preserve"> </v>
      </c>
    </row>
    <row r="144" spans="2:6" x14ac:dyDescent="0.2">
      <c r="B144" s="21" t="str">
        <f>IF(P_endring!B145=0," ",P_endring!B145)</f>
        <v xml:space="preserve"> </v>
      </c>
      <c r="C144" s="22" t="str">
        <f>IF(P_endring!C145=0," ",P_endring!C145)</f>
        <v xml:space="preserve"> </v>
      </c>
      <c r="D144" s="22" t="str">
        <f>IF(P_endring!D145=0," ",P_endring!D145)</f>
        <v xml:space="preserve"> </v>
      </c>
      <c r="E144" s="23" t="str">
        <f>IF(P_endring!G145=0," ",P_endring!G145)</f>
        <v xml:space="preserve"> </v>
      </c>
      <c r="F144" s="33" t="str">
        <f>IF(P_endring!P145=0," ",P_endring!P145)</f>
        <v xml:space="preserve"> </v>
      </c>
    </row>
    <row r="145" spans="2:6" x14ac:dyDescent="0.2">
      <c r="B145" s="21" t="str">
        <f>IF(P_endring!B146=0," ",P_endring!B146)</f>
        <v xml:space="preserve"> </v>
      </c>
      <c r="C145" s="22" t="str">
        <f>IF(P_endring!C146=0," ",P_endring!C146)</f>
        <v xml:space="preserve"> </v>
      </c>
      <c r="D145" s="22" t="str">
        <f>IF(P_endring!D146=0," ",P_endring!D146)</f>
        <v xml:space="preserve"> </v>
      </c>
      <c r="E145" s="23" t="str">
        <f>IF(P_endring!G146=0," ",P_endring!G146)</f>
        <v xml:space="preserve"> </v>
      </c>
      <c r="F145" s="33" t="str">
        <f>IF(P_endring!P146=0," ",P_endring!P146)</f>
        <v xml:space="preserve"> </v>
      </c>
    </row>
    <row r="146" spans="2:6" x14ac:dyDescent="0.2">
      <c r="B146" s="21" t="str">
        <f>IF(P_endring!B147=0," ",P_endring!B147)</f>
        <v xml:space="preserve"> </v>
      </c>
      <c r="C146" s="22" t="str">
        <f>IF(P_endring!C147=0," ",P_endring!C147)</f>
        <v xml:space="preserve"> </v>
      </c>
      <c r="D146" s="22" t="str">
        <f>IF(P_endring!D147=0," ",P_endring!D147)</f>
        <v xml:space="preserve"> </v>
      </c>
      <c r="E146" s="23" t="str">
        <f>IF(P_endring!G147=0," ",P_endring!G147)</f>
        <v xml:space="preserve"> </v>
      </c>
      <c r="F146" s="33" t="str">
        <f>IF(P_endring!P147=0," ",P_endring!P147)</f>
        <v xml:space="preserve"> </v>
      </c>
    </row>
    <row r="147" spans="2:6" x14ac:dyDescent="0.2">
      <c r="B147" s="21" t="str">
        <f>IF(P_endring!B148=0," ",P_endring!B148)</f>
        <v xml:space="preserve"> </v>
      </c>
      <c r="C147" s="22" t="str">
        <f>IF(P_endring!C148=0," ",P_endring!C148)</f>
        <v xml:space="preserve"> </v>
      </c>
      <c r="D147" s="22" t="str">
        <f>IF(P_endring!D148=0," ",P_endring!D148)</f>
        <v xml:space="preserve"> </v>
      </c>
      <c r="E147" s="23" t="str">
        <f>IF(P_endring!G148=0," ",P_endring!G148)</f>
        <v xml:space="preserve"> </v>
      </c>
      <c r="F147" s="33" t="str">
        <f>IF(P_endring!P148=0," ",P_endring!P148)</f>
        <v xml:space="preserve"> </v>
      </c>
    </row>
    <row r="148" spans="2:6" x14ac:dyDescent="0.2">
      <c r="B148" s="21" t="str">
        <f>IF(P_endring!B149=0," ",P_endring!B149)</f>
        <v xml:space="preserve"> </v>
      </c>
      <c r="C148" s="22" t="str">
        <f>IF(P_endring!C149=0," ",P_endring!C149)</f>
        <v xml:space="preserve"> </v>
      </c>
      <c r="D148" s="22" t="str">
        <f>IF(P_endring!D149=0," ",P_endring!D149)</f>
        <v xml:space="preserve"> </v>
      </c>
      <c r="E148" s="23" t="str">
        <f>IF(P_endring!G149=0," ",P_endring!G149)</f>
        <v xml:space="preserve"> </v>
      </c>
      <c r="F148" s="33" t="str">
        <f>IF(P_endring!P149=0," ",P_endring!P149)</f>
        <v xml:space="preserve"> </v>
      </c>
    </row>
    <row r="149" spans="2:6" x14ac:dyDescent="0.2">
      <c r="B149" s="21" t="str">
        <f>IF(P_endring!B150=0," ",P_endring!B150)</f>
        <v xml:space="preserve"> </v>
      </c>
      <c r="C149" s="22" t="str">
        <f>IF(P_endring!C150=0," ",P_endring!C150)</f>
        <v xml:space="preserve"> </v>
      </c>
      <c r="D149" s="22" t="str">
        <f>IF(P_endring!D150=0," ",P_endring!D150)</f>
        <v xml:space="preserve"> </v>
      </c>
      <c r="E149" s="23" t="str">
        <f>IF(P_endring!G150=0," ",P_endring!G150)</f>
        <v xml:space="preserve"> </v>
      </c>
      <c r="F149" s="33" t="str">
        <f>IF(P_endring!P150=0," ",P_endring!P150)</f>
        <v xml:space="preserve"> </v>
      </c>
    </row>
    <row r="150" spans="2:6" x14ac:dyDescent="0.2">
      <c r="B150" s="21" t="str">
        <f>IF(P_endring!B151=0," ",P_endring!B151)</f>
        <v xml:space="preserve"> </v>
      </c>
      <c r="C150" s="22" t="str">
        <f>IF(P_endring!C151=0," ",P_endring!C151)</f>
        <v xml:space="preserve"> </v>
      </c>
      <c r="D150" s="22" t="str">
        <f>IF(P_endring!D151=0," ",P_endring!D151)</f>
        <v xml:space="preserve"> </v>
      </c>
      <c r="E150" s="23" t="str">
        <f>IF(P_endring!G151=0," ",P_endring!G151)</f>
        <v xml:space="preserve"> </v>
      </c>
      <c r="F150" s="33" t="str">
        <f>IF(P_endring!P151=0," ",P_endring!P151)</f>
        <v xml:space="preserve"> </v>
      </c>
    </row>
    <row r="151" spans="2:6" x14ac:dyDescent="0.2">
      <c r="B151" s="21" t="str">
        <f>IF(P_endring!B152=0," ",P_endring!B152)</f>
        <v xml:space="preserve"> </v>
      </c>
      <c r="C151" s="22" t="str">
        <f>IF(P_endring!C152=0," ",P_endring!C152)</f>
        <v xml:space="preserve"> </v>
      </c>
      <c r="D151" s="22" t="str">
        <f>IF(P_endring!D152=0," ",P_endring!D152)</f>
        <v xml:space="preserve"> </v>
      </c>
      <c r="E151" s="23" t="str">
        <f>IF(P_endring!G152=0," ",P_endring!G152)</f>
        <v xml:space="preserve"> </v>
      </c>
      <c r="F151" s="33" t="str">
        <f>IF(P_endring!P152=0," ",P_endring!P152)</f>
        <v xml:space="preserve"> </v>
      </c>
    </row>
    <row r="152" spans="2:6" x14ac:dyDescent="0.2">
      <c r="B152" s="21" t="str">
        <f>IF(P_endring!B153=0," ",P_endring!B153)</f>
        <v xml:space="preserve"> </v>
      </c>
      <c r="C152" s="22" t="str">
        <f>IF(P_endring!C153=0," ",P_endring!C153)</f>
        <v xml:space="preserve"> </v>
      </c>
      <c r="D152" s="22" t="str">
        <f>IF(P_endring!D153=0," ",P_endring!D153)</f>
        <v xml:space="preserve"> </v>
      </c>
      <c r="E152" s="23" t="str">
        <f>IF(P_endring!G153=0," ",P_endring!G153)</f>
        <v xml:space="preserve"> </v>
      </c>
      <c r="F152" s="33" t="str">
        <f>IF(P_endring!P153=0," ",P_endring!P153)</f>
        <v xml:space="preserve"> </v>
      </c>
    </row>
    <row r="153" spans="2:6" x14ac:dyDescent="0.2">
      <c r="B153" s="21" t="str">
        <f>IF(P_endring!B154=0," ",P_endring!B154)</f>
        <v xml:space="preserve"> </v>
      </c>
      <c r="C153" s="22" t="str">
        <f>IF(P_endring!C154=0," ",P_endring!C154)</f>
        <v xml:space="preserve"> </v>
      </c>
      <c r="D153" s="22" t="str">
        <f>IF(P_endring!D154=0," ",P_endring!D154)</f>
        <v xml:space="preserve"> </v>
      </c>
      <c r="E153" s="23" t="str">
        <f>IF(P_endring!G154=0," ",P_endring!G154)</f>
        <v xml:space="preserve"> </v>
      </c>
      <c r="F153" s="33" t="str">
        <f>IF(P_endring!P154=0," ",P_endring!P154)</f>
        <v xml:space="preserve"> </v>
      </c>
    </row>
    <row r="154" spans="2:6" x14ac:dyDescent="0.2">
      <c r="B154" s="21" t="str">
        <f>IF(P_endring!B155=0," ",P_endring!B155)</f>
        <v xml:space="preserve"> </v>
      </c>
      <c r="C154" s="22" t="str">
        <f>IF(P_endring!C155=0," ",P_endring!C155)</f>
        <v xml:space="preserve"> </v>
      </c>
      <c r="D154" s="22" t="str">
        <f>IF(P_endring!D155=0," ",P_endring!D155)</f>
        <v xml:space="preserve"> </v>
      </c>
      <c r="E154" s="23" t="str">
        <f>IF(P_endring!G155=0," ",P_endring!G155)</f>
        <v xml:space="preserve"> </v>
      </c>
      <c r="F154" s="33" t="str">
        <f>IF(P_endring!P155=0," ",P_endring!P155)</f>
        <v xml:space="preserve"> </v>
      </c>
    </row>
    <row r="155" spans="2:6" x14ac:dyDescent="0.2">
      <c r="B155" s="21" t="str">
        <f>IF(P_endring!B156=0," ",P_endring!B156)</f>
        <v xml:space="preserve"> </v>
      </c>
      <c r="C155" s="22" t="str">
        <f>IF(P_endring!C156=0," ",P_endring!C156)</f>
        <v xml:space="preserve"> </v>
      </c>
      <c r="D155" s="22" t="str">
        <f>IF(P_endring!D156=0," ",P_endring!D156)</f>
        <v xml:space="preserve"> </v>
      </c>
      <c r="E155" s="23" t="str">
        <f>IF(P_endring!G156=0," ",P_endring!G156)</f>
        <v xml:space="preserve"> </v>
      </c>
      <c r="F155" s="33" t="str">
        <f>IF(P_endring!P156=0," ",P_endring!P156)</f>
        <v xml:space="preserve"> </v>
      </c>
    </row>
    <row r="156" spans="2:6" x14ac:dyDescent="0.2">
      <c r="B156" s="21" t="str">
        <f>IF(P_endring!B157=0," ",P_endring!B157)</f>
        <v xml:space="preserve"> </v>
      </c>
      <c r="C156" s="22" t="str">
        <f>IF(P_endring!C157=0," ",P_endring!C157)</f>
        <v xml:space="preserve"> </v>
      </c>
      <c r="D156" s="22" t="str">
        <f>IF(P_endring!D157=0," ",P_endring!D157)</f>
        <v xml:space="preserve"> </v>
      </c>
      <c r="E156" s="23" t="str">
        <f>IF(P_endring!G157=0," ",P_endring!G157)</f>
        <v xml:space="preserve"> </v>
      </c>
      <c r="F156" s="33" t="str">
        <f>IF(P_endring!P157=0," ",P_endring!P157)</f>
        <v xml:space="preserve"> </v>
      </c>
    </row>
    <row r="157" spans="2:6" x14ac:dyDescent="0.2">
      <c r="B157" s="21" t="str">
        <f>IF(P_endring!B158=0," ",P_endring!B158)</f>
        <v xml:space="preserve"> </v>
      </c>
      <c r="C157" s="22" t="str">
        <f>IF(P_endring!C158=0," ",P_endring!C158)</f>
        <v xml:space="preserve"> </v>
      </c>
      <c r="D157" s="22" t="str">
        <f>IF(P_endring!D158=0," ",P_endring!D158)</f>
        <v xml:space="preserve"> </v>
      </c>
      <c r="E157" s="23" t="str">
        <f>IF(P_endring!G158=0," ",P_endring!G158)</f>
        <v xml:space="preserve"> </v>
      </c>
      <c r="F157" s="33" t="str">
        <f>IF(P_endring!P158=0," ",P_endring!P158)</f>
        <v xml:space="preserve"> </v>
      </c>
    </row>
    <row r="158" spans="2:6" x14ac:dyDescent="0.2">
      <c r="B158" s="21" t="str">
        <f>IF(P_endring!B159=0," ",P_endring!B159)</f>
        <v xml:space="preserve"> </v>
      </c>
      <c r="C158" s="22" t="str">
        <f>IF(P_endring!C159=0," ",P_endring!C159)</f>
        <v xml:space="preserve"> </v>
      </c>
      <c r="D158" s="22" t="str">
        <f>IF(P_endring!D159=0," ",P_endring!D159)</f>
        <v xml:space="preserve"> </v>
      </c>
      <c r="E158" s="23" t="str">
        <f>IF(P_endring!G159=0," ",P_endring!G159)</f>
        <v xml:space="preserve"> </v>
      </c>
      <c r="F158" s="33" t="str">
        <f>IF(P_endring!P159=0," ",P_endring!P159)</f>
        <v xml:space="preserve"> </v>
      </c>
    </row>
    <row r="159" spans="2:6" x14ac:dyDescent="0.2">
      <c r="B159" s="21" t="str">
        <f>IF(P_endring!B160=0," ",P_endring!B160)</f>
        <v xml:space="preserve"> </v>
      </c>
      <c r="C159" s="22" t="str">
        <f>IF(P_endring!C160=0," ",P_endring!C160)</f>
        <v xml:space="preserve"> </v>
      </c>
      <c r="D159" s="22" t="str">
        <f>IF(P_endring!D160=0," ",P_endring!D160)</f>
        <v xml:space="preserve"> </v>
      </c>
      <c r="E159" s="23" t="str">
        <f>IF(P_endring!G160=0," ",P_endring!G160)</f>
        <v xml:space="preserve"> </v>
      </c>
      <c r="F159" s="33" t="str">
        <f>IF(P_endring!P160=0," ",P_endring!P160)</f>
        <v xml:space="preserve"> </v>
      </c>
    </row>
    <row r="160" spans="2:6" x14ac:dyDescent="0.2">
      <c r="B160" s="21" t="str">
        <f>IF(P_endring!B161=0," ",P_endring!B161)</f>
        <v xml:space="preserve"> </v>
      </c>
      <c r="C160" s="22" t="str">
        <f>IF(P_endring!C161=0," ",P_endring!C161)</f>
        <v xml:space="preserve"> </v>
      </c>
      <c r="D160" s="22" t="str">
        <f>IF(P_endring!D161=0," ",P_endring!D161)</f>
        <v xml:space="preserve"> </v>
      </c>
      <c r="E160" s="23" t="str">
        <f>IF(P_endring!G161=0," ",P_endring!G161)</f>
        <v xml:space="preserve"> </v>
      </c>
      <c r="F160" s="33" t="str">
        <f>IF(P_endring!P161=0," ",P_endring!P161)</f>
        <v xml:space="preserve"> </v>
      </c>
    </row>
    <row r="161" spans="2:6" x14ac:dyDescent="0.2">
      <c r="B161" s="21" t="str">
        <f>IF(P_endring!B162=0," ",P_endring!B162)</f>
        <v xml:space="preserve"> </v>
      </c>
      <c r="C161" s="22" t="str">
        <f>IF(P_endring!C162=0," ",P_endring!C162)</f>
        <v xml:space="preserve"> </v>
      </c>
      <c r="D161" s="22" t="str">
        <f>IF(P_endring!D162=0," ",P_endring!D162)</f>
        <v xml:space="preserve"> </v>
      </c>
      <c r="E161" s="23" t="str">
        <f>IF(P_endring!G162=0," ",P_endring!G162)</f>
        <v xml:space="preserve"> </v>
      </c>
      <c r="F161" s="33" t="str">
        <f>IF(P_endring!P162=0," ",P_endring!P162)</f>
        <v xml:space="preserve"> </v>
      </c>
    </row>
    <row r="162" spans="2:6" x14ac:dyDescent="0.2">
      <c r="B162" s="21" t="str">
        <f>IF(P_endring!B163=0," ",P_endring!B163)</f>
        <v xml:space="preserve"> </v>
      </c>
      <c r="C162" s="22" t="str">
        <f>IF(P_endring!C163=0," ",P_endring!C163)</f>
        <v xml:space="preserve"> </v>
      </c>
      <c r="D162" s="22" t="str">
        <f>IF(P_endring!D163=0," ",P_endring!D163)</f>
        <v xml:space="preserve"> </v>
      </c>
      <c r="E162" s="23" t="str">
        <f>IF(P_endring!G163=0," ",P_endring!G163)</f>
        <v xml:space="preserve"> </v>
      </c>
      <c r="F162" s="33" t="str">
        <f>IF(P_endring!P163=0," ",P_endring!P163)</f>
        <v xml:space="preserve"> </v>
      </c>
    </row>
    <row r="163" spans="2:6" x14ac:dyDescent="0.2">
      <c r="B163" s="21" t="str">
        <f>IF(P_endring!B164=0," ",P_endring!B164)</f>
        <v xml:space="preserve"> </v>
      </c>
      <c r="C163" s="22" t="str">
        <f>IF(P_endring!C164=0," ",P_endring!C164)</f>
        <v xml:space="preserve"> </v>
      </c>
      <c r="D163" s="22" t="str">
        <f>IF(P_endring!D164=0," ",P_endring!D164)</f>
        <v xml:space="preserve"> </v>
      </c>
      <c r="E163" s="23" t="str">
        <f>IF(P_endring!G164=0," ",P_endring!G164)</f>
        <v xml:space="preserve"> </v>
      </c>
      <c r="F163" s="33" t="str">
        <f>IF(P_endring!P164=0," ",P_endring!P164)</f>
        <v xml:space="preserve"> </v>
      </c>
    </row>
    <row r="164" spans="2:6" x14ac:dyDescent="0.2">
      <c r="B164" s="21" t="str">
        <f>IF(P_endring!B165=0," ",P_endring!B165)</f>
        <v xml:space="preserve"> </v>
      </c>
      <c r="C164" s="22" t="str">
        <f>IF(P_endring!C165=0," ",P_endring!C165)</f>
        <v xml:space="preserve"> </v>
      </c>
      <c r="D164" s="22" t="str">
        <f>IF(P_endring!D165=0," ",P_endring!D165)</f>
        <v xml:space="preserve"> </v>
      </c>
      <c r="E164" s="23" t="str">
        <f>IF(P_endring!G165=0," ",P_endring!G165)</f>
        <v xml:space="preserve"> </v>
      </c>
      <c r="F164" s="33" t="str">
        <f>IF(P_endring!P165=0," ",P_endring!P165)</f>
        <v xml:space="preserve"> </v>
      </c>
    </row>
    <row r="165" spans="2:6" x14ac:dyDescent="0.2">
      <c r="B165" s="21" t="str">
        <f>IF(P_endring!B166=0," ",P_endring!B166)</f>
        <v xml:space="preserve"> </v>
      </c>
      <c r="C165" s="22" t="str">
        <f>IF(P_endring!C166=0," ",P_endring!C166)</f>
        <v xml:space="preserve"> </v>
      </c>
      <c r="D165" s="22" t="str">
        <f>IF(P_endring!D166=0," ",P_endring!D166)</f>
        <v xml:space="preserve"> </v>
      </c>
      <c r="E165" s="23" t="str">
        <f>IF(P_endring!G166=0," ",P_endring!G166)</f>
        <v xml:space="preserve"> </v>
      </c>
      <c r="F165" s="33" t="str">
        <f>IF(P_endring!P166=0," ",P_endring!P166)</f>
        <v xml:space="preserve"> </v>
      </c>
    </row>
    <row r="166" spans="2:6" x14ac:dyDescent="0.2">
      <c r="B166" s="21" t="str">
        <f>IF(P_endring!B167=0," ",P_endring!B167)</f>
        <v xml:space="preserve"> </v>
      </c>
      <c r="C166" s="22" t="str">
        <f>IF(P_endring!C167=0," ",P_endring!C167)</f>
        <v xml:space="preserve"> </v>
      </c>
      <c r="D166" s="22" t="str">
        <f>IF(P_endring!D167=0," ",P_endring!D167)</f>
        <v xml:space="preserve"> </v>
      </c>
      <c r="E166" s="23" t="str">
        <f>IF(P_endring!G167=0," ",P_endring!G167)</f>
        <v xml:space="preserve"> </v>
      </c>
      <c r="F166" s="33" t="str">
        <f>IF(P_endring!P167=0," ",P_endring!P167)</f>
        <v xml:space="preserve"> </v>
      </c>
    </row>
    <row r="167" spans="2:6" x14ac:dyDescent="0.2">
      <c r="B167" s="21" t="str">
        <f>IF(P_endring!B168=0," ",P_endring!B168)</f>
        <v xml:space="preserve"> </v>
      </c>
      <c r="C167" s="22" t="str">
        <f>IF(P_endring!C168=0," ",P_endring!C168)</f>
        <v xml:space="preserve"> </v>
      </c>
      <c r="D167" s="22" t="str">
        <f>IF(P_endring!D168=0," ",P_endring!D168)</f>
        <v xml:space="preserve"> </v>
      </c>
      <c r="E167" s="23" t="str">
        <f>IF(P_endring!G168=0," ",P_endring!G168)</f>
        <v xml:space="preserve"> </v>
      </c>
      <c r="F167" s="33" t="str">
        <f>IF(P_endring!P168=0," ",P_endring!P168)</f>
        <v xml:space="preserve"> </v>
      </c>
    </row>
    <row r="168" spans="2:6" x14ac:dyDescent="0.2">
      <c r="B168" s="21" t="str">
        <f>IF(P_endring!B169=0," ",P_endring!B169)</f>
        <v xml:space="preserve"> </v>
      </c>
      <c r="C168" s="22" t="str">
        <f>IF(P_endring!C169=0," ",P_endring!C169)</f>
        <v xml:space="preserve"> </v>
      </c>
      <c r="D168" s="22" t="str">
        <f>IF(P_endring!D169=0," ",P_endring!D169)</f>
        <v xml:space="preserve"> </v>
      </c>
      <c r="E168" s="23" t="str">
        <f>IF(P_endring!G169=0," ",P_endring!G169)</f>
        <v xml:space="preserve"> </v>
      </c>
      <c r="F168" s="33" t="str">
        <f>IF(P_endring!P169=0," ",P_endring!P169)</f>
        <v xml:space="preserve"> </v>
      </c>
    </row>
    <row r="169" spans="2:6" x14ac:dyDescent="0.2">
      <c r="B169" s="21" t="str">
        <f>IF(P_endring!B170=0," ",P_endring!B170)</f>
        <v xml:space="preserve"> </v>
      </c>
      <c r="C169" s="22" t="str">
        <f>IF(P_endring!C170=0," ",P_endring!C170)</f>
        <v xml:space="preserve"> </v>
      </c>
      <c r="D169" s="22" t="str">
        <f>IF(P_endring!D170=0," ",P_endring!D170)</f>
        <v xml:space="preserve"> </v>
      </c>
      <c r="E169" s="23" t="str">
        <f>IF(P_endring!G170=0," ",P_endring!G170)</f>
        <v xml:space="preserve"> </v>
      </c>
      <c r="F169" s="33" t="str">
        <f>IF(P_endring!P170=0," ",P_endring!P170)</f>
        <v xml:space="preserve"> </v>
      </c>
    </row>
    <row r="170" spans="2:6" x14ac:dyDescent="0.2">
      <c r="B170" s="21" t="str">
        <f>IF(P_endring!B171=0," ",P_endring!B171)</f>
        <v xml:space="preserve"> </v>
      </c>
      <c r="C170" s="22" t="str">
        <f>IF(P_endring!C171=0," ",P_endring!C171)</f>
        <v xml:space="preserve"> </v>
      </c>
      <c r="D170" s="22" t="str">
        <f>IF(P_endring!D171=0," ",P_endring!D171)</f>
        <v xml:space="preserve"> </v>
      </c>
      <c r="E170" s="23" t="str">
        <f>IF(P_endring!G171=0," ",P_endring!G171)</f>
        <v xml:space="preserve"> </v>
      </c>
      <c r="F170" s="33" t="str">
        <f>IF(P_endring!P171=0," ",P_endring!P171)</f>
        <v xml:space="preserve"> </v>
      </c>
    </row>
    <row r="171" spans="2:6" x14ac:dyDescent="0.2">
      <c r="B171" s="21" t="str">
        <f>IF(P_endring!B172=0," ",P_endring!B172)</f>
        <v xml:space="preserve"> </v>
      </c>
      <c r="C171" s="22" t="str">
        <f>IF(P_endring!C172=0," ",P_endring!C172)</f>
        <v xml:space="preserve"> </v>
      </c>
      <c r="D171" s="22" t="str">
        <f>IF(P_endring!D172=0," ",P_endring!D172)</f>
        <v xml:space="preserve"> </v>
      </c>
      <c r="E171" s="23" t="str">
        <f>IF(P_endring!G172=0," ",P_endring!G172)</f>
        <v xml:space="preserve"> </v>
      </c>
      <c r="F171" s="33" t="str">
        <f>IF(P_endring!P172=0," ",P_endring!P172)</f>
        <v xml:space="preserve"> </v>
      </c>
    </row>
    <row r="172" spans="2:6" x14ac:dyDescent="0.2">
      <c r="B172" s="21" t="str">
        <f>IF(P_endring!B173=0," ",P_endring!B173)</f>
        <v xml:space="preserve"> </v>
      </c>
      <c r="C172" s="22" t="str">
        <f>IF(P_endring!C173=0," ",P_endring!C173)</f>
        <v xml:space="preserve"> </v>
      </c>
      <c r="D172" s="22" t="str">
        <f>IF(P_endring!D173=0," ",P_endring!D173)</f>
        <v xml:space="preserve"> </v>
      </c>
      <c r="E172" s="23" t="str">
        <f>IF(P_endring!G173=0," ",P_endring!G173)</f>
        <v xml:space="preserve"> </v>
      </c>
      <c r="F172" s="33" t="str">
        <f>IF(P_endring!P173=0," ",P_endring!P173)</f>
        <v xml:space="preserve"> </v>
      </c>
    </row>
    <row r="173" spans="2:6" x14ac:dyDescent="0.2">
      <c r="B173" s="21" t="str">
        <f>IF(P_endring!B174=0," ",P_endring!B174)</f>
        <v xml:space="preserve"> </v>
      </c>
      <c r="C173" s="22" t="str">
        <f>IF(P_endring!C174=0," ",P_endring!C174)</f>
        <v xml:space="preserve"> </v>
      </c>
      <c r="D173" s="22" t="str">
        <f>IF(P_endring!D174=0," ",P_endring!D174)</f>
        <v xml:space="preserve"> </v>
      </c>
      <c r="E173" s="23" t="str">
        <f>IF(P_endring!G174=0," ",P_endring!G174)</f>
        <v xml:space="preserve"> </v>
      </c>
      <c r="F173" s="33" t="str">
        <f>IF(P_endring!P174=0," ",P_endring!P174)</f>
        <v xml:space="preserve"> </v>
      </c>
    </row>
    <row r="174" spans="2:6" x14ac:dyDescent="0.2">
      <c r="B174" s="21" t="str">
        <f>IF(P_endring!B175=0," ",P_endring!B175)</f>
        <v xml:space="preserve"> </v>
      </c>
      <c r="C174" s="22" t="str">
        <f>IF(P_endring!C175=0," ",P_endring!C175)</f>
        <v xml:space="preserve"> </v>
      </c>
      <c r="D174" s="22" t="str">
        <f>IF(P_endring!D175=0," ",P_endring!D175)</f>
        <v xml:space="preserve"> </v>
      </c>
      <c r="E174" s="23" t="str">
        <f>IF(P_endring!G175=0," ",P_endring!G175)</f>
        <v xml:space="preserve"> </v>
      </c>
      <c r="F174" s="33" t="str">
        <f>IF(P_endring!P175=0," ",P_endring!P175)</f>
        <v xml:space="preserve"> </v>
      </c>
    </row>
    <row r="175" spans="2:6" x14ac:dyDescent="0.2">
      <c r="B175" s="21" t="str">
        <f>IF(P_endring!B176=0," ",P_endring!B176)</f>
        <v xml:space="preserve"> </v>
      </c>
      <c r="C175" s="22" t="str">
        <f>IF(P_endring!C176=0," ",P_endring!C176)</f>
        <v xml:space="preserve"> </v>
      </c>
      <c r="D175" s="22" t="str">
        <f>IF(P_endring!D176=0," ",P_endring!D176)</f>
        <v xml:space="preserve"> </v>
      </c>
      <c r="E175" s="23" t="str">
        <f>IF(P_endring!G176=0," ",P_endring!G176)</f>
        <v xml:space="preserve"> </v>
      </c>
      <c r="F175" s="33" t="str">
        <f>IF(P_endring!P176=0," ",P_endring!P176)</f>
        <v xml:space="preserve"> </v>
      </c>
    </row>
    <row r="176" spans="2:6" x14ac:dyDescent="0.2">
      <c r="B176" s="21" t="str">
        <f>IF(P_endring!B177=0," ",P_endring!B177)</f>
        <v xml:space="preserve"> </v>
      </c>
      <c r="C176" s="22" t="str">
        <f>IF(P_endring!C177=0," ",P_endring!C177)</f>
        <v xml:space="preserve"> </v>
      </c>
      <c r="D176" s="22" t="str">
        <f>IF(P_endring!D177=0," ",P_endring!D177)</f>
        <v xml:space="preserve"> </v>
      </c>
      <c r="E176" s="23" t="str">
        <f>IF(P_endring!G177=0," ",P_endring!G177)</f>
        <v xml:space="preserve"> </v>
      </c>
      <c r="F176" s="33" t="str">
        <f>IF(P_endring!P177=0," ",P_endring!P177)</f>
        <v xml:space="preserve"> </v>
      </c>
    </row>
    <row r="177" spans="2:6" x14ac:dyDescent="0.2">
      <c r="B177" s="21" t="str">
        <f>IF(P_endring!B178=0," ",P_endring!B178)</f>
        <v xml:space="preserve"> </v>
      </c>
      <c r="C177" s="22" t="str">
        <f>IF(P_endring!C178=0," ",P_endring!C178)</f>
        <v xml:space="preserve"> </v>
      </c>
      <c r="D177" s="22" t="str">
        <f>IF(P_endring!D178=0," ",P_endring!D178)</f>
        <v xml:space="preserve"> </v>
      </c>
      <c r="E177" s="23" t="str">
        <f>IF(P_endring!G178=0," ",P_endring!G178)</f>
        <v xml:space="preserve"> </v>
      </c>
      <c r="F177" s="33" t="str">
        <f>IF(P_endring!P178=0," ",P_endring!P178)</f>
        <v xml:space="preserve"> </v>
      </c>
    </row>
    <row r="178" spans="2:6" x14ac:dyDescent="0.2">
      <c r="B178" s="21" t="str">
        <f>IF(P_endring!B179=0," ",P_endring!B179)</f>
        <v xml:space="preserve"> </v>
      </c>
      <c r="C178" s="22" t="str">
        <f>IF(P_endring!C179=0," ",P_endring!C179)</f>
        <v xml:space="preserve"> </v>
      </c>
      <c r="D178" s="22" t="str">
        <f>IF(P_endring!D179=0," ",P_endring!D179)</f>
        <v xml:space="preserve"> </v>
      </c>
      <c r="E178" s="23" t="str">
        <f>IF(P_endring!G179=0," ",P_endring!G179)</f>
        <v xml:space="preserve"> </v>
      </c>
      <c r="F178" s="33" t="str">
        <f>IF(P_endring!P179=0," ",P_endring!P179)</f>
        <v xml:space="preserve"> </v>
      </c>
    </row>
    <row r="179" spans="2:6" x14ac:dyDescent="0.2">
      <c r="B179" s="21" t="str">
        <f>IF(P_endring!B180=0," ",P_endring!B180)</f>
        <v xml:space="preserve"> </v>
      </c>
      <c r="C179" s="22" t="str">
        <f>IF(P_endring!C180=0," ",P_endring!C180)</f>
        <v xml:space="preserve"> </v>
      </c>
      <c r="D179" s="22" t="str">
        <f>IF(P_endring!D180=0," ",P_endring!D180)</f>
        <v xml:space="preserve"> </v>
      </c>
      <c r="E179" s="23" t="str">
        <f>IF(P_endring!G180=0," ",P_endring!G180)</f>
        <v xml:space="preserve"> </v>
      </c>
      <c r="F179" s="33" t="str">
        <f>IF(P_endring!P180=0," ",P_endring!P180)</f>
        <v xml:space="preserve"> </v>
      </c>
    </row>
    <row r="180" spans="2:6" x14ac:dyDescent="0.2">
      <c r="B180" s="21" t="str">
        <f>IF(P_endring!B181=0," ",P_endring!B181)</f>
        <v xml:space="preserve"> </v>
      </c>
      <c r="C180" s="22" t="str">
        <f>IF(P_endring!C181=0," ",P_endring!C181)</f>
        <v xml:space="preserve"> </v>
      </c>
      <c r="D180" s="22" t="str">
        <f>IF(P_endring!D181=0," ",P_endring!D181)</f>
        <v xml:space="preserve"> </v>
      </c>
      <c r="E180" s="23" t="str">
        <f>IF(P_endring!G181=0," ",P_endring!G181)</f>
        <v xml:space="preserve"> </v>
      </c>
      <c r="F180" s="33" t="str">
        <f>IF(P_endring!P181=0," ",P_endring!P181)</f>
        <v xml:space="preserve"> </v>
      </c>
    </row>
    <row r="181" spans="2:6" x14ac:dyDescent="0.2">
      <c r="B181" s="21" t="str">
        <f>IF(P_endring!B182=0," ",P_endring!B182)</f>
        <v xml:space="preserve"> </v>
      </c>
      <c r="C181" s="22" t="str">
        <f>IF(P_endring!C182=0," ",P_endring!C182)</f>
        <v xml:space="preserve"> </v>
      </c>
      <c r="D181" s="22" t="str">
        <f>IF(P_endring!D182=0," ",P_endring!D182)</f>
        <v xml:space="preserve"> </v>
      </c>
      <c r="E181" s="23" t="str">
        <f>IF(P_endring!G182=0," ",P_endring!G182)</f>
        <v xml:space="preserve"> </v>
      </c>
      <c r="F181" s="33" t="str">
        <f>IF(P_endring!P182=0," ",P_endring!P182)</f>
        <v xml:space="preserve"> </v>
      </c>
    </row>
    <row r="182" spans="2:6" x14ac:dyDescent="0.2">
      <c r="B182" s="21" t="str">
        <f>IF(P_endring!B183=0," ",P_endring!B183)</f>
        <v xml:space="preserve"> </v>
      </c>
      <c r="C182" s="22" t="str">
        <f>IF(P_endring!C183=0," ",P_endring!C183)</f>
        <v xml:space="preserve"> </v>
      </c>
      <c r="D182" s="22" t="str">
        <f>IF(P_endring!D183=0," ",P_endring!D183)</f>
        <v xml:space="preserve"> </v>
      </c>
      <c r="E182" s="23" t="str">
        <f>IF(P_endring!G183=0," ",P_endring!G183)</f>
        <v xml:space="preserve"> </v>
      </c>
      <c r="F182" s="33" t="str">
        <f>IF(P_endring!P183=0," ",P_endring!P183)</f>
        <v xml:space="preserve"> </v>
      </c>
    </row>
    <row r="183" spans="2:6" x14ac:dyDescent="0.2">
      <c r="B183" s="21" t="str">
        <f>IF(P_endring!B184=0," ",P_endring!B184)</f>
        <v xml:space="preserve"> </v>
      </c>
      <c r="C183" s="22" t="str">
        <f>IF(P_endring!C184=0," ",P_endring!C184)</f>
        <v xml:space="preserve"> </v>
      </c>
      <c r="D183" s="22" t="str">
        <f>IF(P_endring!D184=0," ",P_endring!D184)</f>
        <v xml:space="preserve"> </v>
      </c>
      <c r="E183" s="23" t="str">
        <f>IF(P_endring!G184=0," ",P_endring!G184)</f>
        <v xml:space="preserve"> </v>
      </c>
      <c r="F183" s="33" t="str">
        <f>IF(P_endring!P184=0," ",P_endring!P184)</f>
        <v xml:space="preserve"> </v>
      </c>
    </row>
    <row r="184" spans="2:6" x14ac:dyDescent="0.2">
      <c r="B184" s="21" t="str">
        <f>IF(P_endring!B185=0," ",P_endring!B185)</f>
        <v xml:space="preserve"> </v>
      </c>
      <c r="C184" s="22" t="str">
        <f>IF(P_endring!C185=0," ",P_endring!C185)</f>
        <v xml:space="preserve"> </v>
      </c>
      <c r="D184" s="22" t="str">
        <f>IF(P_endring!D185=0," ",P_endring!D185)</f>
        <v xml:space="preserve"> </v>
      </c>
      <c r="E184" s="23" t="str">
        <f>IF(P_endring!G185=0," ",P_endring!G185)</f>
        <v xml:space="preserve"> </v>
      </c>
      <c r="F184" s="33" t="str">
        <f>IF(P_endring!P185=0," ",P_endring!P185)</f>
        <v xml:space="preserve"> </v>
      </c>
    </row>
    <row r="185" spans="2:6" x14ac:dyDescent="0.2">
      <c r="B185" s="21" t="str">
        <f>IF(P_endring!B186=0," ",P_endring!B186)</f>
        <v xml:space="preserve"> </v>
      </c>
      <c r="C185" s="22" t="str">
        <f>IF(P_endring!C186=0," ",P_endring!C186)</f>
        <v xml:space="preserve"> </v>
      </c>
      <c r="D185" s="22" t="str">
        <f>IF(P_endring!D186=0," ",P_endring!D186)</f>
        <v xml:space="preserve"> </v>
      </c>
      <c r="E185" s="23" t="str">
        <f>IF(P_endring!G186=0," ",P_endring!G186)</f>
        <v xml:space="preserve"> </v>
      </c>
      <c r="F185" s="33" t="str">
        <f>IF(P_endring!P186=0," ",P_endring!P186)</f>
        <v xml:space="preserve"> </v>
      </c>
    </row>
    <row r="186" spans="2:6" x14ac:dyDescent="0.2">
      <c r="B186" s="21" t="str">
        <f>IF(P_endring!B187=0," ",P_endring!B187)</f>
        <v xml:space="preserve"> </v>
      </c>
      <c r="C186" s="22" t="str">
        <f>IF(P_endring!C187=0," ",P_endring!C187)</f>
        <v xml:space="preserve"> </v>
      </c>
      <c r="D186" s="22" t="str">
        <f>IF(P_endring!D187=0," ",P_endring!D187)</f>
        <v xml:space="preserve"> </v>
      </c>
      <c r="E186" s="23" t="str">
        <f>IF(P_endring!G187=0," ",P_endring!G187)</f>
        <v xml:space="preserve"> </v>
      </c>
      <c r="F186" s="33" t="str">
        <f>IF(P_endring!P187=0," ",P_endring!P187)</f>
        <v xml:space="preserve"> </v>
      </c>
    </row>
    <row r="187" spans="2:6" x14ac:dyDescent="0.2">
      <c r="B187" s="21" t="str">
        <f>IF(P_endring!B188=0," ",P_endring!B188)</f>
        <v xml:space="preserve"> </v>
      </c>
      <c r="C187" s="22" t="str">
        <f>IF(P_endring!C188=0," ",P_endring!C188)</f>
        <v xml:space="preserve"> </v>
      </c>
      <c r="D187" s="22" t="str">
        <f>IF(P_endring!D188=0," ",P_endring!D188)</f>
        <v xml:space="preserve"> </v>
      </c>
      <c r="E187" s="23" t="str">
        <f>IF(P_endring!G188=0," ",P_endring!G188)</f>
        <v xml:space="preserve"> </v>
      </c>
      <c r="F187" s="33" t="str">
        <f>IF(P_endring!P188=0," ",P_endring!P188)</f>
        <v xml:space="preserve"> </v>
      </c>
    </row>
    <row r="188" spans="2:6" x14ac:dyDescent="0.2">
      <c r="B188" s="21" t="str">
        <f>IF(P_endring!B189=0," ",P_endring!B189)</f>
        <v xml:space="preserve"> </v>
      </c>
      <c r="C188" s="22" t="str">
        <f>IF(P_endring!C189=0," ",P_endring!C189)</f>
        <v xml:space="preserve"> </v>
      </c>
      <c r="D188" s="22" t="str">
        <f>IF(P_endring!D189=0," ",P_endring!D189)</f>
        <v xml:space="preserve"> </v>
      </c>
      <c r="E188" s="23" t="str">
        <f>IF(P_endring!G189=0," ",P_endring!G189)</f>
        <v xml:space="preserve"> </v>
      </c>
      <c r="F188" s="33" t="str">
        <f>IF(P_endring!P189=0," ",P_endring!P189)</f>
        <v xml:space="preserve"> </v>
      </c>
    </row>
    <row r="189" spans="2:6" x14ac:dyDescent="0.2">
      <c r="B189" s="21" t="str">
        <f>IF(P_endring!B190=0," ",P_endring!B190)</f>
        <v xml:space="preserve"> </v>
      </c>
      <c r="C189" s="22" t="str">
        <f>IF(P_endring!C190=0," ",P_endring!C190)</f>
        <v xml:space="preserve"> </v>
      </c>
      <c r="D189" s="22" t="str">
        <f>IF(P_endring!D190=0," ",P_endring!D190)</f>
        <v xml:space="preserve"> </v>
      </c>
      <c r="E189" s="23" t="str">
        <f>IF(P_endring!G190=0," ",P_endring!G190)</f>
        <v xml:space="preserve"> </v>
      </c>
      <c r="F189" s="33" t="str">
        <f>IF(P_endring!P190=0," ",P_endring!P190)</f>
        <v xml:space="preserve"> </v>
      </c>
    </row>
    <row r="190" spans="2:6" x14ac:dyDescent="0.2">
      <c r="B190" s="21" t="str">
        <f>IF(P_endring!B191=0," ",P_endring!B191)</f>
        <v xml:space="preserve"> </v>
      </c>
      <c r="C190" s="22" t="str">
        <f>IF(P_endring!C191=0," ",P_endring!C191)</f>
        <v xml:space="preserve"> </v>
      </c>
      <c r="D190" s="22" t="str">
        <f>IF(P_endring!D191=0," ",P_endring!D191)</f>
        <v xml:space="preserve"> </v>
      </c>
      <c r="E190" s="23" t="str">
        <f>IF(P_endring!G191=0," ",P_endring!G191)</f>
        <v xml:space="preserve"> </v>
      </c>
      <c r="F190" s="33" t="str">
        <f>IF(P_endring!P191=0," ",P_endring!P191)</f>
        <v xml:space="preserve"> </v>
      </c>
    </row>
    <row r="191" spans="2:6" x14ac:dyDescent="0.2">
      <c r="B191" s="21" t="str">
        <f>IF(P_endring!B192=0," ",P_endring!B192)</f>
        <v xml:space="preserve"> </v>
      </c>
      <c r="C191" s="22" t="str">
        <f>IF(P_endring!C192=0," ",P_endring!C192)</f>
        <v xml:space="preserve"> </v>
      </c>
      <c r="D191" s="22" t="str">
        <f>IF(P_endring!D192=0," ",P_endring!D192)</f>
        <v xml:space="preserve"> </v>
      </c>
      <c r="E191" s="23" t="str">
        <f>IF(P_endring!G192=0," ",P_endring!G192)</f>
        <v xml:space="preserve"> </v>
      </c>
      <c r="F191" s="33" t="str">
        <f>IF(P_endring!P192=0," ",P_endring!P192)</f>
        <v xml:space="preserve"> </v>
      </c>
    </row>
    <row r="192" spans="2:6" x14ac:dyDescent="0.2">
      <c r="B192" s="21" t="str">
        <f>IF(P_endring!B193=0," ",P_endring!B193)</f>
        <v xml:space="preserve"> </v>
      </c>
      <c r="C192" s="22" t="str">
        <f>IF(P_endring!C193=0," ",P_endring!C193)</f>
        <v xml:space="preserve"> </v>
      </c>
      <c r="D192" s="22" t="str">
        <f>IF(P_endring!D193=0," ",P_endring!D193)</f>
        <v xml:space="preserve"> </v>
      </c>
      <c r="E192" s="23" t="str">
        <f>IF(P_endring!G193=0," ",P_endring!G193)</f>
        <v xml:space="preserve"> </v>
      </c>
      <c r="F192" s="33" t="str">
        <f>IF(P_endring!P193=0," ",P_endring!P193)</f>
        <v xml:space="preserve"> </v>
      </c>
    </row>
    <row r="193" spans="2:6" x14ac:dyDescent="0.2">
      <c r="B193" s="21" t="str">
        <f>IF(P_endring!B194=0," ",P_endring!B194)</f>
        <v xml:space="preserve"> </v>
      </c>
      <c r="C193" s="22" t="str">
        <f>IF(P_endring!C194=0," ",P_endring!C194)</f>
        <v xml:space="preserve"> </v>
      </c>
      <c r="D193" s="22" t="str">
        <f>IF(P_endring!D194=0," ",P_endring!D194)</f>
        <v xml:space="preserve"> </v>
      </c>
      <c r="E193" s="23" t="str">
        <f>IF(P_endring!G194=0," ",P_endring!G194)</f>
        <v xml:space="preserve"> </v>
      </c>
      <c r="F193" s="33" t="str">
        <f>IF(P_endring!P194=0," ",P_endring!P194)</f>
        <v xml:space="preserve"> </v>
      </c>
    </row>
    <row r="194" spans="2:6" x14ac:dyDescent="0.2">
      <c r="B194" s="21" t="str">
        <f>IF(P_endring!B195=0," ",P_endring!B195)</f>
        <v xml:space="preserve"> </v>
      </c>
      <c r="C194" s="22" t="str">
        <f>IF(P_endring!C195=0," ",P_endring!C195)</f>
        <v xml:space="preserve"> </v>
      </c>
      <c r="D194" s="22" t="str">
        <f>IF(P_endring!D195=0," ",P_endring!D195)</f>
        <v xml:space="preserve"> </v>
      </c>
      <c r="E194" s="23" t="str">
        <f>IF(P_endring!G195=0," ",P_endring!G195)</f>
        <v xml:space="preserve"> </v>
      </c>
      <c r="F194" s="33" t="str">
        <f>IF(P_endring!P195=0," ",P_endring!P195)</f>
        <v xml:space="preserve"> </v>
      </c>
    </row>
    <row r="195" spans="2:6" x14ac:dyDescent="0.2">
      <c r="B195" s="21" t="str">
        <f>IF(P_endring!B196=0," ",P_endring!B196)</f>
        <v xml:space="preserve"> </v>
      </c>
      <c r="C195" s="22" t="str">
        <f>IF(P_endring!C196=0," ",P_endring!C196)</f>
        <v xml:space="preserve"> </v>
      </c>
      <c r="D195" s="22" t="str">
        <f>IF(P_endring!D196=0," ",P_endring!D196)</f>
        <v xml:space="preserve"> </v>
      </c>
      <c r="E195" s="23" t="str">
        <f>IF(P_endring!G196=0," ",P_endring!G196)</f>
        <v xml:space="preserve"> </v>
      </c>
      <c r="F195" s="33" t="str">
        <f>IF(P_endring!P196=0," ",P_endring!P196)</f>
        <v xml:space="preserve"> </v>
      </c>
    </row>
    <row r="196" spans="2:6" x14ac:dyDescent="0.2">
      <c r="B196" s="21" t="str">
        <f>IF(P_endring!B197=0," ",P_endring!B197)</f>
        <v xml:space="preserve"> </v>
      </c>
      <c r="C196" s="22" t="str">
        <f>IF(P_endring!C197=0," ",P_endring!C197)</f>
        <v xml:space="preserve"> </v>
      </c>
      <c r="D196" s="22" t="str">
        <f>IF(P_endring!D197=0," ",P_endring!D197)</f>
        <v xml:space="preserve"> </v>
      </c>
      <c r="E196" s="23" t="str">
        <f>IF(P_endring!G197=0," ",P_endring!G197)</f>
        <v xml:space="preserve"> </v>
      </c>
      <c r="F196" s="33" t="str">
        <f>IF(P_endring!P197=0," ",P_endring!P197)</f>
        <v xml:space="preserve"> </v>
      </c>
    </row>
    <row r="197" spans="2:6" x14ac:dyDescent="0.2">
      <c r="B197" s="21" t="str">
        <f>IF(P_endring!B198=0," ",P_endring!B198)</f>
        <v xml:space="preserve"> </v>
      </c>
      <c r="C197" s="22" t="str">
        <f>IF(P_endring!C198=0," ",P_endring!C198)</f>
        <v xml:space="preserve"> </v>
      </c>
      <c r="D197" s="22" t="str">
        <f>IF(P_endring!D198=0," ",P_endring!D198)</f>
        <v xml:space="preserve"> </v>
      </c>
      <c r="E197" s="23" t="str">
        <f>IF(P_endring!G198=0," ",P_endring!G198)</f>
        <v xml:space="preserve"> </v>
      </c>
      <c r="F197" s="33" t="str">
        <f>IF(P_endring!P198=0," ",P_endring!P198)</f>
        <v xml:space="preserve"> </v>
      </c>
    </row>
    <row r="198" spans="2:6" x14ac:dyDescent="0.2">
      <c r="B198" s="21" t="str">
        <f>IF(P_endring!B199=0," ",P_endring!B199)</f>
        <v xml:space="preserve"> </v>
      </c>
      <c r="C198" s="22" t="str">
        <f>IF(P_endring!C199=0," ",P_endring!C199)</f>
        <v xml:space="preserve"> </v>
      </c>
      <c r="D198" s="22" t="str">
        <f>IF(P_endring!D199=0," ",P_endring!D199)</f>
        <v xml:space="preserve"> </v>
      </c>
      <c r="E198" s="23" t="str">
        <f>IF(P_endring!G199=0," ",P_endring!G199)</f>
        <v xml:space="preserve"> </v>
      </c>
      <c r="F198" s="33" t="str">
        <f>IF(P_endring!P199=0," ",P_endring!P199)</f>
        <v xml:space="preserve"> </v>
      </c>
    </row>
    <row r="199" spans="2:6" x14ac:dyDescent="0.2">
      <c r="B199" s="21" t="str">
        <f>IF(P_endring!B200=0," ",P_endring!B200)</f>
        <v xml:space="preserve"> </v>
      </c>
      <c r="C199" s="22" t="str">
        <f>IF(P_endring!C200=0," ",P_endring!C200)</f>
        <v xml:space="preserve"> </v>
      </c>
      <c r="D199" s="22" t="str">
        <f>IF(P_endring!D200=0," ",P_endring!D200)</f>
        <v xml:space="preserve"> </v>
      </c>
      <c r="E199" s="23" t="str">
        <f>IF(P_endring!G200=0," ",P_endring!G200)</f>
        <v xml:space="preserve"> </v>
      </c>
      <c r="F199" s="33" t="str">
        <f>IF(P_endring!P200=0," ",P_endring!P200)</f>
        <v xml:space="preserve"> </v>
      </c>
    </row>
    <row r="200" spans="2:6" x14ac:dyDescent="0.2">
      <c r="B200" s="21" t="str">
        <f>IF(P_endring!B201=0," ",P_endring!B201)</f>
        <v xml:space="preserve"> </v>
      </c>
      <c r="C200" s="22" t="str">
        <f>IF(P_endring!C201=0," ",P_endring!C201)</f>
        <v xml:space="preserve"> </v>
      </c>
      <c r="D200" s="22" t="str">
        <f>IF(P_endring!D201=0," ",P_endring!D201)</f>
        <v xml:space="preserve"> </v>
      </c>
      <c r="E200" s="23" t="str">
        <f>IF(P_endring!G201=0," ",P_endring!G201)</f>
        <v xml:space="preserve"> </v>
      </c>
      <c r="F200" s="33" t="str">
        <f>IF(P_endring!P201=0," ",P_endring!P201)</f>
        <v xml:space="preserve"> </v>
      </c>
    </row>
    <row r="201" spans="2:6" x14ac:dyDescent="0.2">
      <c r="B201" s="21" t="str">
        <f>IF(P_endring!B202=0," ",P_endring!B202)</f>
        <v xml:space="preserve"> </v>
      </c>
      <c r="C201" s="22" t="str">
        <f>IF(P_endring!C202=0," ",P_endring!C202)</f>
        <v xml:space="preserve"> </v>
      </c>
      <c r="D201" s="22" t="str">
        <f>IF(P_endring!D202=0," ",P_endring!D202)</f>
        <v xml:space="preserve"> </v>
      </c>
      <c r="E201" s="23" t="str">
        <f>IF(P_endring!G202=0," ",P_endring!G202)</f>
        <v xml:space="preserve"> </v>
      </c>
      <c r="F201" s="33" t="str">
        <f>IF(P_endring!P202=0," ",P_endring!P202)</f>
        <v xml:space="preserve"> </v>
      </c>
    </row>
    <row r="202" spans="2:6" x14ac:dyDescent="0.2">
      <c r="B202" s="21" t="str">
        <f>IF(P_endring!B203=0," ",P_endring!B203)</f>
        <v xml:space="preserve"> </v>
      </c>
      <c r="C202" s="22" t="str">
        <f>IF(P_endring!C203=0," ",P_endring!C203)</f>
        <v xml:space="preserve"> </v>
      </c>
      <c r="D202" s="22" t="str">
        <f>IF(P_endring!D203=0," ",P_endring!D203)</f>
        <v xml:space="preserve"> </v>
      </c>
      <c r="E202" s="23" t="str">
        <f>IF(P_endring!G203=0," ",P_endring!G203)</f>
        <v xml:space="preserve"> </v>
      </c>
      <c r="F202" s="33" t="str">
        <f>IF(P_endring!P203=0," ",P_endring!P203)</f>
        <v xml:space="preserve"> </v>
      </c>
    </row>
    <row r="203" spans="2:6" x14ac:dyDescent="0.2">
      <c r="B203" s="21" t="str">
        <f>IF(P_endring!B204=0," ",P_endring!B204)</f>
        <v xml:space="preserve"> </v>
      </c>
      <c r="C203" s="22" t="str">
        <f>IF(P_endring!C204=0," ",P_endring!C204)</f>
        <v xml:space="preserve"> </v>
      </c>
      <c r="D203" s="22" t="str">
        <f>IF(P_endring!D204=0," ",P_endring!D204)</f>
        <v xml:space="preserve"> </v>
      </c>
      <c r="E203" s="23" t="str">
        <f>IF(P_endring!G204=0," ",P_endring!G204)</f>
        <v xml:space="preserve"> </v>
      </c>
      <c r="F203" s="33" t="str">
        <f>IF(P_endring!P204=0," ",P_endring!P204)</f>
        <v xml:space="preserve"> </v>
      </c>
    </row>
    <row r="204" spans="2:6" x14ac:dyDescent="0.2">
      <c r="B204" s="21" t="str">
        <f>IF(P_endring!B205=0," ",P_endring!B205)</f>
        <v xml:space="preserve"> </v>
      </c>
      <c r="C204" s="22" t="str">
        <f>IF(P_endring!C205=0," ",P_endring!C205)</f>
        <v xml:space="preserve"> </v>
      </c>
      <c r="D204" s="22" t="str">
        <f>IF(P_endring!D205=0," ",P_endring!D205)</f>
        <v xml:space="preserve"> </v>
      </c>
      <c r="E204" s="23" t="str">
        <f>IF(P_endring!G205=0," ",P_endring!G205)</f>
        <v xml:space="preserve"> </v>
      </c>
      <c r="F204" s="33" t="str">
        <f>IF(P_endring!P205=0," ",P_endring!P205)</f>
        <v xml:space="preserve"> </v>
      </c>
    </row>
    <row r="205" spans="2:6" x14ac:dyDescent="0.2">
      <c r="B205" s="21" t="str">
        <f>IF(P_endring!B206=0," ",P_endring!B206)</f>
        <v xml:space="preserve"> </v>
      </c>
      <c r="C205" s="22" t="str">
        <f>IF(P_endring!C206=0," ",P_endring!C206)</f>
        <v xml:space="preserve"> </v>
      </c>
      <c r="D205" s="22" t="str">
        <f>IF(P_endring!D206=0," ",P_endring!D206)</f>
        <v xml:space="preserve"> </v>
      </c>
      <c r="E205" s="23" t="str">
        <f>IF(P_endring!G206=0," ",P_endring!G206)</f>
        <v xml:space="preserve"> </v>
      </c>
      <c r="F205" s="33" t="str">
        <f>IF(P_endring!P206=0," ",P_endring!P206)</f>
        <v xml:space="preserve"> </v>
      </c>
    </row>
    <row r="206" spans="2:6" x14ac:dyDescent="0.2">
      <c r="B206" s="21" t="str">
        <f>IF(P_endring!B207=0," ",P_endring!B207)</f>
        <v xml:space="preserve"> </v>
      </c>
      <c r="C206" s="22" t="str">
        <f>IF(P_endring!C207=0," ",P_endring!C207)</f>
        <v xml:space="preserve"> </v>
      </c>
      <c r="D206" s="22" t="str">
        <f>IF(P_endring!D207=0," ",P_endring!D207)</f>
        <v xml:space="preserve"> </v>
      </c>
      <c r="E206" s="23" t="str">
        <f>IF(P_endring!G207=0," ",P_endring!G207)</f>
        <v xml:space="preserve"> </v>
      </c>
      <c r="F206" s="33" t="str">
        <f>IF(P_endring!P207=0," ",P_endring!P207)</f>
        <v xml:space="preserve"> </v>
      </c>
    </row>
    <row r="207" spans="2:6" x14ac:dyDescent="0.2">
      <c r="B207" s="21" t="str">
        <f>IF(P_endring!B208=0," ",P_endring!B208)</f>
        <v xml:space="preserve"> </v>
      </c>
      <c r="C207" s="22" t="str">
        <f>IF(P_endring!C208=0," ",P_endring!C208)</f>
        <v xml:space="preserve"> </v>
      </c>
      <c r="D207" s="22" t="str">
        <f>IF(P_endring!D208=0," ",P_endring!D208)</f>
        <v xml:space="preserve"> </v>
      </c>
      <c r="E207" s="23" t="str">
        <f>IF(P_endring!G208=0," ",P_endring!G208)</f>
        <v xml:space="preserve"> </v>
      </c>
      <c r="F207" s="33" t="str">
        <f>IF(P_endring!P208=0," ",P_endring!P208)</f>
        <v xml:space="preserve"> </v>
      </c>
    </row>
    <row r="208" spans="2:6" x14ac:dyDescent="0.2">
      <c r="B208" s="21" t="str">
        <f>IF(P_endring!B209=0," ",P_endring!B209)</f>
        <v xml:space="preserve"> </v>
      </c>
      <c r="C208" s="22" t="str">
        <f>IF(P_endring!C209=0," ",P_endring!C209)</f>
        <v xml:space="preserve"> </v>
      </c>
      <c r="D208" s="22" t="str">
        <f>IF(P_endring!D209=0," ",P_endring!D209)</f>
        <v xml:space="preserve"> </v>
      </c>
      <c r="E208" s="23" t="str">
        <f>IF(P_endring!G209=0," ",P_endring!G209)</f>
        <v xml:space="preserve"> </v>
      </c>
      <c r="F208" s="33" t="str">
        <f>IF(P_endring!P209=0," ",P_endring!P209)</f>
        <v xml:space="preserve"> </v>
      </c>
    </row>
    <row r="209" spans="2:6" x14ac:dyDescent="0.2">
      <c r="B209" s="21" t="str">
        <f>IF(P_endring!B210=0," ",P_endring!B210)</f>
        <v xml:space="preserve"> </v>
      </c>
      <c r="C209" s="22" t="str">
        <f>IF(P_endring!C210=0," ",P_endring!C210)</f>
        <v xml:space="preserve"> </v>
      </c>
      <c r="D209" s="22" t="str">
        <f>IF(P_endring!D210=0," ",P_endring!D210)</f>
        <v xml:space="preserve"> </v>
      </c>
      <c r="E209" s="23" t="str">
        <f>IF(P_endring!G210=0," ",P_endring!G210)</f>
        <v xml:space="preserve"> </v>
      </c>
      <c r="F209" s="33" t="str">
        <f>IF(P_endring!P210=0," ",P_endring!P210)</f>
        <v xml:space="preserve"> </v>
      </c>
    </row>
    <row r="210" spans="2:6" x14ac:dyDescent="0.2">
      <c r="B210" s="21" t="str">
        <f>IF(P_endring!B211=0," ",P_endring!B211)</f>
        <v xml:space="preserve"> </v>
      </c>
      <c r="C210" s="22" t="str">
        <f>IF(P_endring!C211=0," ",P_endring!C211)</f>
        <v xml:space="preserve"> </v>
      </c>
      <c r="D210" s="22" t="str">
        <f>IF(P_endring!D211=0," ",P_endring!D211)</f>
        <v xml:space="preserve"> </v>
      </c>
      <c r="E210" s="23" t="str">
        <f>IF(P_endring!G211=0," ",P_endring!G211)</f>
        <v xml:space="preserve"> </v>
      </c>
      <c r="F210" s="33" t="str">
        <f>IF(P_endring!P211=0," ",P_endring!P211)</f>
        <v xml:space="preserve"> </v>
      </c>
    </row>
    <row r="211" spans="2:6" x14ac:dyDescent="0.2">
      <c r="B211" s="21" t="str">
        <f>IF(P_endring!B212=0," ",P_endring!B212)</f>
        <v xml:space="preserve"> </v>
      </c>
      <c r="C211" s="22" t="str">
        <f>IF(P_endring!C212=0," ",P_endring!C212)</f>
        <v xml:space="preserve"> </v>
      </c>
      <c r="D211" s="22" t="str">
        <f>IF(P_endring!D212=0," ",P_endring!D212)</f>
        <v xml:space="preserve"> </v>
      </c>
      <c r="E211" s="23" t="str">
        <f>IF(P_endring!G212=0," ",P_endring!G212)</f>
        <v xml:space="preserve"> </v>
      </c>
      <c r="F211" s="33" t="str">
        <f>IF(P_endring!P212=0," ",P_endring!P212)</f>
        <v xml:space="preserve"> </v>
      </c>
    </row>
    <row r="212" spans="2:6" x14ac:dyDescent="0.2">
      <c r="B212" s="21" t="str">
        <f>IF(P_endring!B213=0," ",P_endring!B213)</f>
        <v xml:space="preserve"> </v>
      </c>
      <c r="C212" s="22" t="str">
        <f>IF(P_endring!C213=0," ",P_endring!C213)</f>
        <v xml:space="preserve"> </v>
      </c>
      <c r="D212" s="22" t="str">
        <f>IF(P_endring!D213=0," ",P_endring!D213)</f>
        <v xml:space="preserve"> </v>
      </c>
      <c r="E212" s="23" t="str">
        <f>IF(P_endring!G213=0," ",P_endring!G213)</f>
        <v xml:space="preserve"> </v>
      </c>
      <c r="F212" s="33" t="str">
        <f>IF(P_endring!P213=0," ",P_endring!P213)</f>
        <v xml:space="preserve"> </v>
      </c>
    </row>
    <row r="213" spans="2:6" x14ac:dyDescent="0.2">
      <c r="B213" s="21" t="str">
        <f>IF(P_endring!B214=0," ",P_endring!B214)</f>
        <v xml:space="preserve"> </v>
      </c>
      <c r="C213" s="22" t="str">
        <f>IF(P_endring!C214=0," ",P_endring!C214)</f>
        <v xml:space="preserve"> </v>
      </c>
      <c r="D213" s="22" t="str">
        <f>IF(P_endring!D214=0," ",P_endring!D214)</f>
        <v xml:space="preserve"> </v>
      </c>
      <c r="E213" s="23" t="str">
        <f>IF(P_endring!G214=0," ",P_endring!G214)</f>
        <v xml:space="preserve"> </v>
      </c>
      <c r="F213" s="33" t="str">
        <f>IF(P_endring!P214=0," ",P_endring!P214)</f>
        <v xml:space="preserve"> </v>
      </c>
    </row>
    <row r="214" spans="2:6" x14ac:dyDescent="0.2">
      <c r="B214" s="21" t="str">
        <f>IF(P_endring!B215=0," ",P_endring!B215)</f>
        <v xml:space="preserve"> </v>
      </c>
      <c r="C214" s="22" t="str">
        <f>IF(P_endring!C215=0," ",P_endring!C215)</f>
        <v xml:space="preserve"> </v>
      </c>
      <c r="D214" s="22" t="str">
        <f>IF(P_endring!D215=0," ",P_endring!D215)</f>
        <v xml:space="preserve"> </v>
      </c>
      <c r="E214" s="23" t="str">
        <f>IF(P_endring!G215=0," ",P_endring!G215)</f>
        <v xml:space="preserve"> </v>
      </c>
      <c r="F214" s="33" t="str">
        <f>IF(P_endring!P215=0," ",P_endring!P215)</f>
        <v xml:space="preserve"> </v>
      </c>
    </row>
    <row r="215" spans="2:6" x14ac:dyDescent="0.2">
      <c r="B215" s="21" t="str">
        <f>IF(P_endring!B216=0," ",P_endring!B216)</f>
        <v xml:space="preserve"> </v>
      </c>
      <c r="C215" s="22" t="str">
        <f>IF(P_endring!C216=0," ",P_endring!C216)</f>
        <v xml:space="preserve"> </v>
      </c>
      <c r="D215" s="22" t="str">
        <f>IF(P_endring!D216=0," ",P_endring!D216)</f>
        <v xml:space="preserve"> </v>
      </c>
      <c r="E215" s="23" t="str">
        <f>IF(P_endring!G216=0," ",P_endring!G216)</f>
        <v xml:space="preserve"> </v>
      </c>
      <c r="F215" s="33" t="str">
        <f>IF(P_endring!P216=0," ",P_endring!P216)</f>
        <v xml:space="preserve"> </v>
      </c>
    </row>
    <row r="216" spans="2:6" x14ac:dyDescent="0.2">
      <c r="B216" s="21" t="str">
        <f>IF(P_endring!B217=0," ",P_endring!B217)</f>
        <v xml:space="preserve"> </v>
      </c>
      <c r="C216" s="22" t="str">
        <f>IF(P_endring!C217=0," ",P_endring!C217)</f>
        <v xml:space="preserve"> </v>
      </c>
      <c r="D216" s="22" t="str">
        <f>IF(P_endring!D217=0," ",P_endring!D217)</f>
        <v xml:space="preserve"> </v>
      </c>
      <c r="E216" s="23" t="str">
        <f>IF(P_endring!G217=0," ",P_endring!G217)</f>
        <v xml:space="preserve"> </v>
      </c>
      <c r="F216" s="33" t="str">
        <f>IF(P_endring!P217=0," ",P_endring!P217)</f>
        <v xml:space="preserve"> </v>
      </c>
    </row>
    <row r="217" spans="2:6" x14ac:dyDescent="0.2">
      <c r="B217" s="21" t="str">
        <f>IF(P_endring!B218=0," ",P_endring!B218)</f>
        <v xml:space="preserve"> </v>
      </c>
      <c r="C217" s="22" t="str">
        <f>IF(P_endring!C218=0," ",P_endring!C218)</f>
        <v xml:space="preserve"> </v>
      </c>
      <c r="D217" s="22" t="str">
        <f>IF(P_endring!D218=0," ",P_endring!D218)</f>
        <v xml:space="preserve"> </v>
      </c>
      <c r="E217" s="23" t="str">
        <f>IF(P_endring!G218=0," ",P_endring!G218)</f>
        <v xml:space="preserve"> </v>
      </c>
      <c r="F217" s="33" t="str">
        <f>IF(P_endring!P218=0," ",P_endring!P218)</f>
        <v xml:space="preserve"> </v>
      </c>
    </row>
    <row r="218" spans="2:6" x14ac:dyDescent="0.2">
      <c r="B218" s="21" t="str">
        <f>IF(P_endring!B219=0," ",P_endring!B219)</f>
        <v xml:space="preserve"> </v>
      </c>
      <c r="C218" s="22" t="str">
        <f>IF(P_endring!C219=0," ",P_endring!C219)</f>
        <v xml:space="preserve"> </v>
      </c>
      <c r="D218" s="22" t="str">
        <f>IF(P_endring!D219=0," ",P_endring!D219)</f>
        <v xml:space="preserve"> </v>
      </c>
      <c r="E218" s="23" t="str">
        <f>IF(P_endring!G219=0," ",P_endring!G219)</f>
        <v xml:space="preserve"> </v>
      </c>
      <c r="F218" s="33" t="str">
        <f>IF(P_endring!P219=0," ",P_endring!P219)</f>
        <v xml:space="preserve"> </v>
      </c>
    </row>
    <row r="219" spans="2:6" x14ac:dyDescent="0.2">
      <c r="B219" s="21" t="str">
        <f>IF(P_endring!B220=0," ",P_endring!B220)</f>
        <v xml:space="preserve"> </v>
      </c>
      <c r="C219" s="22" t="str">
        <f>IF(P_endring!C220=0," ",P_endring!C220)</f>
        <v xml:space="preserve"> </v>
      </c>
      <c r="D219" s="22" t="str">
        <f>IF(P_endring!D220=0," ",P_endring!D220)</f>
        <v xml:space="preserve"> </v>
      </c>
      <c r="E219" s="23" t="str">
        <f>IF(P_endring!G220=0," ",P_endring!G220)</f>
        <v xml:space="preserve"> </v>
      </c>
      <c r="F219" s="33" t="str">
        <f>IF(P_endring!P220=0," ",P_endring!P220)</f>
        <v xml:space="preserve"> </v>
      </c>
    </row>
    <row r="220" spans="2:6" x14ac:dyDescent="0.2">
      <c r="B220" s="21" t="str">
        <f>IF(P_endring!B221=0," ",P_endring!B221)</f>
        <v xml:space="preserve"> </v>
      </c>
      <c r="C220" s="22" t="str">
        <f>IF(P_endring!C221=0," ",P_endring!C221)</f>
        <v xml:space="preserve"> </v>
      </c>
      <c r="D220" s="22" t="str">
        <f>IF(P_endring!D221=0," ",P_endring!D221)</f>
        <v xml:space="preserve"> </v>
      </c>
      <c r="E220" s="23" t="str">
        <f>IF(P_endring!G221=0," ",P_endring!G221)</f>
        <v xml:space="preserve"> </v>
      </c>
      <c r="F220" s="33" t="str">
        <f>IF(P_endring!P221=0," ",P_endring!P221)</f>
        <v xml:space="preserve"> </v>
      </c>
    </row>
    <row r="221" spans="2:6" x14ac:dyDescent="0.2">
      <c r="B221" s="21" t="str">
        <f>IF(P_endring!B222=0," ",P_endring!B222)</f>
        <v xml:space="preserve"> </v>
      </c>
      <c r="C221" s="22" t="str">
        <f>IF(P_endring!C222=0," ",P_endring!C222)</f>
        <v xml:space="preserve"> </v>
      </c>
      <c r="D221" s="22" t="str">
        <f>IF(P_endring!D222=0," ",P_endring!D222)</f>
        <v xml:space="preserve"> </v>
      </c>
      <c r="E221" s="23" t="str">
        <f>IF(P_endring!G222=0," ",P_endring!G222)</f>
        <v xml:space="preserve"> </v>
      </c>
      <c r="F221" s="33" t="str">
        <f>IF(P_endring!P222=0," ",P_endring!P222)</f>
        <v xml:space="preserve"> </v>
      </c>
    </row>
    <row r="222" spans="2:6" x14ac:dyDescent="0.2">
      <c r="B222" s="21" t="str">
        <f>IF(P_endring!B223=0," ",P_endring!B223)</f>
        <v xml:space="preserve"> </v>
      </c>
      <c r="C222" s="22" t="str">
        <f>IF(P_endring!C223=0," ",P_endring!C223)</f>
        <v xml:space="preserve"> </v>
      </c>
      <c r="D222" s="22" t="str">
        <f>IF(P_endring!D223=0," ",P_endring!D223)</f>
        <v xml:space="preserve"> </v>
      </c>
      <c r="E222" s="23" t="str">
        <f>IF(P_endring!G223=0," ",P_endring!G223)</f>
        <v xml:space="preserve"> </v>
      </c>
      <c r="F222" s="33" t="str">
        <f>IF(P_endring!P223=0," ",P_endring!P223)</f>
        <v xml:space="preserve"> </v>
      </c>
    </row>
    <row r="223" spans="2:6" x14ac:dyDescent="0.2">
      <c r="B223" s="21" t="str">
        <f>IF(P_endring!B224=0," ",P_endring!B224)</f>
        <v xml:space="preserve"> </v>
      </c>
      <c r="C223" s="22" t="str">
        <f>IF(P_endring!C224=0," ",P_endring!C224)</f>
        <v xml:space="preserve"> </v>
      </c>
      <c r="D223" s="22" t="str">
        <f>IF(P_endring!D224=0," ",P_endring!D224)</f>
        <v xml:space="preserve"> </v>
      </c>
      <c r="E223" s="23" t="str">
        <f>IF(P_endring!G224=0," ",P_endring!G224)</f>
        <v xml:space="preserve"> </v>
      </c>
      <c r="F223" s="33" t="str">
        <f>IF(P_endring!P224=0," ",P_endring!P224)</f>
        <v xml:space="preserve"> </v>
      </c>
    </row>
    <row r="224" spans="2:6" x14ac:dyDescent="0.2">
      <c r="B224" s="21" t="str">
        <f>IF(P_endring!B225=0," ",P_endring!B225)</f>
        <v xml:space="preserve"> </v>
      </c>
      <c r="C224" s="22" t="str">
        <f>IF(P_endring!C225=0," ",P_endring!C225)</f>
        <v xml:space="preserve"> </v>
      </c>
      <c r="D224" s="22" t="str">
        <f>IF(P_endring!D225=0," ",P_endring!D225)</f>
        <v xml:space="preserve"> </v>
      </c>
      <c r="E224" s="23" t="str">
        <f>IF(P_endring!G225=0," ",P_endring!G225)</f>
        <v xml:space="preserve"> </v>
      </c>
      <c r="F224" s="33" t="str">
        <f>IF(P_endring!P225=0," ",P_endring!P225)</f>
        <v xml:space="preserve"> </v>
      </c>
    </row>
    <row r="225" spans="2:6" x14ac:dyDescent="0.2">
      <c r="B225" s="21" t="str">
        <f>IF(P_endring!B226=0," ",P_endring!B226)</f>
        <v xml:space="preserve"> </v>
      </c>
      <c r="C225" s="22" t="str">
        <f>IF(P_endring!C226=0," ",P_endring!C226)</f>
        <v xml:space="preserve"> </v>
      </c>
      <c r="D225" s="22" t="str">
        <f>IF(P_endring!D226=0," ",P_endring!D226)</f>
        <v xml:space="preserve"> </v>
      </c>
      <c r="E225" s="23" t="str">
        <f>IF(P_endring!G226=0," ",P_endring!G226)</f>
        <v xml:space="preserve"> </v>
      </c>
      <c r="F225" s="33" t="str">
        <f>IF(P_endring!P226=0," ",P_endring!P226)</f>
        <v xml:space="preserve"> </v>
      </c>
    </row>
    <row r="226" spans="2:6" x14ac:dyDescent="0.2">
      <c r="B226" s="21" t="str">
        <f>IF(P_endring!B227=0," ",P_endring!B227)</f>
        <v xml:space="preserve"> </v>
      </c>
      <c r="C226" s="22" t="str">
        <f>IF(P_endring!C227=0," ",P_endring!C227)</f>
        <v xml:space="preserve"> </v>
      </c>
      <c r="D226" s="22" t="str">
        <f>IF(P_endring!D227=0," ",P_endring!D227)</f>
        <v xml:space="preserve"> </v>
      </c>
      <c r="E226" s="23" t="str">
        <f>IF(P_endring!G227=0," ",P_endring!G227)</f>
        <v xml:space="preserve"> </v>
      </c>
      <c r="F226" s="33" t="str">
        <f>IF(P_endring!P227=0," ",P_endring!P227)</f>
        <v xml:space="preserve"> </v>
      </c>
    </row>
    <row r="227" spans="2:6" x14ac:dyDescent="0.2">
      <c r="B227" s="21" t="str">
        <f>IF(P_endring!B228=0," ",P_endring!B228)</f>
        <v xml:space="preserve"> </v>
      </c>
      <c r="C227" s="22" t="str">
        <f>IF(P_endring!C228=0," ",P_endring!C228)</f>
        <v xml:space="preserve"> </v>
      </c>
      <c r="D227" s="22" t="str">
        <f>IF(P_endring!D228=0," ",P_endring!D228)</f>
        <v xml:space="preserve"> </v>
      </c>
      <c r="E227" s="23" t="str">
        <f>IF(P_endring!G228=0," ",P_endring!G228)</f>
        <v xml:space="preserve"> </v>
      </c>
      <c r="F227" s="33" t="str">
        <f>IF(P_endring!P228=0," ",P_endring!P228)</f>
        <v xml:space="preserve"> </v>
      </c>
    </row>
    <row r="228" spans="2:6" x14ac:dyDescent="0.2">
      <c r="B228" s="21" t="str">
        <f>IF(P_endring!B229=0," ",P_endring!B229)</f>
        <v xml:space="preserve"> </v>
      </c>
      <c r="C228" s="22" t="str">
        <f>IF(P_endring!C229=0," ",P_endring!C229)</f>
        <v xml:space="preserve"> </v>
      </c>
      <c r="D228" s="22" t="str">
        <f>IF(P_endring!D229=0," ",P_endring!D229)</f>
        <v xml:space="preserve"> </v>
      </c>
      <c r="E228" s="23" t="str">
        <f>IF(P_endring!G229=0," ",P_endring!G229)</f>
        <v xml:space="preserve"> </v>
      </c>
      <c r="F228" s="33" t="str">
        <f>IF(P_endring!P229=0," ",P_endring!P229)</f>
        <v xml:space="preserve"> </v>
      </c>
    </row>
    <row r="229" spans="2:6" x14ac:dyDescent="0.2">
      <c r="B229" s="21" t="str">
        <f>IF(P_endring!B230=0," ",P_endring!B230)</f>
        <v xml:space="preserve"> </v>
      </c>
      <c r="C229" s="22" t="str">
        <f>IF(P_endring!C230=0," ",P_endring!C230)</f>
        <v xml:space="preserve"> </v>
      </c>
      <c r="D229" s="22" t="str">
        <f>IF(P_endring!D230=0," ",P_endring!D230)</f>
        <v xml:space="preserve"> </v>
      </c>
      <c r="E229" s="23" t="str">
        <f>IF(P_endring!G230=0," ",P_endring!G230)</f>
        <v xml:space="preserve"> </v>
      </c>
      <c r="F229" s="33" t="str">
        <f>IF(P_endring!P230=0," ",P_endring!P230)</f>
        <v xml:space="preserve"> </v>
      </c>
    </row>
    <row r="230" spans="2:6" x14ac:dyDescent="0.2">
      <c r="B230" s="21" t="str">
        <f>IF(P_endring!B231=0," ",P_endring!B231)</f>
        <v xml:space="preserve"> </v>
      </c>
      <c r="C230" s="22" t="str">
        <f>IF(P_endring!C231=0," ",P_endring!C231)</f>
        <v xml:space="preserve"> </v>
      </c>
      <c r="D230" s="22" t="str">
        <f>IF(P_endring!D231=0," ",P_endring!D231)</f>
        <v xml:space="preserve"> </v>
      </c>
      <c r="E230" s="23" t="str">
        <f>IF(P_endring!G231=0," ",P_endring!G231)</f>
        <v xml:space="preserve"> </v>
      </c>
      <c r="F230" s="33" t="str">
        <f>IF(P_endring!P231=0," ",P_endring!P231)</f>
        <v xml:space="preserve"> </v>
      </c>
    </row>
    <row r="231" spans="2:6" x14ac:dyDescent="0.2">
      <c r="B231" s="21" t="str">
        <f>IF(P_endring!B232=0," ",P_endring!B232)</f>
        <v xml:space="preserve"> </v>
      </c>
      <c r="C231" s="22" t="str">
        <f>IF(P_endring!C232=0," ",P_endring!C232)</f>
        <v xml:space="preserve"> </v>
      </c>
      <c r="D231" s="22" t="str">
        <f>IF(P_endring!D232=0," ",P_endring!D232)</f>
        <v xml:space="preserve"> </v>
      </c>
      <c r="E231" s="23" t="str">
        <f>IF(P_endring!G232=0," ",P_endring!G232)</f>
        <v xml:space="preserve"> </v>
      </c>
      <c r="F231" s="33" t="str">
        <f>IF(P_endring!P232=0," ",P_endring!P232)</f>
        <v xml:space="preserve"> </v>
      </c>
    </row>
    <row r="232" spans="2:6" x14ac:dyDescent="0.2">
      <c r="B232" s="21" t="str">
        <f>IF(P_endring!B233=0," ",P_endring!B233)</f>
        <v xml:space="preserve"> </v>
      </c>
      <c r="C232" s="22" t="str">
        <f>IF(P_endring!C233=0," ",P_endring!C233)</f>
        <v xml:space="preserve"> </v>
      </c>
      <c r="D232" s="22" t="str">
        <f>IF(P_endring!D233=0," ",P_endring!D233)</f>
        <v xml:space="preserve"> </v>
      </c>
      <c r="E232" s="23" t="str">
        <f>IF(P_endring!G233=0," ",P_endring!G233)</f>
        <v xml:space="preserve"> </v>
      </c>
      <c r="F232" s="33" t="str">
        <f>IF(P_endring!P233=0," ",P_endring!P233)</f>
        <v xml:space="preserve"> </v>
      </c>
    </row>
    <row r="233" spans="2:6" x14ac:dyDescent="0.2">
      <c r="B233" s="21" t="str">
        <f>IF(P_endring!B234=0," ",P_endring!B234)</f>
        <v xml:space="preserve"> </v>
      </c>
      <c r="C233" s="22" t="str">
        <f>IF(P_endring!C234=0," ",P_endring!C234)</f>
        <v xml:space="preserve"> </v>
      </c>
      <c r="D233" s="22" t="str">
        <f>IF(P_endring!D234=0," ",P_endring!D234)</f>
        <v xml:space="preserve"> </v>
      </c>
      <c r="E233" s="23" t="str">
        <f>IF(P_endring!G234=0," ",P_endring!G234)</f>
        <v xml:space="preserve"> </v>
      </c>
      <c r="F233" s="33" t="str">
        <f>IF(P_endring!P234=0," ",P_endring!P234)</f>
        <v xml:space="preserve"> </v>
      </c>
    </row>
    <row r="234" spans="2:6" x14ac:dyDescent="0.2">
      <c r="B234" s="21" t="str">
        <f>IF(P_endring!B235=0," ",P_endring!B235)</f>
        <v xml:space="preserve"> </v>
      </c>
      <c r="C234" s="22" t="str">
        <f>IF(P_endring!C235=0," ",P_endring!C235)</f>
        <v xml:space="preserve"> </v>
      </c>
      <c r="D234" s="22" t="str">
        <f>IF(P_endring!D235=0," ",P_endring!D235)</f>
        <v xml:space="preserve"> </v>
      </c>
      <c r="E234" s="23" t="str">
        <f>IF(P_endring!G235=0," ",P_endring!G235)</f>
        <v xml:space="preserve"> </v>
      </c>
      <c r="F234" s="33" t="str">
        <f>IF(P_endring!P235=0," ",P_endring!P235)</f>
        <v xml:space="preserve"> </v>
      </c>
    </row>
    <row r="235" spans="2:6" x14ac:dyDescent="0.2">
      <c r="B235" s="21" t="str">
        <f>IF(P_endring!B236=0," ",P_endring!B236)</f>
        <v xml:space="preserve"> </v>
      </c>
      <c r="C235" s="22" t="str">
        <f>IF(P_endring!C236=0," ",P_endring!C236)</f>
        <v xml:space="preserve"> </v>
      </c>
      <c r="D235" s="22" t="str">
        <f>IF(P_endring!D236=0," ",P_endring!D236)</f>
        <v xml:space="preserve"> </v>
      </c>
      <c r="E235" s="23" t="str">
        <f>IF(P_endring!G236=0," ",P_endring!G236)</f>
        <v xml:space="preserve"> </v>
      </c>
      <c r="F235" s="33" t="str">
        <f>IF(P_endring!P236=0," ",P_endring!P236)</f>
        <v xml:space="preserve"> </v>
      </c>
    </row>
    <row r="236" spans="2:6" x14ac:dyDescent="0.2">
      <c r="B236" s="21" t="str">
        <f>IF(P_endring!B237=0," ",P_endring!B237)</f>
        <v xml:space="preserve"> </v>
      </c>
      <c r="C236" s="22" t="str">
        <f>IF(P_endring!C237=0," ",P_endring!C237)</f>
        <v xml:space="preserve"> </v>
      </c>
      <c r="D236" s="22" t="str">
        <f>IF(P_endring!D237=0," ",P_endring!D237)</f>
        <v xml:space="preserve"> </v>
      </c>
      <c r="E236" s="23" t="str">
        <f>IF(P_endring!G237=0," ",P_endring!G237)</f>
        <v xml:space="preserve"> </v>
      </c>
      <c r="F236" s="33" t="str">
        <f>IF(P_endring!P237=0," ",P_endring!P237)</f>
        <v xml:space="preserve"> </v>
      </c>
    </row>
    <row r="237" spans="2:6" x14ac:dyDescent="0.2">
      <c r="B237" s="21" t="str">
        <f>IF(P_endring!B238=0," ",P_endring!B238)</f>
        <v xml:space="preserve"> </v>
      </c>
      <c r="C237" s="22" t="str">
        <f>IF(P_endring!C238=0," ",P_endring!C238)</f>
        <v xml:space="preserve"> </v>
      </c>
      <c r="D237" s="22" t="str">
        <f>IF(P_endring!D238=0," ",P_endring!D238)</f>
        <v xml:space="preserve"> </v>
      </c>
      <c r="E237" s="23" t="str">
        <f>IF(P_endring!G238=0," ",P_endring!G238)</f>
        <v xml:space="preserve"> </v>
      </c>
      <c r="F237" s="33" t="str">
        <f>IF(P_endring!P238=0," ",P_endring!P238)</f>
        <v xml:space="preserve"> </v>
      </c>
    </row>
    <row r="238" spans="2:6" x14ac:dyDescent="0.2">
      <c r="B238" s="21" t="str">
        <f>IF(P_endring!B239=0," ",P_endring!B239)</f>
        <v xml:space="preserve"> </v>
      </c>
      <c r="C238" s="22" t="str">
        <f>IF(P_endring!C239=0," ",P_endring!C239)</f>
        <v xml:space="preserve"> </v>
      </c>
      <c r="D238" s="22" t="str">
        <f>IF(P_endring!D239=0," ",P_endring!D239)</f>
        <v xml:space="preserve"> </v>
      </c>
      <c r="E238" s="23" t="str">
        <f>IF(P_endring!G239=0," ",P_endring!G239)</f>
        <v xml:space="preserve"> </v>
      </c>
      <c r="F238" s="33" t="str">
        <f>IF(P_endring!P239=0," ",P_endring!P239)</f>
        <v xml:space="preserve"> </v>
      </c>
    </row>
    <row r="239" spans="2:6" x14ac:dyDescent="0.2">
      <c r="B239" s="21" t="str">
        <f>IF(P_endring!B240=0," ",P_endring!B240)</f>
        <v xml:space="preserve"> </v>
      </c>
      <c r="C239" s="22" t="str">
        <f>IF(P_endring!C240=0," ",P_endring!C240)</f>
        <v xml:space="preserve"> </v>
      </c>
      <c r="D239" s="22" t="str">
        <f>IF(P_endring!D240=0," ",P_endring!D240)</f>
        <v xml:space="preserve"> </v>
      </c>
      <c r="E239" s="23" t="str">
        <f>IF(P_endring!G240=0," ",P_endring!G240)</f>
        <v xml:space="preserve"> </v>
      </c>
      <c r="F239" s="33" t="str">
        <f>IF(P_endring!P240=0," ",P_endring!P240)</f>
        <v xml:space="preserve"> </v>
      </c>
    </row>
    <row r="240" spans="2:6" x14ac:dyDescent="0.2">
      <c r="B240" s="21" t="str">
        <f>IF(P_endring!B241=0," ",P_endring!B241)</f>
        <v xml:space="preserve"> </v>
      </c>
      <c r="C240" s="22" t="str">
        <f>IF(P_endring!C241=0," ",P_endring!C241)</f>
        <v xml:space="preserve"> </v>
      </c>
      <c r="D240" s="22" t="str">
        <f>IF(P_endring!D241=0," ",P_endring!D241)</f>
        <v xml:space="preserve"> </v>
      </c>
      <c r="E240" s="23" t="str">
        <f>IF(P_endring!G241=0," ",P_endring!G241)</f>
        <v xml:space="preserve"> </v>
      </c>
      <c r="F240" s="33" t="str">
        <f>IF(P_endring!P241=0," ",P_endring!P241)</f>
        <v xml:space="preserve"> </v>
      </c>
    </row>
    <row r="241" spans="2:6" x14ac:dyDescent="0.2">
      <c r="B241" s="21" t="str">
        <f>IF(P_endring!B242=0," ",P_endring!B242)</f>
        <v xml:space="preserve"> </v>
      </c>
      <c r="C241" s="22" t="str">
        <f>IF(P_endring!C242=0," ",P_endring!C242)</f>
        <v xml:space="preserve"> </v>
      </c>
      <c r="D241" s="22" t="str">
        <f>IF(P_endring!D242=0," ",P_endring!D242)</f>
        <v xml:space="preserve"> </v>
      </c>
      <c r="E241" s="23" t="str">
        <f>IF(P_endring!G242=0," ",P_endring!G242)</f>
        <v xml:space="preserve"> </v>
      </c>
      <c r="F241" s="33" t="str">
        <f>IF(P_endring!P242=0," ",P_endring!P242)</f>
        <v xml:space="preserve"> </v>
      </c>
    </row>
    <row r="242" spans="2:6" x14ac:dyDescent="0.2">
      <c r="B242" s="21" t="str">
        <f>IF(P_endring!B243=0," ",P_endring!B243)</f>
        <v xml:space="preserve"> </v>
      </c>
      <c r="C242" s="22" t="str">
        <f>IF(P_endring!C243=0," ",P_endring!C243)</f>
        <v xml:space="preserve"> </v>
      </c>
      <c r="D242" s="22" t="str">
        <f>IF(P_endring!D243=0," ",P_endring!D243)</f>
        <v xml:space="preserve"> </v>
      </c>
      <c r="E242" s="23" t="str">
        <f>IF(P_endring!G243=0," ",P_endring!G243)</f>
        <v xml:space="preserve"> </v>
      </c>
      <c r="F242" s="33" t="str">
        <f>IF(P_endring!P243=0," ",P_endring!P243)</f>
        <v xml:space="preserve"> </v>
      </c>
    </row>
    <row r="243" spans="2:6" x14ac:dyDescent="0.2">
      <c r="B243" s="21" t="str">
        <f>IF(P_endring!B244=0," ",P_endring!B244)</f>
        <v xml:space="preserve"> </v>
      </c>
      <c r="C243" s="22" t="str">
        <f>IF(P_endring!C244=0," ",P_endring!C244)</f>
        <v xml:space="preserve"> </v>
      </c>
      <c r="D243" s="22" t="str">
        <f>IF(P_endring!D244=0," ",P_endring!D244)</f>
        <v xml:space="preserve"> </v>
      </c>
      <c r="E243" s="23" t="str">
        <f>IF(P_endring!G244=0," ",P_endring!G244)</f>
        <v xml:space="preserve"> </v>
      </c>
      <c r="F243" s="33" t="str">
        <f>IF(P_endring!P244=0," ",P_endring!P244)</f>
        <v xml:space="preserve"> </v>
      </c>
    </row>
    <row r="244" spans="2:6" x14ac:dyDescent="0.2">
      <c r="B244" s="21" t="str">
        <f>IF(P_endring!B245=0," ",P_endring!B245)</f>
        <v xml:space="preserve"> </v>
      </c>
      <c r="C244" s="22" t="str">
        <f>IF(P_endring!C245=0," ",P_endring!C245)</f>
        <v xml:space="preserve"> </v>
      </c>
      <c r="D244" s="22" t="str">
        <f>IF(P_endring!D245=0," ",P_endring!D245)</f>
        <v xml:space="preserve"> </v>
      </c>
      <c r="E244" s="23" t="str">
        <f>IF(P_endring!G245=0," ",P_endring!G245)</f>
        <v xml:space="preserve"> </v>
      </c>
      <c r="F244" s="33" t="str">
        <f>IF(P_endring!P245=0," ",P_endring!P245)</f>
        <v xml:space="preserve"> </v>
      </c>
    </row>
    <row r="245" spans="2:6" x14ac:dyDescent="0.2">
      <c r="B245" s="21" t="str">
        <f>IF(P_endring!B246=0," ",P_endring!B246)</f>
        <v xml:space="preserve"> </v>
      </c>
      <c r="C245" s="22" t="str">
        <f>IF(P_endring!C246=0," ",P_endring!C246)</f>
        <v xml:space="preserve"> </v>
      </c>
      <c r="D245" s="22" t="str">
        <f>IF(P_endring!D246=0," ",P_endring!D246)</f>
        <v xml:space="preserve"> </v>
      </c>
      <c r="E245" s="23" t="str">
        <f>IF(P_endring!G246=0," ",P_endring!G246)</f>
        <v xml:space="preserve"> </v>
      </c>
      <c r="F245" s="33" t="str">
        <f>IF(P_endring!P246=0," ",P_endring!P246)</f>
        <v xml:space="preserve"> </v>
      </c>
    </row>
    <row r="246" spans="2:6" x14ac:dyDescent="0.2">
      <c r="B246" s="21" t="str">
        <f>IF(P_endring!B247=0," ",P_endring!B247)</f>
        <v xml:space="preserve"> </v>
      </c>
      <c r="C246" s="22" t="str">
        <f>IF(P_endring!C247=0," ",P_endring!C247)</f>
        <v xml:space="preserve"> </v>
      </c>
      <c r="D246" s="22" t="str">
        <f>IF(P_endring!D247=0," ",P_endring!D247)</f>
        <v xml:space="preserve"> </v>
      </c>
      <c r="E246" s="23" t="str">
        <f>IF(P_endring!G247=0," ",P_endring!G247)</f>
        <v xml:space="preserve"> </v>
      </c>
      <c r="F246" s="33" t="str">
        <f>IF(P_endring!P247=0," ",P_endring!P247)</f>
        <v xml:space="preserve"> </v>
      </c>
    </row>
    <row r="247" spans="2:6" x14ac:dyDescent="0.2">
      <c r="B247" s="21" t="str">
        <f>IF(P_endring!B248=0," ",P_endring!B248)</f>
        <v xml:space="preserve"> </v>
      </c>
      <c r="C247" s="22" t="str">
        <f>IF(P_endring!C248=0," ",P_endring!C248)</f>
        <v xml:space="preserve"> </v>
      </c>
      <c r="D247" s="22" t="str">
        <f>IF(P_endring!D248=0," ",P_endring!D248)</f>
        <v xml:space="preserve"> </v>
      </c>
      <c r="E247" s="23" t="str">
        <f>IF(P_endring!G248=0," ",P_endring!G248)</f>
        <v xml:space="preserve"> </v>
      </c>
      <c r="F247" s="33" t="str">
        <f>IF(P_endring!P248=0," ",P_endring!P248)</f>
        <v xml:space="preserve"> </v>
      </c>
    </row>
    <row r="248" spans="2:6" x14ac:dyDescent="0.2">
      <c r="B248" s="21" t="str">
        <f>IF(P_endring!B249=0," ",P_endring!B249)</f>
        <v xml:space="preserve"> </v>
      </c>
      <c r="C248" s="22" t="str">
        <f>IF(P_endring!C249=0," ",P_endring!C249)</f>
        <v xml:space="preserve"> </v>
      </c>
      <c r="D248" s="22" t="str">
        <f>IF(P_endring!D249=0," ",P_endring!D249)</f>
        <v xml:space="preserve"> </v>
      </c>
      <c r="E248" s="23" t="str">
        <f>IF(P_endring!G249=0," ",P_endring!G249)</f>
        <v xml:space="preserve"> </v>
      </c>
      <c r="F248" s="33" t="str">
        <f>IF(P_endring!P249=0," ",P_endring!P249)</f>
        <v xml:space="preserve"> </v>
      </c>
    </row>
    <row r="249" spans="2:6" x14ac:dyDescent="0.2">
      <c r="B249" s="21" t="str">
        <f>IF(P_endring!B250=0," ",P_endring!B250)</f>
        <v xml:space="preserve"> </v>
      </c>
      <c r="C249" s="22" t="str">
        <f>IF(P_endring!C250=0," ",P_endring!C250)</f>
        <v xml:space="preserve"> </v>
      </c>
      <c r="D249" s="22" t="str">
        <f>IF(P_endring!D250=0," ",P_endring!D250)</f>
        <v xml:space="preserve"> </v>
      </c>
      <c r="E249" s="23" t="str">
        <f>IF(P_endring!G250=0," ",P_endring!G250)</f>
        <v xml:space="preserve"> </v>
      </c>
      <c r="F249" s="33" t="str">
        <f>IF(P_endring!P250=0," ",P_endring!P250)</f>
        <v xml:space="preserve"> </v>
      </c>
    </row>
    <row r="250" spans="2:6" x14ac:dyDescent="0.2">
      <c r="B250" s="21" t="str">
        <f>IF(P_endring!B251=0," ",P_endring!B251)</f>
        <v xml:space="preserve"> </v>
      </c>
      <c r="C250" s="22" t="str">
        <f>IF(P_endring!C251=0," ",P_endring!C251)</f>
        <v xml:space="preserve"> </v>
      </c>
      <c r="D250" s="22" t="str">
        <f>IF(P_endring!D251=0," ",P_endring!D251)</f>
        <v xml:space="preserve"> </v>
      </c>
      <c r="E250" s="23" t="str">
        <f>IF(P_endring!G251=0," ",P_endring!G251)</f>
        <v xml:space="preserve"> </v>
      </c>
      <c r="F250" s="33" t="str">
        <f>IF(P_endring!P251=0," ",P_endring!P251)</f>
        <v xml:space="preserve"> </v>
      </c>
    </row>
    <row r="251" spans="2:6" x14ac:dyDescent="0.2">
      <c r="B251" s="21" t="str">
        <f>IF(P_endring!B252=0," ",P_endring!B252)</f>
        <v xml:space="preserve"> </v>
      </c>
      <c r="C251" s="22" t="str">
        <f>IF(P_endring!C252=0," ",P_endring!C252)</f>
        <v xml:space="preserve"> </v>
      </c>
      <c r="D251" s="22" t="str">
        <f>IF(P_endring!D252=0," ",P_endring!D252)</f>
        <v xml:space="preserve"> </v>
      </c>
      <c r="E251" s="23" t="str">
        <f>IF(P_endring!G252=0," ",P_endring!G252)</f>
        <v xml:space="preserve"> </v>
      </c>
      <c r="F251" s="33" t="str">
        <f>IF(P_endring!P252=0," ",P_endring!P252)</f>
        <v xml:space="preserve"> </v>
      </c>
    </row>
    <row r="252" spans="2:6" x14ac:dyDescent="0.2">
      <c r="B252" s="21" t="str">
        <f>IF(P_endring!B253=0," ",P_endring!B253)</f>
        <v xml:space="preserve"> </v>
      </c>
      <c r="C252" s="22" t="str">
        <f>IF(P_endring!C253=0," ",P_endring!C253)</f>
        <v xml:space="preserve"> </v>
      </c>
      <c r="D252" s="22" t="str">
        <f>IF(P_endring!D253=0," ",P_endring!D253)</f>
        <v xml:space="preserve"> </v>
      </c>
      <c r="E252" s="23" t="str">
        <f>IF(P_endring!G253=0," ",P_endring!G253)</f>
        <v xml:space="preserve"> </v>
      </c>
      <c r="F252" s="33" t="str">
        <f>IF(P_endring!P253=0," ",P_endring!P253)</f>
        <v xml:space="preserve"> </v>
      </c>
    </row>
    <row r="253" spans="2:6" x14ac:dyDescent="0.2">
      <c r="B253" s="21" t="str">
        <f>IF(P_endring!B254=0," ",P_endring!B254)</f>
        <v xml:space="preserve"> </v>
      </c>
      <c r="C253" s="22" t="str">
        <f>IF(P_endring!C254=0," ",P_endring!C254)</f>
        <v xml:space="preserve"> </v>
      </c>
      <c r="D253" s="22" t="str">
        <f>IF(P_endring!D254=0," ",P_endring!D254)</f>
        <v xml:space="preserve"> </v>
      </c>
      <c r="E253" s="23" t="str">
        <f>IF(P_endring!G254=0," ",P_endring!G254)</f>
        <v xml:space="preserve"> </v>
      </c>
      <c r="F253" s="33" t="str">
        <f>IF(P_endring!P254=0," ",P_endring!P254)</f>
        <v xml:space="preserve"> </v>
      </c>
    </row>
    <row r="254" spans="2:6" x14ac:dyDescent="0.2">
      <c r="B254" s="21" t="str">
        <f>IF(P_endring!B255=0," ",P_endring!B255)</f>
        <v xml:space="preserve"> </v>
      </c>
      <c r="C254" s="22" t="str">
        <f>IF(P_endring!C255=0," ",P_endring!C255)</f>
        <v xml:space="preserve"> </v>
      </c>
      <c r="D254" s="22" t="str">
        <f>IF(P_endring!D255=0," ",P_endring!D255)</f>
        <v xml:space="preserve"> </v>
      </c>
      <c r="E254" s="23" t="str">
        <f>IF(P_endring!G255=0," ",P_endring!G255)</f>
        <v xml:space="preserve"> </v>
      </c>
      <c r="F254" s="33" t="str">
        <f>IF(P_endring!P255=0," ",P_endring!P255)</f>
        <v xml:space="preserve"> </v>
      </c>
    </row>
    <row r="255" spans="2:6" x14ac:dyDescent="0.2">
      <c r="B255" s="21" t="str">
        <f>IF(P_endring!B256=0," ",P_endring!B256)</f>
        <v xml:space="preserve"> </v>
      </c>
      <c r="C255" s="22" t="str">
        <f>IF(P_endring!C256=0," ",P_endring!C256)</f>
        <v xml:space="preserve"> </v>
      </c>
      <c r="D255" s="22" t="str">
        <f>IF(P_endring!D256=0," ",P_endring!D256)</f>
        <v xml:space="preserve"> </v>
      </c>
      <c r="E255" s="23" t="str">
        <f>IF(P_endring!G256=0," ",P_endring!G256)</f>
        <v xml:space="preserve"> </v>
      </c>
      <c r="F255" s="33" t="str">
        <f>IF(P_endring!P256=0," ",P_endring!P256)</f>
        <v xml:space="preserve"> </v>
      </c>
    </row>
    <row r="256" spans="2:6" x14ac:dyDescent="0.2">
      <c r="B256" s="21" t="str">
        <f>IF(P_endring!B257=0," ",P_endring!B257)</f>
        <v xml:space="preserve"> </v>
      </c>
      <c r="C256" s="22" t="str">
        <f>IF(P_endring!C257=0," ",P_endring!C257)</f>
        <v xml:space="preserve"> </v>
      </c>
      <c r="D256" s="22" t="str">
        <f>IF(P_endring!D257=0," ",P_endring!D257)</f>
        <v xml:space="preserve"> </v>
      </c>
      <c r="E256" s="23" t="str">
        <f>IF(P_endring!G257=0," ",P_endring!G257)</f>
        <v xml:space="preserve"> </v>
      </c>
      <c r="F256" s="33" t="str">
        <f>IF(P_endring!P257=0," ",P_endring!P257)</f>
        <v xml:space="preserve"> </v>
      </c>
    </row>
    <row r="257" spans="2:6" x14ac:dyDescent="0.2">
      <c r="B257" s="21" t="str">
        <f>IF(P_endring!B258=0," ",P_endring!B258)</f>
        <v xml:space="preserve"> </v>
      </c>
      <c r="C257" s="22" t="str">
        <f>IF(P_endring!C258=0," ",P_endring!C258)</f>
        <v xml:space="preserve"> </v>
      </c>
      <c r="D257" s="22" t="str">
        <f>IF(P_endring!D258=0," ",P_endring!D258)</f>
        <v xml:space="preserve"> </v>
      </c>
      <c r="E257" s="23" t="str">
        <f>IF(P_endring!G258=0," ",P_endring!G258)</f>
        <v xml:space="preserve"> </v>
      </c>
      <c r="F257" s="33" t="str">
        <f>IF(P_endring!P258=0," ",P_endring!P258)</f>
        <v xml:space="preserve"> </v>
      </c>
    </row>
    <row r="258" spans="2:6" x14ac:dyDescent="0.2">
      <c r="B258" s="21" t="str">
        <f>IF(P_endring!B259=0," ",P_endring!B259)</f>
        <v xml:space="preserve"> </v>
      </c>
      <c r="C258" s="22" t="str">
        <f>IF(P_endring!C259=0," ",P_endring!C259)</f>
        <v xml:space="preserve"> </v>
      </c>
      <c r="D258" s="22" t="str">
        <f>IF(P_endring!D259=0," ",P_endring!D259)</f>
        <v xml:space="preserve"> </v>
      </c>
      <c r="E258" s="23" t="str">
        <f>IF(P_endring!G259=0," ",P_endring!G259)</f>
        <v xml:space="preserve"> </v>
      </c>
      <c r="F258" s="33" t="str">
        <f>IF(P_endring!P259=0," ",P_endring!P259)</f>
        <v xml:space="preserve"> </v>
      </c>
    </row>
    <row r="259" spans="2:6" x14ac:dyDescent="0.2">
      <c r="B259" s="21" t="str">
        <f>IF(P_endring!B260=0," ",P_endring!B260)</f>
        <v xml:space="preserve"> </v>
      </c>
      <c r="C259" s="22" t="str">
        <f>IF(P_endring!C260=0," ",P_endring!C260)</f>
        <v xml:space="preserve"> </v>
      </c>
      <c r="D259" s="22" t="str">
        <f>IF(P_endring!D260=0," ",P_endring!D260)</f>
        <v xml:space="preserve"> </v>
      </c>
      <c r="E259" s="23" t="str">
        <f>IF(P_endring!G260=0," ",P_endring!G260)</f>
        <v xml:space="preserve"> </v>
      </c>
      <c r="F259" s="33" t="str">
        <f>IF(P_endring!P260=0," ",P_endring!P260)</f>
        <v xml:space="preserve"> </v>
      </c>
    </row>
    <row r="260" spans="2:6" x14ac:dyDescent="0.2">
      <c r="B260" s="21" t="str">
        <f>IF(P_endring!B261=0," ",P_endring!B261)</f>
        <v xml:space="preserve"> </v>
      </c>
      <c r="C260" s="22" t="str">
        <f>IF(P_endring!C261=0," ",P_endring!C261)</f>
        <v xml:space="preserve"> </v>
      </c>
      <c r="D260" s="22" t="str">
        <f>IF(P_endring!D261=0," ",P_endring!D261)</f>
        <v xml:space="preserve"> </v>
      </c>
      <c r="E260" s="23" t="str">
        <f>IF(P_endring!G261=0," ",P_endring!G261)</f>
        <v xml:space="preserve"> </v>
      </c>
      <c r="F260" s="33" t="str">
        <f>IF(P_endring!P261=0," ",P_endring!P261)</f>
        <v xml:space="preserve"> </v>
      </c>
    </row>
    <row r="261" spans="2:6" x14ac:dyDescent="0.2">
      <c r="B261" s="21" t="str">
        <f>IF(P_endring!B262=0," ",P_endring!B262)</f>
        <v xml:space="preserve"> </v>
      </c>
      <c r="C261" s="22" t="str">
        <f>IF(P_endring!C262=0," ",P_endring!C262)</f>
        <v xml:space="preserve"> </v>
      </c>
      <c r="D261" s="22" t="str">
        <f>IF(P_endring!D262=0," ",P_endring!D262)</f>
        <v xml:space="preserve"> </v>
      </c>
      <c r="E261" s="23" t="str">
        <f>IF(P_endring!G262=0," ",P_endring!G262)</f>
        <v xml:space="preserve"> </v>
      </c>
      <c r="F261" s="33" t="str">
        <f>IF(P_endring!P262=0," ",P_endring!P262)</f>
        <v xml:space="preserve"> </v>
      </c>
    </row>
    <row r="262" spans="2:6" x14ac:dyDescent="0.2">
      <c r="B262" s="21" t="str">
        <f>IF(P_endring!B263=0," ",P_endring!B263)</f>
        <v xml:space="preserve"> </v>
      </c>
      <c r="C262" s="22" t="str">
        <f>IF(P_endring!C263=0," ",P_endring!C263)</f>
        <v xml:space="preserve"> </v>
      </c>
      <c r="D262" s="22" t="str">
        <f>IF(P_endring!D263=0," ",P_endring!D263)</f>
        <v xml:space="preserve"> </v>
      </c>
      <c r="E262" s="23" t="str">
        <f>IF(P_endring!G263=0," ",P_endring!G263)</f>
        <v xml:space="preserve"> </v>
      </c>
      <c r="F262" s="33" t="str">
        <f>IF(P_endring!P263=0," ",P_endring!P263)</f>
        <v xml:space="preserve"> </v>
      </c>
    </row>
    <row r="263" spans="2:6" x14ac:dyDescent="0.2">
      <c r="B263" s="21" t="str">
        <f>IF(P_endring!B264=0," ",P_endring!B264)</f>
        <v xml:space="preserve"> </v>
      </c>
      <c r="C263" s="22" t="str">
        <f>IF(P_endring!C264=0," ",P_endring!C264)</f>
        <v xml:space="preserve"> </v>
      </c>
      <c r="D263" s="22" t="str">
        <f>IF(P_endring!D264=0," ",P_endring!D264)</f>
        <v xml:space="preserve"> </v>
      </c>
      <c r="E263" s="23" t="str">
        <f>IF(P_endring!G264=0," ",P_endring!G264)</f>
        <v xml:space="preserve"> </v>
      </c>
      <c r="F263" s="33" t="str">
        <f>IF(P_endring!P264=0," ",P_endring!P264)</f>
        <v xml:space="preserve"> </v>
      </c>
    </row>
    <row r="264" spans="2:6" x14ac:dyDescent="0.2">
      <c r="B264" s="21" t="str">
        <f>IF(P_endring!B265=0," ",P_endring!B265)</f>
        <v xml:space="preserve"> </v>
      </c>
      <c r="C264" s="22" t="str">
        <f>IF(P_endring!C265=0," ",P_endring!C265)</f>
        <v xml:space="preserve"> </v>
      </c>
      <c r="D264" s="22" t="str">
        <f>IF(P_endring!D265=0," ",P_endring!D265)</f>
        <v xml:space="preserve"> </v>
      </c>
      <c r="E264" s="23" t="str">
        <f>IF(P_endring!G265=0," ",P_endring!G265)</f>
        <v xml:space="preserve"> </v>
      </c>
      <c r="F264" s="33" t="str">
        <f>IF(P_endring!P265=0," ",P_endring!P265)</f>
        <v xml:space="preserve"> </v>
      </c>
    </row>
    <row r="265" spans="2:6" x14ac:dyDescent="0.2">
      <c r="B265" s="21" t="str">
        <f>IF(P_endring!B266=0," ",P_endring!B266)</f>
        <v xml:space="preserve"> </v>
      </c>
      <c r="C265" s="22" t="str">
        <f>IF(P_endring!C266=0," ",P_endring!C266)</f>
        <v xml:space="preserve"> </v>
      </c>
      <c r="D265" s="22" t="str">
        <f>IF(P_endring!D266=0," ",P_endring!D266)</f>
        <v xml:space="preserve"> </v>
      </c>
      <c r="E265" s="23" t="str">
        <f>IF(P_endring!G266=0," ",P_endring!G266)</f>
        <v xml:space="preserve"> </v>
      </c>
      <c r="F265" s="33" t="str">
        <f>IF(P_endring!P266=0," ",P_endring!P266)</f>
        <v xml:space="preserve"> </v>
      </c>
    </row>
    <row r="266" spans="2:6" x14ac:dyDescent="0.2">
      <c r="B266" s="21" t="str">
        <f>IF(P_endring!B267=0," ",P_endring!B267)</f>
        <v xml:space="preserve"> </v>
      </c>
      <c r="C266" s="22" t="str">
        <f>IF(P_endring!C267=0," ",P_endring!C267)</f>
        <v xml:space="preserve"> </v>
      </c>
      <c r="D266" s="22" t="str">
        <f>IF(P_endring!D267=0," ",P_endring!D267)</f>
        <v xml:space="preserve"> </v>
      </c>
      <c r="E266" s="23" t="str">
        <f>IF(P_endring!G267=0," ",P_endring!G267)</f>
        <v xml:space="preserve"> </v>
      </c>
      <c r="F266" s="33" t="str">
        <f>IF(P_endring!P267=0," ",P_endring!P267)</f>
        <v xml:space="preserve"> </v>
      </c>
    </row>
    <row r="267" spans="2:6" x14ac:dyDescent="0.2">
      <c r="B267" s="21" t="str">
        <f>IF(P_endring!B268=0," ",P_endring!B268)</f>
        <v xml:space="preserve"> </v>
      </c>
      <c r="C267" s="22" t="str">
        <f>IF(P_endring!C268=0," ",P_endring!C268)</f>
        <v xml:space="preserve"> </v>
      </c>
      <c r="D267" s="22" t="str">
        <f>IF(P_endring!D268=0," ",P_endring!D268)</f>
        <v xml:space="preserve"> </v>
      </c>
      <c r="E267" s="23" t="str">
        <f>IF(P_endring!G268=0," ",P_endring!G268)</f>
        <v xml:space="preserve"> </v>
      </c>
      <c r="F267" s="33" t="str">
        <f>IF(P_endring!P268=0," ",P_endring!P268)</f>
        <v xml:space="preserve"> </v>
      </c>
    </row>
    <row r="268" spans="2:6" x14ac:dyDescent="0.2">
      <c r="B268" s="21" t="str">
        <f>IF(P_endring!B269=0," ",P_endring!B269)</f>
        <v xml:space="preserve"> </v>
      </c>
      <c r="C268" s="22" t="str">
        <f>IF(P_endring!C269=0," ",P_endring!C269)</f>
        <v xml:space="preserve"> </v>
      </c>
      <c r="D268" s="22" t="str">
        <f>IF(P_endring!D269=0," ",P_endring!D269)</f>
        <v xml:space="preserve"> </v>
      </c>
      <c r="E268" s="23" t="str">
        <f>IF(P_endring!G269=0," ",P_endring!G269)</f>
        <v xml:space="preserve"> </v>
      </c>
      <c r="F268" s="33" t="str">
        <f>IF(P_endring!P269=0," ",P_endring!P269)</f>
        <v xml:space="preserve"> </v>
      </c>
    </row>
    <row r="269" spans="2:6" x14ac:dyDescent="0.2">
      <c r="B269" s="21" t="str">
        <f>IF(P_endring!B270=0," ",P_endring!B270)</f>
        <v xml:space="preserve"> </v>
      </c>
      <c r="C269" s="22" t="str">
        <f>IF(P_endring!C270=0," ",P_endring!C270)</f>
        <v xml:space="preserve"> </v>
      </c>
      <c r="D269" s="22" t="str">
        <f>IF(P_endring!D270=0," ",P_endring!D270)</f>
        <v xml:space="preserve"> </v>
      </c>
      <c r="E269" s="23" t="str">
        <f>IF(P_endring!G270=0," ",P_endring!G270)</f>
        <v xml:space="preserve"> </v>
      </c>
      <c r="F269" s="33" t="str">
        <f>IF(P_endring!P270=0," ",P_endring!P270)</f>
        <v xml:space="preserve"> </v>
      </c>
    </row>
    <row r="270" spans="2:6" x14ac:dyDescent="0.2">
      <c r="B270" s="21" t="str">
        <f>IF(P_endring!B271=0," ",P_endring!B271)</f>
        <v xml:space="preserve"> </v>
      </c>
      <c r="C270" s="22" t="str">
        <f>IF(P_endring!C271=0," ",P_endring!C271)</f>
        <v xml:space="preserve"> </v>
      </c>
      <c r="D270" s="22" t="str">
        <f>IF(P_endring!D271=0," ",P_endring!D271)</f>
        <v xml:space="preserve"> </v>
      </c>
      <c r="E270" s="23" t="str">
        <f>IF(P_endring!G271=0," ",P_endring!G271)</f>
        <v xml:space="preserve"> </v>
      </c>
      <c r="F270" s="33" t="str">
        <f>IF(P_endring!P271=0," ",P_endring!P271)</f>
        <v xml:space="preserve"> </v>
      </c>
    </row>
    <row r="271" spans="2:6" x14ac:dyDescent="0.2">
      <c r="B271" s="21" t="str">
        <f>IF(P_endring!B272=0," ",P_endring!B272)</f>
        <v xml:space="preserve"> </v>
      </c>
      <c r="C271" s="22" t="str">
        <f>IF(P_endring!C272=0," ",P_endring!C272)</f>
        <v xml:space="preserve"> </v>
      </c>
      <c r="D271" s="22" t="str">
        <f>IF(P_endring!D272=0," ",P_endring!D272)</f>
        <v xml:space="preserve"> </v>
      </c>
      <c r="E271" s="23" t="str">
        <f>IF(P_endring!G272=0," ",P_endring!G272)</f>
        <v xml:space="preserve"> </v>
      </c>
      <c r="F271" s="33" t="str">
        <f>IF(P_endring!P272=0," ",P_endring!P272)</f>
        <v xml:space="preserve"> </v>
      </c>
    </row>
    <row r="272" spans="2:6" x14ac:dyDescent="0.2">
      <c r="B272" s="21" t="str">
        <f>IF(P_endring!B273=0," ",P_endring!B273)</f>
        <v xml:space="preserve"> </v>
      </c>
      <c r="C272" s="22" t="str">
        <f>IF(P_endring!C273=0," ",P_endring!C273)</f>
        <v xml:space="preserve"> </v>
      </c>
      <c r="D272" s="22" t="str">
        <f>IF(P_endring!D273=0," ",P_endring!D273)</f>
        <v xml:space="preserve"> </v>
      </c>
      <c r="E272" s="23" t="str">
        <f>IF(P_endring!G273=0," ",P_endring!G273)</f>
        <v xml:space="preserve"> </v>
      </c>
      <c r="F272" s="33" t="str">
        <f>IF(P_endring!P273=0," ",P_endring!P273)</f>
        <v xml:space="preserve"> </v>
      </c>
    </row>
    <row r="273" spans="2:6" x14ac:dyDescent="0.2">
      <c r="B273" s="21" t="str">
        <f>IF(P_endring!B274=0," ",P_endring!B274)</f>
        <v xml:space="preserve"> </v>
      </c>
      <c r="C273" s="22" t="str">
        <f>IF(P_endring!C274=0," ",P_endring!C274)</f>
        <v xml:space="preserve"> </v>
      </c>
      <c r="D273" s="22" t="str">
        <f>IF(P_endring!D274=0," ",P_endring!D274)</f>
        <v xml:space="preserve"> </v>
      </c>
      <c r="E273" s="23" t="str">
        <f>IF(P_endring!G274=0," ",P_endring!G274)</f>
        <v xml:space="preserve"> </v>
      </c>
      <c r="F273" s="33" t="str">
        <f>IF(P_endring!P274=0," ",P_endring!P274)</f>
        <v xml:space="preserve"> </v>
      </c>
    </row>
    <row r="274" spans="2:6" x14ac:dyDescent="0.2">
      <c r="B274" s="21" t="str">
        <f>IF(P_endring!B275=0," ",P_endring!B275)</f>
        <v xml:space="preserve"> </v>
      </c>
      <c r="C274" s="22" t="str">
        <f>IF(P_endring!C275=0," ",P_endring!C275)</f>
        <v xml:space="preserve"> </v>
      </c>
      <c r="D274" s="22" t="str">
        <f>IF(P_endring!D275=0," ",P_endring!D275)</f>
        <v xml:space="preserve"> </v>
      </c>
      <c r="E274" s="23" t="str">
        <f>IF(P_endring!G275=0," ",P_endring!G275)</f>
        <v xml:space="preserve"> </v>
      </c>
      <c r="F274" s="33" t="str">
        <f>IF(P_endring!P275=0," ",P_endring!P275)</f>
        <v xml:space="preserve"> </v>
      </c>
    </row>
    <row r="275" spans="2:6" x14ac:dyDescent="0.2">
      <c r="B275" s="21" t="str">
        <f>IF(P_endring!B276=0," ",P_endring!B276)</f>
        <v xml:space="preserve"> </v>
      </c>
      <c r="C275" s="22" t="str">
        <f>IF(P_endring!C276=0," ",P_endring!C276)</f>
        <v xml:space="preserve"> </v>
      </c>
      <c r="D275" s="22" t="str">
        <f>IF(P_endring!D276=0," ",P_endring!D276)</f>
        <v xml:space="preserve"> </v>
      </c>
      <c r="E275" s="23" t="str">
        <f>IF(P_endring!G276=0," ",P_endring!G276)</f>
        <v xml:space="preserve"> </v>
      </c>
      <c r="F275" s="33" t="str">
        <f>IF(P_endring!P276=0," ",P_endring!P276)</f>
        <v xml:space="preserve"> </v>
      </c>
    </row>
    <row r="276" spans="2:6" x14ac:dyDescent="0.2">
      <c r="B276" s="21" t="str">
        <f>IF(P_endring!B277=0," ",P_endring!B277)</f>
        <v xml:space="preserve"> </v>
      </c>
      <c r="C276" s="22" t="str">
        <f>IF(P_endring!C277=0," ",P_endring!C277)</f>
        <v xml:space="preserve"> </v>
      </c>
      <c r="D276" s="22" t="str">
        <f>IF(P_endring!D277=0," ",P_endring!D277)</f>
        <v xml:space="preserve"> </v>
      </c>
      <c r="E276" s="23" t="str">
        <f>IF(P_endring!G277=0," ",P_endring!G277)</f>
        <v xml:space="preserve"> </v>
      </c>
      <c r="F276" s="33" t="str">
        <f>IF(P_endring!P277=0," ",P_endring!P277)</f>
        <v xml:space="preserve"> </v>
      </c>
    </row>
    <row r="277" spans="2:6" x14ac:dyDescent="0.2">
      <c r="B277" s="21" t="str">
        <f>IF(P_endring!B278=0," ",P_endring!B278)</f>
        <v xml:space="preserve"> </v>
      </c>
      <c r="C277" s="22" t="str">
        <f>IF(P_endring!C278=0," ",P_endring!C278)</f>
        <v xml:space="preserve"> </v>
      </c>
      <c r="D277" s="22" t="str">
        <f>IF(P_endring!D278=0," ",P_endring!D278)</f>
        <v xml:space="preserve"> </v>
      </c>
      <c r="E277" s="23" t="str">
        <f>IF(P_endring!G278=0," ",P_endring!G278)</f>
        <v xml:space="preserve"> </v>
      </c>
      <c r="F277" s="33" t="str">
        <f>IF(P_endring!P278=0," ",P_endring!P278)</f>
        <v xml:space="preserve"> </v>
      </c>
    </row>
    <row r="278" spans="2:6" x14ac:dyDescent="0.2">
      <c r="B278" s="21" t="str">
        <f>IF(P_endring!B279=0," ",P_endring!B279)</f>
        <v xml:space="preserve"> </v>
      </c>
      <c r="C278" s="22" t="str">
        <f>IF(P_endring!C279=0," ",P_endring!C279)</f>
        <v xml:space="preserve"> </v>
      </c>
      <c r="D278" s="22" t="str">
        <f>IF(P_endring!D279=0," ",P_endring!D279)</f>
        <v xml:space="preserve"> </v>
      </c>
      <c r="E278" s="23" t="str">
        <f>IF(P_endring!G279=0," ",P_endring!G279)</f>
        <v xml:space="preserve"> </v>
      </c>
      <c r="F278" s="33" t="str">
        <f>IF(P_endring!P279=0," ",P_endring!P279)</f>
        <v xml:space="preserve"> </v>
      </c>
    </row>
    <row r="279" spans="2:6" x14ac:dyDescent="0.2">
      <c r="B279" s="21" t="str">
        <f>IF(P_endring!B280=0," ",P_endring!B280)</f>
        <v xml:space="preserve"> </v>
      </c>
      <c r="C279" s="22" t="str">
        <f>IF(P_endring!C280=0," ",P_endring!C280)</f>
        <v xml:space="preserve"> </v>
      </c>
      <c r="D279" s="22" t="str">
        <f>IF(P_endring!D280=0," ",P_endring!D280)</f>
        <v xml:space="preserve"> </v>
      </c>
      <c r="E279" s="23" t="str">
        <f>IF(P_endring!G280=0," ",P_endring!G280)</f>
        <v xml:space="preserve"> </v>
      </c>
      <c r="F279" s="33" t="str">
        <f>IF(P_endring!P280=0," ",P_endring!P280)</f>
        <v xml:space="preserve"> </v>
      </c>
    </row>
    <row r="280" spans="2:6" x14ac:dyDescent="0.2">
      <c r="B280" s="21" t="str">
        <f>IF(P_endring!B281=0," ",P_endring!B281)</f>
        <v xml:space="preserve"> </v>
      </c>
      <c r="C280" s="22" t="str">
        <f>IF(P_endring!C281=0," ",P_endring!C281)</f>
        <v xml:space="preserve"> </v>
      </c>
      <c r="D280" s="22" t="str">
        <f>IF(P_endring!D281=0," ",P_endring!D281)</f>
        <v xml:space="preserve"> </v>
      </c>
      <c r="E280" s="23" t="str">
        <f>IF(P_endring!G281=0," ",P_endring!G281)</f>
        <v xml:space="preserve"> </v>
      </c>
      <c r="F280" s="33" t="str">
        <f>IF(P_endring!P281=0," ",P_endring!P281)</f>
        <v xml:space="preserve"> </v>
      </c>
    </row>
    <row r="281" spans="2:6" x14ac:dyDescent="0.2">
      <c r="B281" s="21" t="str">
        <f>IF(P_endring!B282=0," ",P_endring!B282)</f>
        <v xml:space="preserve"> </v>
      </c>
      <c r="C281" s="22" t="str">
        <f>IF(P_endring!C282=0," ",P_endring!C282)</f>
        <v xml:space="preserve"> </v>
      </c>
      <c r="D281" s="22" t="str">
        <f>IF(P_endring!D282=0," ",P_endring!D282)</f>
        <v xml:space="preserve"> </v>
      </c>
      <c r="E281" s="23" t="str">
        <f>IF(P_endring!G282=0," ",P_endring!G282)</f>
        <v xml:space="preserve"> </v>
      </c>
      <c r="F281" s="33" t="str">
        <f>IF(P_endring!P282=0," ",P_endring!P282)</f>
        <v xml:space="preserve"> </v>
      </c>
    </row>
    <row r="282" spans="2:6" x14ac:dyDescent="0.2">
      <c r="B282" s="21" t="str">
        <f>IF(P_endring!B283=0," ",P_endring!B283)</f>
        <v xml:space="preserve"> </v>
      </c>
      <c r="C282" s="22" t="str">
        <f>IF(P_endring!C283=0," ",P_endring!C283)</f>
        <v xml:space="preserve"> </v>
      </c>
      <c r="D282" s="22" t="str">
        <f>IF(P_endring!D283=0," ",P_endring!D283)</f>
        <v xml:space="preserve"> </v>
      </c>
      <c r="E282" s="23" t="str">
        <f>IF(P_endring!G283=0," ",P_endring!G283)</f>
        <v xml:space="preserve"> </v>
      </c>
      <c r="F282" s="33" t="str">
        <f>IF(P_endring!P283=0," ",P_endring!P283)</f>
        <v xml:space="preserve"> </v>
      </c>
    </row>
    <row r="283" spans="2:6" x14ac:dyDescent="0.2">
      <c r="B283" s="21" t="str">
        <f>IF(P_endring!B284=0," ",P_endring!B284)</f>
        <v xml:space="preserve"> </v>
      </c>
      <c r="C283" s="22" t="str">
        <f>IF(P_endring!C284=0," ",P_endring!C284)</f>
        <v xml:space="preserve"> </v>
      </c>
      <c r="D283" s="22" t="str">
        <f>IF(P_endring!D284=0," ",P_endring!D284)</f>
        <v xml:space="preserve"> </v>
      </c>
      <c r="E283" s="23" t="str">
        <f>IF(P_endring!G284=0," ",P_endring!G284)</f>
        <v xml:space="preserve"> </v>
      </c>
      <c r="F283" s="33" t="str">
        <f>IF(P_endring!P284=0," ",P_endring!P284)</f>
        <v xml:space="preserve"> </v>
      </c>
    </row>
    <row r="284" spans="2:6" x14ac:dyDescent="0.2">
      <c r="B284" s="21" t="str">
        <f>IF(P_endring!B285=0," ",P_endring!B285)</f>
        <v xml:space="preserve"> </v>
      </c>
      <c r="C284" s="22" t="str">
        <f>IF(P_endring!C285=0," ",P_endring!C285)</f>
        <v xml:space="preserve"> </v>
      </c>
      <c r="D284" s="22" t="str">
        <f>IF(P_endring!D285=0," ",P_endring!D285)</f>
        <v xml:space="preserve"> </v>
      </c>
      <c r="E284" s="23" t="str">
        <f>IF(P_endring!G285=0," ",P_endring!G285)</f>
        <v xml:space="preserve"> </v>
      </c>
      <c r="F284" s="33" t="str">
        <f>IF(P_endring!P285=0," ",P_endring!P285)</f>
        <v xml:space="preserve"> </v>
      </c>
    </row>
    <row r="285" spans="2:6" x14ac:dyDescent="0.2">
      <c r="B285" s="21" t="str">
        <f>IF(P_endring!B286=0," ",P_endring!B286)</f>
        <v xml:space="preserve"> </v>
      </c>
      <c r="C285" s="22" t="str">
        <f>IF(P_endring!C286=0," ",P_endring!C286)</f>
        <v xml:space="preserve"> </v>
      </c>
      <c r="D285" s="22" t="str">
        <f>IF(P_endring!D286=0," ",P_endring!D286)</f>
        <v xml:space="preserve"> </v>
      </c>
      <c r="E285" s="23" t="str">
        <f>IF(P_endring!G286=0," ",P_endring!G286)</f>
        <v xml:space="preserve"> </v>
      </c>
      <c r="F285" s="33" t="str">
        <f>IF(P_endring!P286=0," ",P_endring!P286)</f>
        <v xml:space="preserve"> </v>
      </c>
    </row>
    <row r="286" spans="2:6" x14ac:dyDescent="0.2">
      <c r="B286" s="21" t="str">
        <f>IF(P_endring!B287=0," ",P_endring!B287)</f>
        <v xml:space="preserve"> </v>
      </c>
      <c r="C286" s="22" t="str">
        <f>IF(P_endring!C287=0," ",P_endring!C287)</f>
        <v xml:space="preserve"> </v>
      </c>
      <c r="D286" s="22" t="str">
        <f>IF(P_endring!D287=0," ",P_endring!D287)</f>
        <v xml:space="preserve"> </v>
      </c>
      <c r="E286" s="23" t="str">
        <f>IF(P_endring!G287=0," ",P_endring!G287)</f>
        <v xml:space="preserve"> </v>
      </c>
      <c r="F286" s="33" t="str">
        <f>IF(P_endring!P287=0," ",P_endring!P287)</f>
        <v xml:space="preserve"> </v>
      </c>
    </row>
    <row r="287" spans="2:6" x14ac:dyDescent="0.2">
      <c r="B287" s="21" t="str">
        <f>IF(P_endring!B288=0," ",P_endring!B288)</f>
        <v xml:space="preserve"> </v>
      </c>
      <c r="C287" s="22" t="str">
        <f>IF(P_endring!C288=0," ",P_endring!C288)</f>
        <v xml:space="preserve"> </v>
      </c>
      <c r="D287" s="22" t="str">
        <f>IF(P_endring!D288=0," ",P_endring!D288)</f>
        <v xml:space="preserve"> </v>
      </c>
      <c r="E287" s="23" t="str">
        <f>IF(P_endring!G288=0," ",P_endring!G288)</f>
        <v xml:space="preserve"> </v>
      </c>
      <c r="F287" s="33" t="str">
        <f>IF(P_endring!P288=0," ",P_endring!P288)</f>
        <v xml:space="preserve"> </v>
      </c>
    </row>
    <row r="288" spans="2:6" x14ac:dyDescent="0.2">
      <c r="B288" s="21" t="str">
        <f>IF(P_endring!B289=0," ",P_endring!B289)</f>
        <v xml:space="preserve"> </v>
      </c>
      <c r="C288" s="22" t="str">
        <f>IF(P_endring!C289=0," ",P_endring!C289)</f>
        <v xml:space="preserve"> </v>
      </c>
      <c r="D288" s="22" t="str">
        <f>IF(P_endring!D289=0," ",P_endring!D289)</f>
        <v xml:space="preserve"> </v>
      </c>
      <c r="E288" s="23" t="str">
        <f>IF(P_endring!G289=0," ",P_endring!G289)</f>
        <v xml:space="preserve"> </v>
      </c>
      <c r="F288" s="33" t="str">
        <f>IF(P_endring!P289=0," ",P_endring!P289)</f>
        <v xml:space="preserve"> </v>
      </c>
    </row>
    <row r="289" spans="2:6" x14ac:dyDescent="0.2">
      <c r="B289" s="21" t="str">
        <f>IF(P_endring!B290=0," ",P_endring!B290)</f>
        <v xml:space="preserve"> </v>
      </c>
      <c r="C289" s="22" t="str">
        <f>IF(P_endring!C290=0," ",P_endring!C290)</f>
        <v xml:space="preserve"> </v>
      </c>
      <c r="D289" s="22" t="str">
        <f>IF(P_endring!D290=0," ",P_endring!D290)</f>
        <v xml:space="preserve"> </v>
      </c>
      <c r="E289" s="23" t="str">
        <f>IF(P_endring!G290=0," ",P_endring!G290)</f>
        <v xml:space="preserve"> </v>
      </c>
      <c r="F289" s="33" t="str">
        <f>IF(P_endring!P290=0," ",P_endring!P290)</f>
        <v xml:space="preserve"> </v>
      </c>
    </row>
    <row r="290" spans="2:6" x14ac:dyDescent="0.2">
      <c r="B290" s="21" t="str">
        <f>IF(P_endring!B291=0," ",P_endring!B291)</f>
        <v xml:space="preserve"> </v>
      </c>
      <c r="C290" s="22" t="str">
        <f>IF(P_endring!C291=0," ",P_endring!C291)</f>
        <v xml:space="preserve"> </v>
      </c>
      <c r="D290" s="22" t="str">
        <f>IF(P_endring!D291=0," ",P_endring!D291)</f>
        <v xml:space="preserve"> </v>
      </c>
      <c r="E290" s="23" t="str">
        <f>IF(P_endring!G291=0," ",P_endring!G291)</f>
        <v xml:space="preserve"> </v>
      </c>
      <c r="F290" s="33" t="str">
        <f>IF(P_endring!P291=0," ",P_endring!P291)</f>
        <v xml:space="preserve"> </v>
      </c>
    </row>
    <row r="291" spans="2:6" x14ac:dyDescent="0.2">
      <c r="B291" s="21" t="str">
        <f>IF(P_endring!B292=0," ",P_endring!B292)</f>
        <v xml:space="preserve"> </v>
      </c>
      <c r="C291" s="22" t="str">
        <f>IF(P_endring!C292=0," ",P_endring!C292)</f>
        <v xml:space="preserve"> </v>
      </c>
      <c r="D291" s="22" t="str">
        <f>IF(P_endring!D292=0," ",P_endring!D292)</f>
        <v xml:space="preserve"> </v>
      </c>
      <c r="E291" s="23" t="str">
        <f>IF(P_endring!G292=0," ",P_endring!G292)</f>
        <v xml:space="preserve"> </v>
      </c>
      <c r="F291" s="33" t="str">
        <f>IF(P_endring!P292=0," ",P_endring!P292)</f>
        <v xml:space="preserve"> </v>
      </c>
    </row>
    <row r="292" spans="2:6" x14ac:dyDescent="0.2">
      <c r="B292" s="21" t="str">
        <f>IF(P_endring!B293=0," ",P_endring!B293)</f>
        <v xml:space="preserve"> </v>
      </c>
      <c r="C292" s="22" t="str">
        <f>IF(P_endring!C293=0," ",P_endring!C293)</f>
        <v xml:space="preserve"> </v>
      </c>
      <c r="D292" s="22" t="str">
        <f>IF(P_endring!D293=0," ",P_endring!D293)</f>
        <v xml:space="preserve"> </v>
      </c>
      <c r="E292" s="23" t="str">
        <f>IF(P_endring!G293=0," ",P_endring!G293)</f>
        <v xml:space="preserve"> </v>
      </c>
      <c r="F292" s="33" t="str">
        <f>IF(P_endring!P293=0," ",P_endring!P293)</f>
        <v xml:space="preserve"> </v>
      </c>
    </row>
    <row r="293" spans="2:6" x14ac:dyDescent="0.2">
      <c r="B293" s="21" t="str">
        <f>IF(P_endring!B294=0," ",P_endring!B294)</f>
        <v xml:space="preserve"> </v>
      </c>
      <c r="C293" s="22" t="str">
        <f>IF(P_endring!C294=0," ",P_endring!C294)</f>
        <v xml:space="preserve"> </v>
      </c>
      <c r="D293" s="22" t="str">
        <f>IF(P_endring!D294=0," ",P_endring!D294)</f>
        <v xml:space="preserve"> </v>
      </c>
      <c r="E293" s="23" t="str">
        <f>IF(P_endring!G294=0," ",P_endring!G294)</f>
        <v xml:space="preserve"> </v>
      </c>
      <c r="F293" s="33" t="str">
        <f>IF(P_endring!P294=0," ",P_endring!P294)</f>
        <v xml:space="preserve"> </v>
      </c>
    </row>
    <row r="294" spans="2:6" x14ac:dyDescent="0.2">
      <c r="B294" s="21" t="str">
        <f>IF(P_endring!B295=0," ",P_endring!B295)</f>
        <v xml:space="preserve"> </v>
      </c>
      <c r="C294" s="22" t="str">
        <f>IF(P_endring!C295=0," ",P_endring!C295)</f>
        <v xml:space="preserve"> </v>
      </c>
      <c r="D294" s="22" t="str">
        <f>IF(P_endring!D295=0," ",P_endring!D295)</f>
        <v xml:space="preserve"> </v>
      </c>
      <c r="E294" s="23" t="str">
        <f>IF(P_endring!G295=0," ",P_endring!G295)</f>
        <v xml:space="preserve"> </v>
      </c>
      <c r="F294" s="33" t="str">
        <f>IF(P_endring!P295=0," ",P_endring!P295)</f>
        <v xml:space="preserve"> </v>
      </c>
    </row>
    <row r="295" spans="2:6" x14ac:dyDescent="0.2">
      <c r="B295" s="21" t="str">
        <f>IF(P_endring!B296=0," ",P_endring!B296)</f>
        <v xml:space="preserve"> </v>
      </c>
      <c r="C295" s="22" t="str">
        <f>IF(P_endring!C296=0," ",P_endring!C296)</f>
        <v xml:space="preserve"> </v>
      </c>
      <c r="D295" s="22" t="str">
        <f>IF(P_endring!D296=0," ",P_endring!D296)</f>
        <v xml:space="preserve"> </v>
      </c>
      <c r="E295" s="23" t="str">
        <f>IF(P_endring!G296=0," ",P_endring!G296)</f>
        <v xml:space="preserve"> </v>
      </c>
      <c r="F295" s="33" t="str">
        <f>IF(P_endring!P296=0," ",P_endring!P296)</f>
        <v xml:space="preserve"> </v>
      </c>
    </row>
    <row r="296" spans="2:6" x14ac:dyDescent="0.2">
      <c r="B296" s="21" t="str">
        <f>IF(P_endring!B297=0," ",P_endring!B297)</f>
        <v xml:space="preserve"> </v>
      </c>
      <c r="C296" s="22" t="str">
        <f>IF(P_endring!C297=0," ",P_endring!C297)</f>
        <v xml:space="preserve"> </v>
      </c>
      <c r="D296" s="22" t="str">
        <f>IF(P_endring!D297=0," ",P_endring!D297)</f>
        <v xml:space="preserve"> </v>
      </c>
      <c r="E296" s="23" t="str">
        <f>IF(P_endring!G297=0," ",P_endring!G297)</f>
        <v xml:space="preserve"> </v>
      </c>
      <c r="F296" s="33" t="str">
        <f>IF(P_endring!P297=0," ",P_endring!P297)</f>
        <v xml:space="preserve"> </v>
      </c>
    </row>
    <row r="297" spans="2:6" x14ac:dyDescent="0.2">
      <c r="B297" s="21" t="str">
        <f>IF(P_endring!B298=0," ",P_endring!B298)</f>
        <v xml:space="preserve"> </v>
      </c>
      <c r="C297" s="22" t="str">
        <f>IF(P_endring!C298=0," ",P_endring!C298)</f>
        <v xml:space="preserve"> </v>
      </c>
      <c r="D297" s="22" t="str">
        <f>IF(P_endring!D298=0," ",P_endring!D298)</f>
        <v xml:space="preserve"> </v>
      </c>
      <c r="E297" s="23" t="str">
        <f>IF(P_endring!G298=0," ",P_endring!G298)</f>
        <v xml:space="preserve"> </v>
      </c>
      <c r="F297" s="33" t="str">
        <f>IF(P_endring!P298=0," ",P_endring!P298)</f>
        <v xml:space="preserve"> </v>
      </c>
    </row>
    <row r="298" spans="2:6" x14ac:dyDescent="0.2">
      <c r="B298" s="21" t="str">
        <f>IF(P_endring!B299=0," ",P_endring!B299)</f>
        <v xml:space="preserve"> </v>
      </c>
      <c r="C298" s="22" t="str">
        <f>IF(P_endring!C299=0," ",P_endring!C299)</f>
        <v xml:space="preserve"> </v>
      </c>
      <c r="D298" s="22" t="str">
        <f>IF(P_endring!D299=0," ",P_endring!D299)</f>
        <v xml:space="preserve"> </v>
      </c>
      <c r="E298" s="23" t="str">
        <f>IF(P_endring!G299=0," ",P_endring!G299)</f>
        <v xml:space="preserve"> </v>
      </c>
      <c r="F298" s="33" t="str">
        <f>IF(P_endring!P299=0," ",P_endring!P299)</f>
        <v xml:space="preserve"> </v>
      </c>
    </row>
    <row r="299" spans="2:6" x14ac:dyDescent="0.2">
      <c r="B299" s="21" t="str">
        <f>IF(P_endring!B300=0," ",P_endring!B300)</f>
        <v xml:space="preserve"> </v>
      </c>
      <c r="C299" s="22" t="str">
        <f>IF(P_endring!C300=0," ",P_endring!C300)</f>
        <v xml:space="preserve"> </v>
      </c>
      <c r="D299" s="22" t="str">
        <f>IF(P_endring!D300=0," ",P_endring!D300)</f>
        <v xml:space="preserve"> </v>
      </c>
      <c r="E299" s="23" t="str">
        <f>IF(P_endring!G300=0," ",P_endring!G300)</f>
        <v xml:space="preserve"> </v>
      </c>
      <c r="F299" s="33" t="str">
        <f>IF(P_endring!P300=0," ",P_endring!P300)</f>
        <v xml:space="preserve"> </v>
      </c>
    </row>
    <row r="300" spans="2:6" x14ac:dyDescent="0.2">
      <c r="B300" s="21" t="str">
        <f>IF(P_endring!B301=0," ",P_endring!B301)</f>
        <v xml:space="preserve"> </v>
      </c>
      <c r="C300" s="22" t="str">
        <f>IF(P_endring!C301=0," ",P_endring!C301)</f>
        <v xml:space="preserve"> </v>
      </c>
      <c r="D300" s="22" t="str">
        <f>IF(P_endring!D301=0," ",P_endring!D301)</f>
        <v xml:space="preserve"> </v>
      </c>
      <c r="E300" s="23" t="str">
        <f>IF(P_endring!G301=0," ",P_endring!G301)</f>
        <v xml:space="preserve"> </v>
      </c>
      <c r="F300" s="33" t="str">
        <f>IF(P_endring!P301=0," ",P_endring!P301)</f>
        <v xml:space="preserve"> </v>
      </c>
    </row>
    <row r="301" spans="2:6" x14ac:dyDescent="0.2">
      <c r="B301" s="21" t="str">
        <f>IF(P_endring!B302=0," ",P_endring!B302)</f>
        <v xml:space="preserve"> </v>
      </c>
      <c r="C301" s="22" t="str">
        <f>IF(P_endring!C302=0," ",P_endring!C302)</f>
        <v xml:space="preserve"> </v>
      </c>
      <c r="D301" s="22" t="str">
        <f>IF(P_endring!D302=0," ",P_endring!D302)</f>
        <v xml:space="preserve"> </v>
      </c>
      <c r="E301" s="23" t="str">
        <f>IF(P_endring!G302=0," ",P_endring!G302)</f>
        <v xml:space="preserve"> </v>
      </c>
      <c r="F301" s="33" t="str">
        <f>IF(P_endring!P302=0," ",P_endring!P302)</f>
        <v xml:space="preserve"> </v>
      </c>
    </row>
    <row r="302" spans="2:6" x14ac:dyDescent="0.2">
      <c r="B302" s="21" t="str">
        <f>IF(P_endring!B303=0," ",P_endring!B303)</f>
        <v xml:space="preserve"> </v>
      </c>
      <c r="C302" s="22" t="str">
        <f>IF(P_endring!C303=0," ",P_endring!C303)</f>
        <v xml:space="preserve"> </v>
      </c>
      <c r="D302" s="22" t="str">
        <f>IF(P_endring!D303=0," ",P_endring!D303)</f>
        <v xml:space="preserve"> </v>
      </c>
      <c r="E302" s="23" t="str">
        <f>IF(P_endring!G303=0," ",P_endring!G303)</f>
        <v xml:space="preserve"> </v>
      </c>
      <c r="F302" s="33" t="str">
        <f>IF(P_endring!P303=0," ",P_endring!P303)</f>
        <v xml:space="preserve"> </v>
      </c>
    </row>
    <row r="303" spans="2:6" x14ac:dyDescent="0.2">
      <c r="B303" s="21" t="str">
        <f>IF(P_endring!B304=0," ",P_endring!B304)</f>
        <v xml:space="preserve"> </v>
      </c>
      <c r="C303" s="22" t="str">
        <f>IF(P_endring!C304=0," ",P_endring!C304)</f>
        <v xml:space="preserve"> </v>
      </c>
      <c r="D303" s="22" t="str">
        <f>IF(P_endring!D304=0," ",P_endring!D304)</f>
        <v xml:space="preserve"> </v>
      </c>
      <c r="E303" s="23" t="str">
        <f>IF(P_endring!G304=0," ",P_endring!G304)</f>
        <v xml:space="preserve"> </v>
      </c>
      <c r="F303" s="33" t="str">
        <f>IF(P_endring!P304=0," ",P_endring!P304)</f>
        <v xml:space="preserve"> </v>
      </c>
    </row>
    <row r="304" spans="2:6" x14ac:dyDescent="0.2">
      <c r="B304" s="21" t="str">
        <f>IF(P_endring!B305=0," ",P_endring!B305)</f>
        <v xml:space="preserve"> </v>
      </c>
      <c r="C304" s="22" t="str">
        <f>IF(P_endring!C305=0," ",P_endring!C305)</f>
        <v xml:space="preserve"> </v>
      </c>
      <c r="D304" s="22" t="str">
        <f>IF(P_endring!D305=0," ",P_endring!D305)</f>
        <v xml:space="preserve"> </v>
      </c>
      <c r="E304" s="23" t="str">
        <f>IF(P_endring!G305=0," ",P_endring!G305)</f>
        <v xml:space="preserve"> </v>
      </c>
      <c r="F304" s="33" t="str">
        <f>IF(P_endring!P305=0," ",P_endring!P305)</f>
        <v xml:space="preserve"> </v>
      </c>
    </row>
    <row r="305" spans="2:6" x14ac:dyDescent="0.2">
      <c r="B305" s="21" t="str">
        <f>IF(P_endring!B306=0," ",P_endring!B306)</f>
        <v xml:space="preserve"> </v>
      </c>
      <c r="C305" s="22" t="str">
        <f>IF(P_endring!C306=0," ",P_endring!C306)</f>
        <v xml:space="preserve"> </v>
      </c>
      <c r="D305" s="22" t="str">
        <f>IF(P_endring!D306=0," ",P_endring!D306)</f>
        <v xml:space="preserve"> </v>
      </c>
      <c r="E305" s="23" t="str">
        <f>IF(P_endring!G306=0," ",P_endring!G306)</f>
        <v xml:space="preserve"> </v>
      </c>
      <c r="F305" s="33" t="str">
        <f>IF(P_endring!P306=0," ",P_endring!P306)</f>
        <v xml:space="preserve"> </v>
      </c>
    </row>
    <row r="306" spans="2:6" x14ac:dyDescent="0.2">
      <c r="B306" s="21" t="str">
        <f>IF(P_endring!B307=0," ",P_endring!B307)</f>
        <v xml:space="preserve"> </v>
      </c>
      <c r="C306" s="22" t="str">
        <f>IF(P_endring!C307=0," ",P_endring!C307)</f>
        <v xml:space="preserve"> </v>
      </c>
      <c r="D306" s="22" t="str">
        <f>IF(P_endring!D307=0," ",P_endring!D307)</f>
        <v xml:space="preserve"> </v>
      </c>
      <c r="E306" s="23" t="str">
        <f>IF(P_endring!G307=0," ",P_endring!G307)</f>
        <v xml:space="preserve"> </v>
      </c>
      <c r="F306" s="33" t="str">
        <f>IF(P_endring!P307=0," ",P_endring!P307)</f>
        <v xml:space="preserve"> </v>
      </c>
    </row>
    <row r="307" spans="2:6" x14ac:dyDescent="0.2">
      <c r="B307" s="21" t="str">
        <f>IF(P_endring!B308=0," ",P_endring!B308)</f>
        <v xml:space="preserve"> </v>
      </c>
      <c r="C307" s="22" t="str">
        <f>IF(P_endring!C308=0," ",P_endring!C308)</f>
        <v xml:space="preserve"> </v>
      </c>
      <c r="D307" s="22" t="str">
        <f>IF(P_endring!D308=0," ",P_endring!D308)</f>
        <v xml:space="preserve"> </v>
      </c>
      <c r="E307" s="23" t="str">
        <f>IF(P_endring!G308=0," ",P_endring!G308)</f>
        <v xml:space="preserve"> </v>
      </c>
      <c r="F307" s="33" t="str">
        <f>IF(P_endring!P308=0," ",P_endring!P308)</f>
        <v xml:space="preserve"> </v>
      </c>
    </row>
    <row r="308" spans="2:6" x14ac:dyDescent="0.2">
      <c r="B308" s="21" t="str">
        <f>IF(P_endring!B309=0," ",P_endring!B309)</f>
        <v xml:space="preserve"> </v>
      </c>
      <c r="C308" s="22" t="str">
        <f>IF(P_endring!C309=0," ",P_endring!C309)</f>
        <v xml:space="preserve"> </v>
      </c>
      <c r="D308" s="22" t="str">
        <f>IF(P_endring!D309=0," ",P_endring!D309)</f>
        <v xml:space="preserve"> </v>
      </c>
      <c r="E308" s="23" t="str">
        <f>IF(P_endring!G309=0," ",P_endring!G309)</f>
        <v xml:space="preserve"> </v>
      </c>
      <c r="F308" s="33" t="str">
        <f>IF(P_endring!P309=0," ",P_endring!P309)</f>
        <v xml:space="preserve"> </v>
      </c>
    </row>
    <row r="309" spans="2:6" x14ac:dyDescent="0.2">
      <c r="B309" s="21" t="str">
        <f>IF(P_endring!B310=0," ",P_endring!B310)</f>
        <v xml:space="preserve"> </v>
      </c>
      <c r="C309" s="22" t="str">
        <f>IF(P_endring!C310=0," ",P_endring!C310)</f>
        <v xml:space="preserve"> </v>
      </c>
      <c r="D309" s="22" t="str">
        <f>IF(P_endring!D310=0," ",P_endring!D310)</f>
        <v xml:space="preserve"> </v>
      </c>
      <c r="E309" s="23" t="str">
        <f>IF(P_endring!G310=0," ",P_endring!G310)</f>
        <v xml:space="preserve"> </v>
      </c>
      <c r="F309" s="33" t="str">
        <f>IF(P_endring!P310=0," ",P_endring!P310)</f>
        <v xml:space="preserve"> </v>
      </c>
    </row>
    <row r="310" spans="2:6" x14ac:dyDescent="0.2">
      <c r="B310" s="21" t="str">
        <f>IF(P_endring!B311=0," ",P_endring!B311)</f>
        <v xml:space="preserve"> </v>
      </c>
      <c r="C310" s="22" t="str">
        <f>IF(P_endring!C311=0," ",P_endring!C311)</f>
        <v xml:space="preserve"> </v>
      </c>
      <c r="D310" s="22" t="str">
        <f>IF(P_endring!D311=0," ",P_endring!D311)</f>
        <v xml:space="preserve"> </v>
      </c>
      <c r="E310" s="23" t="str">
        <f>IF(P_endring!G311=0," ",P_endring!G311)</f>
        <v xml:space="preserve"> </v>
      </c>
      <c r="F310" s="33" t="str">
        <f>IF(P_endring!P311=0," ",P_endring!P311)</f>
        <v xml:space="preserve"> </v>
      </c>
    </row>
    <row r="311" spans="2:6" x14ac:dyDescent="0.2">
      <c r="B311" s="21" t="str">
        <f>IF(P_endring!B312=0," ",P_endring!B312)</f>
        <v xml:space="preserve"> </v>
      </c>
      <c r="C311" s="22" t="str">
        <f>IF(P_endring!C312=0," ",P_endring!C312)</f>
        <v xml:space="preserve"> </v>
      </c>
      <c r="D311" s="22" t="str">
        <f>IF(P_endring!D312=0," ",P_endring!D312)</f>
        <v xml:space="preserve"> </v>
      </c>
      <c r="E311" s="23" t="str">
        <f>IF(P_endring!G312=0," ",P_endring!G312)</f>
        <v xml:space="preserve"> </v>
      </c>
      <c r="F311" s="33" t="str">
        <f>IF(P_endring!P312=0," ",P_endring!P312)</f>
        <v xml:space="preserve"> </v>
      </c>
    </row>
    <row r="312" spans="2:6" x14ac:dyDescent="0.2">
      <c r="B312" s="21" t="str">
        <f>IF(P_endring!B313=0," ",P_endring!B313)</f>
        <v xml:space="preserve"> </v>
      </c>
      <c r="C312" s="22" t="str">
        <f>IF(P_endring!C313=0," ",P_endring!C313)</f>
        <v xml:space="preserve"> </v>
      </c>
      <c r="D312" s="22" t="str">
        <f>IF(P_endring!D313=0," ",P_endring!D313)</f>
        <v xml:space="preserve"> </v>
      </c>
      <c r="E312" s="23" t="str">
        <f>IF(P_endring!G313=0," ",P_endring!G313)</f>
        <v xml:space="preserve"> </v>
      </c>
      <c r="F312" s="33" t="str">
        <f>IF(P_endring!P313=0," ",P_endring!P313)</f>
        <v xml:space="preserve"> </v>
      </c>
    </row>
    <row r="313" spans="2:6" x14ac:dyDescent="0.2">
      <c r="B313" s="21" t="str">
        <f>IF(P_endring!B314=0," ",P_endring!B314)</f>
        <v xml:space="preserve"> </v>
      </c>
      <c r="C313" s="22" t="str">
        <f>IF(P_endring!C314=0," ",P_endring!C314)</f>
        <v xml:space="preserve"> </v>
      </c>
      <c r="D313" s="22" t="str">
        <f>IF(P_endring!D314=0," ",P_endring!D314)</f>
        <v xml:space="preserve"> </v>
      </c>
      <c r="E313" s="23" t="str">
        <f>IF(P_endring!G314=0," ",P_endring!G314)</f>
        <v xml:space="preserve"> </v>
      </c>
      <c r="F313" s="33" t="str">
        <f>IF(P_endring!P314=0," ",P_endring!P314)</f>
        <v xml:space="preserve"> </v>
      </c>
    </row>
    <row r="314" spans="2:6" x14ac:dyDescent="0.2">
      <c r="B314" s="21" t="str">
        <f>IF(P_endring!B315=0," ",P_endring!B315)</f>
        <v xml:space="preserve"> </v>
      </c>
      <c r="C314" s="22" t="str">
        <f>IF(P_endring!C315=0," ",P_endring!C315)</f>
        <v xml:space="preserve"> </v>
      </c>
      <c r="D314" s="22" t="str">
        <f>IF(P_endring!D315=0," ",P_endring!D315)</f>
        <v xml:space="preserve"> </v>
      </c>
      <c r="E314" s="23" t="str">
        <f>IF(P_endring!G315=0," ",P_endring!G315)</f>
        <v xml:space="preserve"> </v>
      </c>
      <c r="F314" s="33" t="str">
        <f>IF(P_endring!P315=0," ",P_endring!P315)</f>
        <v xml:space="preserve"> </v>
      </c>
    </row>
    <row r="315" spans="2:6" x14ac:dyDescent="0.2">
      <c r="B315" s="21" t="str">
        <f>IF(P_endring!B316=0," ",P_endring!B316)</f>
        <v xml:space="preserve"> </v>
      </c>
      <c r="C315" s="22" t="str">
        <f>IF(P_endring!C316=0," ",P_endring!C316)</f>
        <v xml:space="preserve"> </v>
      </c>
      <c r="D315" s="22" t="str">
        <f>IF(P_endring!D316=0," ",P_endring!D316)</f>
        <v xml:space="preserve"> </v>
      </c>
      <c r="E315" s="23" t="str">
        <f>IF(P_endring!G316=0," ",P_endring!G316)</f>
        <v xml:space="preserve"> </v>
      </c>
      <c r="F315" s="33" t="str">
        <f>IF(P_endring!P316=0," ",P_endring!P316)</f>
        <v xml:space="preserve"> </v>
      </c>
    </row>
    <row r="316" spans="2:6" x14ac:dyDescent="0.2">
      <c r="B316" s="21" t="str">
        <f>IF(P_endring!B317=0," ",P_endring!B317)</f>
        <v xml:space="preserve"> </v>
      </c>
      <c r="C316" s="22" t="str">
        <f>IF(P_endring!C317=0," ",P_endring!C317)</f>
        <v xml:space="preserve"> </v>
      </c>
      <c r="D316" s="22" t="str">
        <f>IF(P_endring!D317=0," ",P_endring!D317)</f>
        <v xml:space="preserve"> </v>
      </c>
      <c r="E316" s="23" t="str">
        <f>IF(P_endring!G317=0," ",P_endring!G317)</f>
        <v xml:space="preserve"> </v>
      </c>
      <c r="F316" s="33" t="str">
        <f>IF(P_endring!P317=0," ",P_endring!P317)</f>
        <v xml:space="preserve"> </v>
      </c>
    </row>
    <row r="317" spans="2:6" x14ac:dyDescent="0.2">
      <c r="B317" s="21" t="str">
        <f>IF(P_endring!B318=0," ",P_endring!B318)</f>
        <v xml:space="preserve"> </v>
      </c>
      <c r="C317" s="22" t="str">
        <f>IF(P_endring!C318=0," ",P_endring!C318)</f>
        <v xml:space="preserve"> </v>
      </c>
      <c r="D317" s="22" t="str">
        <f>IF(P_endring!D318=0," ",P_endring!D318)</f>
        <v xml:space="preserve"> </v>
      </c>
      <c r="E317" s="23" t="str">
        <f>IF(P_endring!G318=0," ",P_endring!G318)</f>
        <v xml:space="preserve"> </v>
      </c>
      <c r="F317" s="33" t="str">
        <f>IF(P_endring!P318=0," ",P_endring!P318)</f>
        <v xml:space="preserve"> </v>
      </c>
    </row>
    <row r="318" spans="2:6" x14ac:dyDescent="0.2">
      <c r="B318" s="21" t="str">
        <f>IF(P_endring!B319=0," ",P_endring!B319)</f>
        <v xml:space="preserve"> </v>
      </c>
      <c r="C318" s="22" t="str">
        <f>IF(P_endring!C319=0," ",P_endring!C319)</f>
        <v xml:space="preserve"> </v>
      </c>
      <c r="D318" s="22" t="str">
        <f>IF(P_endring!D319=0," ",P_endring!D319)</f>
        <v xml:space="preserve"> </v>
      </c>
      <c r="E318" s="23" t="str">
        <f>IF(P_endring!G319=0," ",P_endring!G319)</f>
        <v xml:space="preserve"> </v>
      </c>
      <c r="F318" s="33" t="str">
        <f>IF(P_endring!P319=0," ",P_endring!P319)</f>
        <v xml:space="preserve"> </v>
      </c>
    </row>
    <row r="319" spans="2:6" x14ac:dyDescent="0.2">
      <c r="B319" s="21" t="str">
        <f>IF(P_endring!B320=0," ",P_endring!B320)</f>
        <v xml:space="preserve"> </v>
      </c>
      <c r="C319" s="22" t="str">
        <f>IF(P_endring!C320=0," ",P_endring!C320)</f>
        <v xml:space="preserve"> </v>
      </c>
      <c r="D319" s="22" t="str">
        <f>IF(P_endring!D320=0," ",P_endring!D320)</f>
        <v xml:space="preserve"> </v>
      </c>
      <c r="E319" s="23" t="str">
        <f>IF(P_endring!G320=0," ",P_endring!G320)</f>
        <v xml:space="preserve"> </v>
      </c>
      <c r="F319" s="33" t="str">
        <f>IF(P_endring!P320=0," ",P_endring!P320)</f>
        <v xml:space="preserve"> </v>
      </c>
    </row>
    <row r="320" spans="2:6" x14ac:dyDescent="0.2">
      <c r="B320" s="21" t="str">
        <f>IF(P_endring!B321=0," ",P_endring!B321)</f>
        <v xml:space="preserve"> </v>
      </c>
      <c r="C320" s="22" t="str">
        <f>IF(P_endring!C321=0," ",P_endring!C321)</f>
        <v xml:space="preserve"> </v>
      </c>
      <c r="D320" s="22" t="str">
        <f>IF(P_endring!D321=0," ",P_endring!D321)</f>
        <v xml:space="preserve"> </v>
      </c>
      <c r="E320" s="23" t="str">
        <f>IF(P_endring!G321=0," ",P_endring!G321)</f>
        <v xml:space="preserve"> </v>
      </c>
      <c r="F320" s="33" t="str">
        <f>IF(P_endring!P321=0," ",P_endring!P321)</f>
        <v xml:space="preserve"> </v>
      </c>
    </row>
    <row r="321" spans="2:6" x14ac:dyDescent="0.2">
      <c r="B321" s="21" t="str">
        <f>IF(P_endring!B322=0," ",P_endring!B322)</f>
        <v xml:space="preserve"> </v>
      </c>
      <c r="C321" s="22" t="str">
        <f>IF(P_endring!C322=0," ",P_endring!C322)</f>
        <v xml:space="preserve"> </v>
      </c>
      <c r="D321" s="22" t="str">
        <f>IF(P_endring!D322=0," ",P_endring!D322)</f>
        <v xml:space="preserve"> </v>
      </c>
      <c r="E321" s="23" t="str">
        <f>IF(P_endring!G322=0," ",P_endring!G322)</f>
        <v xml:space="preserve"> </v>
      </c>
      <c r="F321" s="33" t="str">
        <f>IF(P_endring!P322=0," ",P_endring!P322)</f>
        <v xml:space="preserve"> </v>
      </c>
    </row>
    <row r="322" spans="2:6" x14ac:dyDescent="0.2">
      <c r="B322" s="21" t="str">
        <f>IF(P_endring!B323=0," ",P_endring!B323)</f>
        <v xml:space="preserve"> </v>
      </c>
      <c r="C322" s="22" t="str">
        <f>IF(P_endring!C323=0," ",P_endring!C323)</f>
        <v xml:space="preserve"> </v>
      </c>
      <c r="D322" s="22" t="str">
        <f>IF(P_endring!D323=0," ",P_endring!D323)</f>
        <v xml:space="preserve"> </v>
      </c>
      <c r="E322" s="23" t="str">
        <f>IF(P_endring!G323=0," ",P_endring!G323)</f>
        <v xml:space="preserve"> </v>
      </c>
      <c r="F322" s="33" t="str">
        <f>IF(P_endring!P323=0," ",P_endring!P323)</f>
        <v xml:space="preserve"> </v>
      </c>
    </row>
    <row r="323" spans="2:6" x14ac:dyDescent="0.2">
      <c r="B323" s="21" t="str">
        <f>IF(P_endring!B324=0," ",P_endring!B324)</f>
        <v xml:space="preserve"> </v>
      </c>
      <c r="C323" s="22" t="str">
        <f>IF(P_endring!C324=0," ",P_endring!C324)</f>
        <v xml:space="preserve"> </v>
      </c>
      <c r="D323" s="22" t="str">
        <f>IF(P_endring!D324=0," ",P_endring!D324)</f>
        <v xml:space="preserve"> </v>
      </c>
      <c r="E323" s="23" t="str">
        <f>IF(P_endring!G324=0," ",P_endring!G324)</f>
        <v xml:space="preserve"> </v>
      </c>
      <c r="F323" s="33" t="str">
        <f>IF(P_endring!P324=0," ",P_endring!P324)</f>
        <v xml:space="preserve"> </v>
      </c>
    </row>
    <row r="324" spans="2:6" x14ac:dyDescent="0.2">
      <c r="B324" s="21" t="str">
        <f>IF(P_endring!B325=0," ",P_endring!B325)</f>
        <v xml:space="preserve"> </v>
      </c>
      <c r="C324" s="22" t="str">
        <f>IF(P_endring!C325=0," ",P_endring!C325)</f>
        <v xml:space="preserve"> </v>
      </c>
      <c r="D324" s="22" t="str">
        <f>IF(P_endring!D325=0," ",P_endring!D325)</f>
        <v xml:space="preserve"> </v>
      </c>
      <c r="E324" s="23" t="str">
        <f>IF(P_endring!G325=0," ",P_endring!G325)</f>
        <v xml:space="preserve"> </v>
      </c>
      <c r="F324" s="33" t="str">
        <f>IF(P_endring!P325=0," ",P_endring!P325)</f>
        <v xml:space="preserve"> </v>
      </c>
    </row>
    <row r="325" spans="2:6" x14ac:dyDescent="0.2">
      <c r="B325" s="21" t="str">
        <f>IF(P_endring!B326=0," ",P_endring!B326)</f>
        <v xml:space="preserve"> </v>
      </c>
      <c r="C325" s="22" t="str">
        <f>IF(P_endring!C326=0," ",P_endring!C326)</f>
        <v xml:space="preserve"> </v>
      </c>
      <c r="D325" s="22" t="str">
        <f>IF(P_endring!D326=0," ",P_endring!D326)</f>
        <v xml:space="preserve"> </v>
      </c>
      <c r="E325" s="23" t="str">
        <f>IF(P_endring!G326=0," ",P_endring!G326)</f>
        <v xml:space="preserve"> </v>
      </c>
      <c r="F325" s="33" t="str">
        <f>IF(P_endring!P326=0," ",P_endring!P326)</f>
        <v xml:space="preserve"> </v>
      </c>
    </row>
    <row r="326" spans="2:6" x14ac:dyDescent="0.2">
      <c r="B326" s="21" t="str">
        <f>IF(P_endring!B327=0," ",P_endring!B327)</f>
        <v xml:space="preserve"> </v>
      </c>
      <c r="C326" s="22" t="str">
        <f>IF(P_endring!C327=0," ",P_endring!C327)</f>
        <v xml:space="preserve"> </v>
      </c>
      <c r="D326" s="22" t="str">
        <f>IF(P_endring!D327=0," ",P_endring!D327)</f>
        <v xml:space="preserve"> </v>
      </c>
      <c r="E326" s="23" t="str">
        <f>IF(P_endring!G327=0," ",P_endring!G327)</f>
        <v xml:space="preserve"> </v>
      </c>
      <c r="F326" s="33" t="str">
        <f>IF(P_endring!P327=0," ",P_endring!P327)</f>
        <v xml:space="preserve"> </v>
      </c>
    </row>
    <row r="327" spans="2:6" x14ac:dyDescent="0.2">
      <c r="B327" s="21" t="str">
        <f>IF(P_endring!B328=0," ",P_endring!B328)</f>
        <v xml:space="preserve"> </v>
      </c>
      <c r="C327" s="22" t="str">
        <f>IF(P_endring!C328=0," ",P_endring!C328)</f>
        <v xml:space="preserve"> </v>
      </c>
      <c r="D327" s="22" t="str">
        <f>IF(P_endring!D328=0," ",P_endring!D328)</f>
        <v xml:space="preserve"> </v>
      </c>
      <c r="E327" s="23" t="str">
        <f>IF(P_endring!G328=0," ",P_endring!G328)</f>
        <v xml:space="preserve"> </v>
      </c>
      <c r="F327" s="33" t="str">
        <f>IF(P_endring!P328=0," ",P_endring!P328)</f>
        <v xml:space="preserve"> </v>
      </c>
    </row>
    <row r="328" spans="2:6" x14ac:dyDescent="0.2">
      <c r="B328" s="21" t="str">
        <f>IF(P_endring!B329=0," ",P_endring!B329)</f>
        <v xml:space="preserve"> </v>
      </c>
      <c r="C328" s="22" t="str">
        <f>IF(P_endring!C329=0," ",P_endring!C329)</f>
        <v xml:space="preserve"> </v>
      </c>
      <c r="D328" s="22" t="str">
        <f>IF(P_endring!D329=0," ",P_endring!D329)</f>
        <v xml:space="preserve"> </v>
      </c>
      <c r="E328" s="23" t="str">
        <f>IF(P_endring!G329=0," ",P_endring!G329)</f>
        <v xml:space="preserve"> </v>
      </c>
      <c r="F328" s="33" t="str">
        <f>IF(P_endring!P329=0," ",P_endring!P329)</f>
        <v xml:space="preserve"> </v>
      </c>
    </row>
    <row r="329" spans="2:6" x14ac:dyDescent="0.2">
      <c r="B329" s="21" t="str">
        <f>IF(P_endring!B330=0," ",P_endring!B330)</f>
        <v xml:space="preserve"> </v>
      </c>
      <c r="C329" s="22" t="str">
        <f>IF(P_endring!C330=0," ",P_endring!C330)</f>
        <v xml:space="preserve"> </v>
      </c>
      <c r="D329" s="22" t="str">
        <f>IF(P_endring!D330=0," ",P_endring!D330)</f>
        <v xml:space="preserve"> </v>
      </c>
      <c r="E329" s="23" t="str">
        <f>IF(P_endring!G330=0," ",P_endring!G330)</f>
        <v xml:space="preserve"> </v>
      </c>
      <c r="F329" s="33" t="str">
        <f>IF(P_endring!P330=0," ",P_endring!P330)</f>
        <v xml:space="preserve"> </v>
      </c>
    </row>
    <row r="330" spans="2:6" x14ac:dyDescent="0.2">
      <c r="B330" s="21" t="str">
        <f>IF(P_endring!B331=0," ",P_endring!B331)</f>
        <v xml:space="preserve"> </v>
      </c>
      <c r="C330" s="22" t="str">
        <f>IF(P_endring!C331=0," ",P_endring!C331)</f>
        <v xml:space="preserve"> </v>
      </c>
      <c r="D330" s="22" t="str">
        <f>IF(P_endring!D331=0," ",P_endring!D331)</f>
        <v xml:space="preserve"> </v>
      </c>
      <c r="E330" s="23" t="str">
        <f>IF(P_endring!G331=0," ",P_endring!G331)</f>
        <v xml:space="preserve"> </v>
      </c>
      <c r="F330" s="33" t="str">
        <f>IF(P_endring!P331=0," ",P_endring!P331)</f>
        <v xml:space="preserve"> </v>
      </c>
    </row>
    <row r="331" spans="2:6" x14ac:dyDescent="0.2">
      <c r="B331" s="21" t="str">
        <f>IF(P_endring!B332=0," ",P_endring!B332)</f>
        <v xml:space="preserve"> </v>
      </c>
      <c r="C331" s="22" t="str">
        <f>IF(P_endring!C332=0," ",P_endring!C332)</f>
        <v xml:space="preserve"> </v>
      </c>
      <c r="D331" s="22" t="str">
        <f>IF(P_endring!D332=0," ",P_endring!D332)</f>
        <v xml:space="preserve"> </v>
      </c>
      <c r="E331" s="23" t="str">
        <f>IF(P_endring!G332=0," ",P_endring!G332)</f>
        <v xml:space="preserve"> </v>
      </c>
      <c r="F331" s="33" t="str">
        <f>IF(P_endring!P332=0," ",P_endring!P332)</f>
        <v xml:space="preserve"> </v>
      </c>
    </row>
    <row r="332" spans="2:6" x14ac:dyDescent="0.2">
      <c r="B332" s="21" t="str">
        <f>IF(P_endring!B333=0," ",P_endring!B333)</f>
        <v xml:space="preserve"> </v>
      </c>
      <c r="C332" s="22" t="str">
        <f>IF(P_endring!C333=0," ",P_endring!C333)</f>
        <v xml:space="preserve"> </v>
      </c>
      <c r="D332" s="22" t="str">
        <f>IF(P_endring!D333=0," ",P_endring!D333)</f>
        <v xml:space="preserve"> </v>
      </c>
      <c r="E332" s="23" t="str">
        <f>IF(P_endring!G333=0," ",P_endring!G333)</f>
        <v xml:space="preserve"> </v>
      </c>
      <c r="F332" s="33" t="str">
        <f>IF(P_endring!P333=0," ",P_endring!P333)</f>
        <v xml:space="preserve"> </v>
      </c>
    </row>
    <row r="333" spans="2:6" x14ac:dyDescent="0.2">
      <c r="B333" s="21" t="str">
        <f>IF(P_endring!B334=0," ",P_endring!B334)</f>
        <v xml:space="preserve"> </v>
      </c>
      <c r="C333" s="22" t="str">
        <f>IF(P_endring!C334=0," ",P_endring!C334)</f>
        <v xml:space="preserve"> </v>
      </c>
      <c r="D333" s="22" t="str">
        <f>IF(P_endring!D334=0," ",P_endring!D334)</f>
        <v xml:space="preserve"> </v>
      </c>
      <c r="E333" s="23" t="str">
        <f>IF(P_endring!G334=0," ",P_endring!G334)</f>
        <v xml:space="preserve"> </v>
      </c>
      <c r="F333" s="33" t="str">
        <f>IF(P_endring!P334=0," ",P_endring!P334)</f>
        <v xml:space="preserve"> </v>
      </c>
    </row>
    <row r="334" spans="2:6" x14ac:dyDescent="0.2">
      <c r="B334" s="21" t="str">
        <f>IF(P_endring!B335=0," ",P_endring!B335)</f>
        <v xml:space="preserve"> </v>
      </c>
      <c r="C334" s="22" t="str">
        <f>IF(P_endring!C335=0," ",P_endring!C335)</f>
        <v xml:space="preserve"> </v>
      </c>
      <c r="D334" s="22" t="str">
        <f>IF(P_endring!D335=0," ",P_endring!D335)</f>
        <v xml:space="preserve"> </v>
      </c>
      <c r="E334" s="23" t="str">
        <f>IF(P_endring!G335=0," ",P_endring!G335)</f>
        <v xml:space="preserve"> </v>
      </c>
      <c r="F334" s="33" t="str">
        <f>IF(P_endring!P335=0," ",P_endring!P335)</f>
        <v xml:space="preserve"> </v>
      </c>
    </row>
    <row r="335" spans="2:6" x14ac:dyDescent="0.2">
      <c r="B335" s="21" t="str">
        <f>IF(P_endring!B336=0," ",P_endring!B336)</f>
        <v xml:space="preserve"> </v>
      </c>
      <c r="C335" s="22" t="str">
        <f>IF(P_endring!C336=0," ",P_endring!C336)</f>
        <v xml:space="preserve"> </v>
      </c>
      <c r="D335" s="22" t="str">
        <f>IF(P_endring!D336=0," ",P_endring!D336)</f>
        <v xml:space="preserve"> </v>
      </c>
      <c r="E335" s="23" t="str">
        <f>IF(P_endring!G336=0," ",P_endring!G336)</f>
        <v xml:space="preserve"> </v>
      </c>
      <c r="F335" s="33" t="str">
        <f>IF(P_endring!P336=0," ",P_endring!P336)</f>
        <v xml:space="preserve"> </v>
      </c>
    </row>
    <row r="336" spans="2:6" x14ac:dyDescent="0.2">
      <c r="B336" s="21" t="str">
        <f>IF(P_endring!B337=0," ",P_endring!B337)</f>
        <v xml:space="preserve"> </v>
      </c>
      <c r="C336" s="22" t="str">
        <f>IF(P_endring!C337=0," ",P_endring!C337)</f>
        <v xml:space="preserve"> </v>
      </c>
      <c r="D336" s="22" t="str">
        <f>IF(P_endring!D337=0," ",P_endring!D337)</f>
        <v xml:space="preserve"> </v>
      </c>
      <c r="E336" s="23" t="str">
        <f>IF(P_endring!G337=0," ",P_endring!G337)</f>
        <v xml:space="preserve"> </v>
      </c>
      <c r="F336" s="33" t="str">
        <f>IF(P_endring!P337=0," ",P_endring!P337)</f>
        <v xml:space="preserve"> </v>
      </c>
    </row>
    <row r="337" spans="2:6" x14ac:dyDescent="0.2">
      <c r="B337" s="21" t="str">
        <f>IF(P_endring!B338=0," ",P_endring!B338)</f>
        <v xml:space="preserve"> </v>
      </c>
      <c r="C337" s="22" t="str">
        <f>IF(P_endring!C338=0," ",P_endring!C338)</f>
        <v xml:space="preserve"> </v>
      </c>
      <c r="D337" s="22" t="str">
        <f>IF(P_endring!D338=0," ",P_endring!D338)</f>
        <v xml:space="preserve"> </v>
      </c>
      <c r="E337" s="23" t="str">
        <f>IF(P_endring!G338=0," ",P_endring!G338)</f>
        <v xml:space="preserve"> </v>
      </c>
      <c r="F337" s="33" t="str">
        <f>IF(P_endring!P338=0," ",P_endring!P338)</f>
        <v xml:space="preserve"> </v>
      </c>
    </row>
    <row r="338" spans="2:6" x14ac:dyDescent="0.2">
      <c r="B338" s="21" t="str">
        <f>IF(P_endring!B339=0," ",P_endring!B339)</f>
        <v xml:space="preserve"> </v>
      </c>
      <c r="C338" s="22" t="str">
        <f>IF(P_endring!C339=0," ",P_endring!C339)</f>
        <v xml:space="preserve"> </v>
      </c>
      <c r="D338" s="22" t="str">
        <f>IF(P_endring!D339=0," ",P_endring!D339)</f>
        <v xml:space="preserve"> </v>
      </c>
      <c r="E338" s="23" t="str">
        <f>IF(P_endring!G339=0," ",P_endring!G339)</f>
        <v xml:space="preserve"> </v>
      </c>
      <c r="F338" s="33" t="str">
        <f>IF(P_endring!P339=0," ",P_endring!P339)</f>
        <v xml:space="preserve"> </v>
      </c>
    </row>
    <row r="339" spans="2:6" x14ac:dyDescent="0.2">
      <c r="B339" s="21" t="str">
        <f>IF(P_endring!B340=0," ",P_endring!B340)</f>
        <v xml:space="preserve"> </v>
      </c>
      <c r="C339" s="22" t="str">
        <f>IF(P_endring!C340=0," ",P_endring!C340)</f>
        <v xml:space="preserve"> </v>
      </c>
      <c r="D339" s="22" t="str">
        <f>IF(P_endring!D340=0," ",P_endring!D340)</f>
        <v xml:space="preserve"> </v>
      </c>
      <c r="E339" s="23" t="str">
        <f>IF(P_endring!G340=0," ",P_endring!G340)</f>
        <v xml:space="preserve"> </v>
      </c>
      <c r="F339" s="33" t="str">
        <f>IF(P_endring!P340=0," ",P_endring!P340)</f>
        <v xml:space="preserve"> </v>
      </c>
    </row>
    <row r="340" spans="2:6" x14ac:dyDescent="0.2">
      <c r="B340" s="21" t="str">
        <f>IF(P_endring!B341=0," ",P_endring!B341)</f>
        <v xml:space="preserve"> </v>
      </c>
      <c r="C340" s="22" t="str">
        <f>IF(P_endring!C341=0," ",P_endring!C341)</f>
        <v xml:space="preserve"> </v>
      </c>
      <c r="D340" s="22" t="str">
        <f>IF(P_endring!D341=0," ",P_endring!D341)</f>
        <v xml:space="preserve"> </v>
      </c>
      <c r="E340" s="23" t="str">
        <f>IF(P_endring!G341=0," ",P_endring!G341)</f>
        <v xml:space="preserve"> </v>
      </c>
      <c r="F340" s="33" t="str">
        <f>IF(P_endring!P341=0," ",P_endring!P341)</f>
        <v xml:space="preserve"> </v>
      </c>
    </row>
    <row r="341" spans="2:6" x14ac:dyDescent="0.2">
      <c r="B341" s="21" t="str">
        <f>IF(P_endring!B342=0," ",P_endring!B342)</f>
        <v xml:space="preserve"> </v>
      </c>
      <c r="C341" s="22" t="str">
        <f>IF(P_endring!C342=0," ",P_endring!C342)</f>
        <v xml:space="preserve"> </v>
      </c>
      <c r="D341" s="22" t="str">
        <f>IF(P_endring!D342=0," ",P_endring!D342)</f>
        <v xml:space="preserve"> </v>
      </c>
      <c r="E341" s="23" t="str">
        <f>IF(P_endring!G342=0," ",P_endring!G342)</f>
        <v xml:space="preserve"> </v>
      </c>
      <c r="F341" s="33" t="str">
        <f>IF(P_endring!P342=0," ",P_endring!P342)</f>
        <v xml:space="preserve"> </v>
      </c>
    </row>
    <row r="342" spans="2:6" x14ac:dyDescent="0.2">
      <c r="B342" s="21" t="str">
        <f>IF(P_endring!B343=0," ",P_endring!B343)</f>
        <v xml:space="preserve"> </v>
      </c>
      <c r="C342" s="22" t="str">
        <f>IF(P_endring!C343=0," ",P_endring!C343)</f>
        <v xml:space="preserve"> </v>
      </c>
      <c r="D342" s="22" t="str">
        <f>IF(P_endring!D343=0," ",P_endring!D343)</f>
        <v xml:space="preserve"> </v>
      </c>
      <c r="E342" s="23" t="str">
        <f>IF(P_endring!G343=0," ",P_endring!G343)</f>
        <v xml:space="preserve"> </v>
      </c>
      <c r="F342" s="33" t="str">
        <f>IF(P_endring!P343=0," ",P_endring!P343)</f>
        <v xml:space="preserve"> </v>
      </c>
    </row>
    <row r="343" spans="2:6" x14ac:dyDescent="0.2">
      <c r="B343" s="21" t="str">
        <f>IF(P_endring!B344=0," ",P_endring!B344)</f>
        <v xml:space="preserve"> </v>
      </c>
      <c r="C343" s="22" t="str">
        <f>IF(P_endring!C344=0," ",P_endring!C344)</f>
        <v xml:space="preserve"> </v>
      </c>
      <c r="D343" s="22" t="str">
        <f>IF(P_endring!D344=0," ",P_endring!D344)</f>
        <v xml:space="preserve"> </v>
      </c>
      <c r="E343" s="23" t="str">
        <f>IF(P_endring!G344=0," ",P_endring!G344)</f>
        <v xml:space="preserve"> </v>
      </c>
      <c r="F343" s="33" t="str">
        <f>IF(P_endring!P344=0," ",P_endring!P344)</f>
        <v xml:space="preserve"> </v>
      </c>
    </row>
    <row r="344" spans="2:6" x14ac:dyDescent="0.2">
      <c r="B344" s="21" t="str">
        <f>IF(P_endring!B345=0," ",P_endring!B345)</f>
        <v xml:space="preserve"> </v>
      </c>
      <c r="C344" s="22" t="str">
        <f>IF(P_endring!C345=0," ",P_endring!C345)</f>
        <v xml:space="preserve"> </v>
      </c>
      <c r="D344" s="22" t="str">
        <f>IF(P_endring!D345=0," ",P_endring!D345)</f>
        <v xml:space="preserve"> </v>
      </c>
      <c r="E344" s="23" t="str">
        <f>IF(P_endring!G345=0," ",P_endring!G345)</f>
        <v xml:space="preserve"> </v>
      </c>
      <c r="F344" s="33" t="str">
        <f>IF(P_endring!P345=0," ",P_endring!P345)</f>
        <v xml:space="preserve"> </v>
      </c>
    </row>
    <row r="345" spans="2:6" x14ac:dyDescent="0.2">
      <c r="B345" s="21" t="str">
        <f>IF(P_endring!B346=0," ",P_endring!B346)</f>
        <v xml:space="preserve"> </v>
      </c>
      <c r="C345" s="22" t="str">
        <f>IF(P_endring!C346=0," ",P_endring!C346)</f>
        <v xml:space="preserve"> </v>
      </c>
      <c r="D345" s="22" t="str">
        <f>IF(P_endring!D346=0," ",P_endring!D346)</f>
        <v xml:space="preserve"> </v>
      </c>
      <c r="E345" s="23" t="str">
        <f>IF(P_endring!G346=0," ",P_endring!G346)</f>
        <v xml:space="preserve"> </v>
      </c>
      <c r="F345" s="33" t="str">
        <f>IF(P_endring!P346=0," ",P_endring!P346)</f>
        <v xml:space="preserve"> </v>
      </c>
    </row>
    <row r="346" spans="2:6" x14ac:dyDescent="0.2">
      <c r="B346" s="21" t="str">
        <f>IF(P_endring!B347=0," ",P_endring!B347)</f>
        <v xml:space="preserve"> </v>
      </c>
      <c r="C346" s="22" t="str">
        <f>IF(P_endring!C347=0," ",P_endring!C347)</f>
        <v xml:space="preserve"> </v>
      </c>
      <c r="D346" s="22" t="str">
        <f>IF(P_endring!D347=0," ",P_endring!D347)</f>
        <v xml:space="preserve"> </v>
      </c>
      <c r="E346" s="23" t="str">
        <f>IF(P_endring!G347=0," ",P_endring!G347)</f>
        <v xml:space="preserve"> </v>
      </c>
      <c r="F346" s="33" t="str">
        <f>IF(P_endring!P347=0," ",P_endring!P347)</f>
        <v xml:space="preserve"> </v>
      </c>
    </row>
    <row r="347" spans="2:6" x14ac:dyDescent="0.2">
      <c r="B347" s="21" t="str">
        <f>IF(P_endring!B348=0," ",P_endring!B348)</f>
        <v xml:space="preserve"> </v>
      </c>
      <c r="C347" s="22" t="str">
        <f>IF(P_endring!C348=0," ",P_endring!C348)</f>
        <v xml:space="preserve"> </v>
      </c>
      <c r="D347" s="22" t="str">
        <f>IF(P_endring!D348=0," ",P_endring!D348)</f>
        <v xml:space="preserve"> </v>
      </c>
      <c r="E347" s="23" t="str">
        <f>IF(P_endring!G348=0," ",P_endring!G348)</f>
        <v xml:space="preserve"> </v>
      </c>
      <c r="F347" s="33" t="str">
        <f>IF(P_endring!P348=0," ",P_endring!P348)</f>
        <v xml:space="preserve"> </v>
      </c>
    </row>
    <row r="348" spans="2:6" x14ac:dyDescent="0.2">
      <c r="B348" s="21" t="str">
        <f>IF(P_endring!B349=0," ",P_endring!B349)</f>
        <v xml:space="preserve"> </v>
      </c>
      <c r="C348" s="22" t="str">
        <f>IF(P_endring!C349=0," ",P_endring!C349)</f>
        <v xml:space="preserve"> </v>
      </c>
      <c r="D348" s="22" t="str">
        <f>IF(P_endring!D349=0," ",P_endring!D349)</f>
        <v xml:space="preserve"> </v>
      </c>
      <c r="E348" s="23" t="str">
        <f>IF(P_endring!G349=0," ",P_endring!G349)</f>
        <v xml:space="preserve"> </v>
      </c>
      <c r="F348" s="33" t="str">
        <f>IF(P_endring!P349=0," ",P_endring!P349)</f>
        <v xml:space="preserve"> </v>
      </c>
    </row>
    <row r="349" spans="2:6" x14ac:dyDescent="0.2">
      <c r="B349" s="21" t="str">
        <f>IF(P_endring!B350=0," ",P_endring!B350)</f>
        <v xml:space="preserve"> </v>
      </c>
      <c r="C349" s="22" t="str">
        <f>IF(P_endring!C350=0," ",P_endring!C350)</f>
        <v xml:space="preserve"> </v>
      </c>
      <c r="D349" s="22" t="str">
        <f>IF(P_endring!D350=0," ",P_endring!D350)</f>
        <v xml:space="preserve"> </v>
      </c>
      <c r="E349" s="23" t="str">
        <f>IF(P_endring!G350=0," ",P_endring!G350)</f>
        <v xml:space="preserve"> </v>
      </c>
      <c r="F349" s="33" t="str">
        <f>IF(P_endring!P350=0," ",P_endring!P350)</f>
        <v xml:space="preserve"> </v>
      </c>
    </row>
    <row r="350" spans="2:6" x14ac:dyDescent="0.2">
      <c r="B350" s="21" t="str">
        <f>IF(P_endring!B351=0," ",P_endring!B351)</f>
        <v xml:space="preserve"> </v>
      </c>
      <c r="C350" s="22" t="str">
        <f>IF(P_endring!C351=0," ",P_endring!C351)</f>
        <v xml:space="preserve"> </v>
      </c>
      <c r="D350" s="22" t="str">
        <f>IF(P_endring!D351=0," ",P_endring!D351)</f>
        <v xml:space="preserve"> </v>
      </c>
      <c r="E350" s="23" t="str">
        <f>IF(P_endring!G351=0," ",P_endring!G351)</f>
        <v xml:space="preserve"> </v>
      </c>
      <c r="F350" s="33" t="str">
        <f>IF(P_endring!P351=0," ",P_endring!P351)</f>
        <v xml:space="preserve"> </v>
      </c>
    </row>
    <row r="351" spans="2:6" x14ac:dyDescent="0.2">
      <c r="B351" s="21" t="str">
        <f>IF(P_endring!B352=0," ",P_endring!B352)</f>
        <v xml:space="preserve"> </v>
      </c>
      <c r="C351" s="22" t="str">
        <f>IF(P_endring!C352=0," ",P_endring!C352)</f>
        <v xml:space="preserve"> </v>
      </c>
      <c r="D351" s="22" t="str">
        <f>IF(P_endring!D352=0," ",P_endring!D352)</f>
        <v xml:space="preserve"> </v>
      </c>
      <c r="E351" s="23" t="str">
        <f>IF(P_endring!G352=0," ",P_endring!G352)</f>
        <v xml:space="preserve"> </v>
      </c>
      <c r="F351" s="33" t="str">
        <f>IF(P_endring!P352=0," ",P_endring!P352)</f>
        <v xml:space="preserve"> </v>
      </c>
    </row>
    <row r="352" spans="2:6" x14ac:dyDescent="0.2">
      <c r="B352" s="21" t="str">
        <f>IF(P_endring!B353=0," ",P_endring!B353)</f>
        <v xml:space="preserve"> </v>
      </c>
      <c r="C352" s="22" t="str">
        <f>IF(P_endring!C353=0," ",P_endring!C353)</f>
        <v xml:space="preserve"> </v>
      </c>
      <c r="D352" s="22" t="str">
        <f>IF(P_endring!D353=0," ",P_endring!D353)</f>
        <v xml:space="preserve"> </v>
      </c>
      <c r="E352" s="23" t="str">
        <f>IF(P_endring!G353=0," ",P_endring!G353)</f>
        <v xml:space="preserve"> </v>
      </c>
      <c r="F352" s="33" t="str">
        <f>IF(P_endring!P353=0," ",P_endring!P353)</f>
        <v xml:space="preserve"> </v>
      </c>
    </row>
    <row r="353" spans="2:6" x14ac:dyDescent="0.2">
      <c r="B353" s="21" t="str">
        <f>IF(P_endring!B354=0," ",P_endring!B354)</f>
        <v xml:space="preserve"> </v>
      </c>
      <c r="C353" s="22" t="str">
        <f>IF(P_endring!C354=0," ",P_endring!C354)</f>
        <v xml:space="preserve"> </v>
      </c>
      <c r="D353" s="22" t="str">
        <f>IF(P_endring!D354=0," ",P_endring!D354)</f>
        <v xml:space="preserve"> </v>
      </c>
      <c r="E353" s="23" t="str">
        <f>IF(P_endring!G354=0," ",P_endring!G354)</f>
        <v xml:space="preserve"> </v>
      </c>
      <c r="F353" s="33" t="str">
        <f>IF(P_endring!P354=0," ",P_endring!P354)</f>
        <v xml:space="preserve"> </v>
      </c>
    </row>
    <row r="354" spans="2:6" x14ac:dyDescent="0.2">
      <c r="B354" s="21" t="str">
        <f>IF(P_endring!B355=0," ",P_endring!B355)</f>
        <v xml:space="preserve"> </v>
      </c>
      <c r="C354" s="22" t="str">
        <f>IF(P_endring!C355=0," ",P_endring!C355)</f>
        <v xml:space="preserve"> </v>
      </c>
      <c r="D354" s="22" t="str">
        <f>IF(P_endring!D355=0," ",P_endring!D355)</f>
        <v xml:space="preserve"> </v>
      </c>
      <c r="E354" s="23" t="str">
        <f>IF(P_endring!G355=0," ",P_endring!G355)</f>
        <v xml:space="preserve"> </v>
      </c>
      <c r="F354" s="33" t="str">
        <f>IF(P_endring!P355=0," ",P_endring!P355)</f>
        <v xml:space="preserve"> </v>
      </c>
    </row>
    <row r="355" spans="2:6" x14ac:dyDescent="0.2">
      <c r="B355" s="21" t="str">
        <f>IF(P_endring!B356=0," ",P_endring!B356)</f>
        <v xml:space="preserve"> </v>
      </c>
      <c r="C355" s="22" t="str">
        <f>IF(P_endring!C356=0," ",P_endring!C356)</f>
        <v xml:space="preserve"> </v>
      </c>
      <c r="D355" s="22" t="str">
        <f>IF(P_endring!D356=0," ",P_endring!D356)</f>
        <v xml:space="preserve"> </v>
      </c>
      <c r="E355" s="23" t="str">
        <f>IF(P_endring!G356=0," ",P_endring!G356)</f>
        <v xml:space="preserve"> </v>
      </c>
      <c r="F355" s="33" t="str">
        <f>IF(P_endring!P356=0," ",P_endring!P356)</f>
        <v xml:space="preserve"> </v>
      </c>
    </row>
    <row r="356" spans="2:6" x14ac:dyDescent="0.2">
      <c r="B356" s="21" t="str">
        <f>IF(P_endring!B357=0," ",P_endring!B357)</f>
        <v xml:space="preserve"> </v>
      </c>
      <c r="C356" s="22" t="str">
        <f>IF(P_endring!C357=0," ",P_endring!C357)</f>
        <v xml:space="preserve"> </v>
      </c>
      <c r="D356" s="22" t="str">
        <f>IF(P_endring!D357=0," ",P_endring!D357)</f>
        <v xml:space="preserve"> </v>
      </c>
      <c r="E356" s="23" t="str">
        <f>IF(P_endring!G357=0," ",P_endring!G357)</f>
        <v xml:space="preserve"> </v>
      </c>
      <c r="F356" s="33" t="str">
        <f>IF(P_endring!P357=0," ",P_endring!P357)</f>
        <v xml:space="preserve"> </v>
      </c>
    </row>
    <row r="357" spans="2:6" x14ac:dyDescent="0.2">
      <c r="B357" s="21" t="str">
        <f>IF(P_endring!B358=0," ",P_endring!B358)</f>
        <v xml:space="preserve"> </v>
      </c>
      <c r="C357" s="22" t="str">
        <f>IF(P_endring!C358=0," ",P_endring!C358)</f>
        <v xml:space="preserve"> </v>
      </c>
      <c r="D357" s="22" t="str">
        <f>IF(P_endring!D358=0," ",P_endring!D358)</f>
        <v xml:space="preserve"> </v>
      </c>
      <c r="E357" s="23" t="str">
        <f>IF(P_endring!G358=0," ",P_endring!G358)</f>
        <v xml:space="preserve"> </v>
      </c>
      <c r="F357" s="33" t="str">
        <f>IF(P_endring!P358=0," ",P_endring!P358)</f>
        <v xml:space="preserve"> </v>
      </c>
    </row>
    <row r="358" spans="2:6" x14ac:dyDescent="0.2">
      <c r="B358" s="21" t="str">
        <f>IF(P_endring!B359=0," ",P_endring!B359)</f>
        <v xml:space="preserve"> </v>
      </c>
      <c r="C358" s="22" t="str">
        <f>IF(P_endring!C359=0," ",P_endring!C359)</f>
        <v xml:space="preserve"> </v>
      </c>
      <c r="D358" s="22" t="str">
        <f>IF(P_endring!D359=0," ",P_endring!D359)</f>
        <v xml:space="preserve"> </v>
      </c>
      <c r="E358" s="23" t="str">
        <f>IF(P_endring!G359=0," ",P_endring!G359)</f>
        <v xml:space="preserve"> </v>
      </c>
      <c r="F358" s="33" t="str">
        <f>IF(P_endring!P359=0," ",P_endring!P359)</f>
        <v xml:space="preserve"> </v>
      </c>
    </row>
    <row r="359" spans="2:6" x14ac:dyDescent="0.2">
      <c r="B359" s="21" t="str">
        <f>IF(P_endring!B360=0," ",P_endring!B360)</f>
        <v xml:space="preserve"> </v>
      </c>
      <c r="C359" s="22" t="str">
        <f>IF(P_endring!C360=0," ",P_endring!C360)</f>
        <v xml:space="preserve"> </v>
      </c>
      <c r="D359" s="22" t="str">
        <f>IF(P_endring!D360=0," ",P_endring!D360)</f>
        <v xml:space="preserve"> </v>
      </c>
      <c r="E359" s="23" t="str">
        <f>IF(P_endring!G360=0," ",P_endring!G360)</f>
        <v xml:space="preserve"> </v>
      </c>
      <c r="F359" s="24" t="str">
        <f>IF(P_endring!P360=0," ",P_endring!P360)</f>
        <v xml:space="preserve"> </v>
      </c>
    </row>
    <row r="360" spans="2:6" x14ac:dyDescent="0.2">
      <c r="B360" s="21" t="str">
        <f>IF(P_endring!B361=0," ",P_endring!B361)</f>
        <v xml:space="preserve"> </v>
      </c>
      <c r="C360" s="22" t="str">
        <f>IF(P_endring!C361=0," ",P_endring!C361)</f>
        <v xml:space="preserve"> </v>
      </c>
      <c r="D360" s="22" t="str">
        <f>IF(P_endring!D361=0," ",P_endring!D361)</f>
        <v xml:space="preserve"> </v>
      </c>
      <c r="E360" s="23" t="str">
        <f>IF(P_endring!G361=0," ",P_endring!G361)</f>
        <v xml:space="preserve"> </v>
      </c>
      <c r="F360" s="24" t="str">
        <f>IF(P_endring!P361=0," ",P_endring!P361)</f>
        <v xml:space="preserve"> </v>
      </c>
    </row>
    <row r="361" spans="2:6" x14ac:dyDescent="0.2">
      <c r="B361" s="25" t="str">
        <f>IF(P_endring!B362=0," ",P_endring!B362)</f>
        <v xml:space="preserve"> </v>
      </c>
      <c r="C361" s="26" t="str">
        <f>IF(P_endring!C362=0," ",P_endring!C362)</f>
        <v xml:space="preserve"> </v>
      </c>
      <c r="D361" s="26" t="str">
        <f>IF(P_endring!D362=0," ",P_endring!D362)</f>
        <v xml:space="preserve"> </v>
      </c>
      <c r="E361" s="25" t="str">
        <f>IF(P_endring!G362=0," ",P_endring!G362)</f>
        <v xml:space="preserve"> </v>
      </c>
      <c r="F361" s="27" t="str">
        <f>IF(P_endring!P362=0," ",P_endring!P362)</f>
        <v xml:space="preserve"> </v>
      </c>
    </row>
    <row r="476" spans="2:6" x14ac:dyDescent="0.2">
      <c r="B476" s="25" t="str">
        <f>IF(P_endring!B477=0," ",P_endring!B477)</f>
        <v xml:space="preserve"> </v>
      </c>
      <c r="C476" s="28" t="str">
        <f>IF(P_endring!C477=0," ",P_endring!C477)</f>
        <v xml:space="preserve"> </v>
      </c>
      <c r="D476" s="28" t="str">
        <f>IF(P_endring!D477=0," ",P_endring!D477)</f>
        <v xml:space="preserve"> </v>
      </c>
      <c r="E476" s="25" t="str">
        <f>IF(P_endring!G477=0," ",P_endring!G477)</f>
        <v xml:space="preserve"> </v>
      </c>
      <c r="F476" s="25" t="str">
        <f>IF(P_endring!P477=0," ",P_endring!P477)</f>
        <v xml:space="preserve"> </v>
      </c>
    </row>
    <row r="477" spans="2:6" x14ac:dyDescent="0.2">
      <c r="B477" s="25" t="str">
        <f>IF(P_endring!B478=0," ",P_endring!B478)</f>
        <v xml:space="preserve"> </v>
      </c>
      <c r="C477" s="28" t="str">
        <f>IF(P_endring!C478=0," ",P_endring!C478)</f>
        <v xml:space="preserve"> </v>
      </c>
      <c r="D477" s="28" t="str">
        <f>IF(P_endring!D478=0," ",P_endring!D478)</f>
        <v xml:space="preserve"> </v>
      </c>
      <c r="E477" s="25" t="str">
        <f>IF(P_endring!G478=0," ",P_endring!G478)</f>
        <v xml:space="preserve"> </v>
      </c>
      <c r="F477" s="25" t="str">
        <f>IF(P_endring!P478=0," ",P_endring!P478)</f>
        <v xml:space="preserve"> </v>
      </c>
    </row>
    <row r="478" spans="2:6" x14ac:dyDescent="0.2">
      <c r="B478" s="25" t="str">
        <f>IF(P_endring!B479=0," ",P_endring!B479)</f>
        <v xml:space="preserve"> </v>
      </c>
      <c r="C478" s="28" t="str">
        <f>IF(P_endring!C479=0," ",P_endring!C479)</f>
        <v xml:space="preserve"> </v>
      </c>
      <c r="D478" s="28" t="str">
        <f>IF(P_endring!D479=0," ",P_endring!D479)</f>
        <v xml:space="preserve"> </v>
      </c>
      <c r="E478" s="25" t="str">
        <f>IF(P_endring!G479=0," ",P_endring!G479)</f>
        <v xml:space="preserve"> </v>
      </c>
      <c r="F478" s="25" t="str">
        <f>IF(P_endring!P479=0," ",P_endring!P479)</f>
        <v xml:space="preserve"> </v>
      </c>
    </row>
    <row r="479" spans="2:6" x14ac:dyDescent="0.2">
      <c r="B479" s="25" t="str">
        <f>IF(P_endring!B480=0," ",P_endring!B480)</f>
        <v xml:space="preserve"> </v>
      </c>
      <c r="C479" s="28" t="str">
        <f>IF(P_endring!C480=0," ",P_endring!C480)</f>
        <v xml:space="preserve"> </v>
      </c>
      <c r="D479" s="28" t="str">
        <f>IF(P_endring!D480=0," ",P_endring!D480)</f>
        <v xml:space="preserve"> </v>
      </c>
      <c r="E479" s="25" t="str">
        <f>IF(P_endring!G480=0," ",P_endring!G480)</f>
        <v xml:space="preserve"> </v>
      </c>
      <c r="F479" s="25" t="str">
        <f>IF(P_endring!P480=0," ",P_endring!P480)</f>
        <v xml:space="preserve"> </v>
      </c>
    </row>
    <row r="480" spans="2:6" x14ac:dyDescent="0.2">
      <c r="B480" s="25" t="str">
        <f>IF(P_endring!B481=0," ",P_endring!B481)</f>
        <v xml:space="preserve"> </v>
      </c>
      <c r="C480" s="28" t="str">
        <f>IF(P_endring!C481=0," ",P_endring!C481)</f>
        <v xml:space="preserve"> </v>
      </c>
      <c r="D480" s="28" t="str">
        <f>IF(P_endring!D481=0," ",P_endring!D481)</f>
        <v xml:space="preserve"> </v>
      </c>
      <c r="E480" s="25" t="str">
        <f>IF(P_endring!G481=0," ",P_endring!G481)</f>
        <v xml:space="preserve"> </v>
      </c>
      <c r="F480" s="25" t="str">
        <f>IF(P_endring!P481=0," ",P_endring!P481)</f>
        <v xml:space="preserve"> </v>
      </c>
    </row>
    <row r="481" spans="2:6" x14ac:dyDescent="0.2">
      <c r="B481" s="25" t="str">
        <f>IF(P_endring!B482=0," ",P_endring!B482)</f>
        <v xml:space="preserve"> </v>
      </c>
      <c r="C481" s="28" t="str">
        <f>IF(P_endring!C482=0," ",P_endring!C482)</f>
        <v xml:space="preserve"> </v>
      </c>
      <c r="D481" s="28" t="str">
        <f>IF(P_endring!D482=0," ",P_endring!D482)</f>
        <v xml:space="preserve"> </v>
      </c>
      <c r="E481" s="25" t="str">
        <f>IF(P_endring!G482=0," ",P_endring!G482)</f>
        <v xml:space="preserve"> </v>
      </c>
      <c r="F481" s="25" t="str">
        <f>IF(P_endring!P482=0," ",P_endring!P482)</f>
        <v xml:space="preserve"> </v>
      </c>
    </row>
    <row r="482" spans="2:6" x14ac:dyDescent="0.2">
      <c r="B482" s="25" t="str">
        <f>IF(P_endring!B483=0," ",P_endring!B483)</f>
        <v xml:space="preserve"> </v>
      </c>
      <c r="C482" s="28" t="str">
        <f>IF(P_endring!C483=0," ",P_endring!C483)</f>
        <v xml:space="preserve"> </v>
      </c>
      <c r="D482" s="28" t="str">
        <f>IF(P_endring!D483=0," ",P_endring!D483)</f>
        <v xml:space="preserve"> </v>
      </c>
      <c r="E482" s="25" t="str">
        <f>IF(P_endring!G483=0," ",P_endring!G483)</f>
        <v xml:space="preserve"> </v>
      </c>
      <c r="F482" s="25" t="str">
        <f>IF(P_endring!P483=0," ",P_endring!P483)</f>
        <v xml:space="preserve"> </v>
      </c>
    </row>
    <row r="483" spans="2:6" x14ac:dyDescent="0.2">
      <c r="B483" s="25" t="str">
        <f>IF(P_endring!B484=0," ",P_endring!B484)</f>
        <v xml:space="preserve"> </v>
      </c>
      <c r="C483" s="28" t="str">
        <f>IF(P_endring!C484=0," ",P_endring!C484)</f>
        <v xml:space="preserve"> </v>
      </c>
      <c r="D483" s="28" t="str">
        <f>IF(P_endring!D484=0," ",P_endring!D484)</f>
        <v xml:space="preserve"> </v>
      </c>
      <c r="E483" s="25" t="str">
        <f>IF(P_endring!G484=0," ",P_endring!G484)</f>
        <v xml:space="preserve"> </v>
      </c>
      <c r="F483" s="25" t="str">
        <f>IF(P_endring!P484=0," ",P_endring!P484)</f>
        <v xml:space="preserve"> </v>
      </c>
    </row>
    <row r="484" spans="2:6" x14ac:dyDescent="0.2">
      <c r="B484" s="25" t="str">
        <f>IF(P_endring!B485=0," ",P_endring!B485)</f>
        <v xml:space="preserve"> </v>
      </c>
      <c r="C484" s="28" t="str">
        <f>IF(P_endring!C485=0," ",P_endring!C485)</f>
        <v xml:space="preserve"> </v>
      </c>
      <c r="D484" s="28" t="str">
        <f>IF(P_endring!D485=0," ",P_endring!D485)</f>
        <v xml:space="preserve"> </v>
      </c>
      <c r="E484" s="25" t="str">
        <f>IF(P_endring!G485=0," ",P_endring!G485)</f>
        <v xml:space="preserve"> </v>
      </c>
      <c r="F484" s="25" t="str">
        <f>IF(P_endring!P485=0," ",P_endring!P485)</f>
        <v xml:space="preserve"> </v>
      </c>
    </row>
    <row r="485" spans="2:6" x14ac:dyDescent="0.2">
      <c r="B485" s="25" t="str">
        <f>IF(P_endring!B486=0," ",P_endring!B486)</f>
        <v xml:space="preserve"> </v>
      </c>
      <c r="C485" s="28" t="str">
        <f>IF(P_endring!C486=0," ",P_endring!C486)</f>
        <v xml:space="preserve"> </v>
      </c>
      <c r="D485" s="28" t="str">
        <f>IF(P_endring!D486=0," ",P_endring!D486)</f>
        <v xml:space="preserve"> </v>
      </c>
      <c r="E485" s="25" t="str">
        <f>IF(P_endring!G486=0," ",P_endring!G486)</f>
        <v xml:space="preserve"> </v>
      </c>
      <c r="F485" s="25" t="str">
        <f>IF(P_endring!P486=0," ",P_endring!P486)</f>
        <v xml:space="preserve"> </v>
      </c>
    </row>
    <row r="486" spans="2:6" x14ac:dyDescent="0.2">
      <c r="B486" s="25" t="str">
        <f>IF(P_endring!B487=0," ",P_endring!B487)</f>
        <v xml:space="preserve"> </v>
      </c>
      <c r="C486" s="28" t="str">
        <f>IF(P_endring!C487=0," ",P_endring!C487)</f>
        <v xml:space="preserve"> </v>
      </c>
      <c r="D486" s="28" t="str">
        <f>IF(P_endring!D487=0," ",P_endring!D487)</f>
        <v xml:space="preserve"> </v>
      </c>
      <c r="E486" s="25" t="str">
        <f>IF(P_endring!G487=0," ",P_endring!G487)</f>
        <v xml:space="preserve"> </v>
      </c>
      <c r="F486" s="25" t="str">
        <f>IF(P_endring!P487=0," ",P_endring!P487)</f>
        <v xml:space="preserve"> </v>
      </c>
    </row>
    <row r="487" spans="2:6" x14ac:dyDescent="0.2">
      <c r="B487" s="25" t="str">
        <f>IF(P_endring!B488=0," ",P_endring!B488)</f>
        <v xml:space="preserve"> </v>
      </c>
      <c r="C487" s="28" t="str">
        <f>IF(P_endring!C488=0," ",P_endring!C488)</f>
        <v xml:space="preserve"> </v>
      </c>
      <c r="D487" s="28" t="str">
        <f>IF(P_endring!D488=0," ",P_endring!D488)</f>
        <v xml:space="preserve"> </v>
      </c>
      <c r="E487" s="25" t="str">
        <f>IF(P_endring!G488=0," ",P_endring!G488)</f>
        <v xml:space="preserve"> </v>
      </c>
      <c r="F487" s="25" t="str">
        <f>IF(P_endring!P488=0," ",P_endring!P488)</f>
        <v xml:space="preserve"> </v>
      </c>
    </row>
    <row r="488" spans="2:6" x14ac:dyDescent="0.2">
      <c r="B488" s="25" t="str">
        <f>IF(P_endring!B489=0," ",P_endring!B489)</f>
        <v xml:space="preserve"> </v>
      </c>
      <c r="C488" s="28" t="str">
        <f>IF(P_endring!C489=0," ",P_endring!C489)</f>
        <v xml:space="preserve"> </v>
      </c>
      <c r="D488" s="28" t="str">
        <f>IF(P_endring!D489=0," ",P_endring!D489)</f>
        <v xml:space="preserve"> </v>
      </c>
      <c r="E488" s="25" t="str">
        <f>IF(P_endring!G489=0," ",P_endring!G489)</f>
        <v xml:space="preserve"> </v>
      </c>
      <c r="F488" s="25" t="str">
        <f>IF(P_endring!P489=0," ",P_endring!P489)</f>
        <v xml:space="preserve"> </v>
      </c>
    </row>
    <row r="489" spans="2:6" x14ac:dyDescent="0.2">
      <c r="B489" s="25" t="str">
        <f>IF(P_endring!B490=0," ",P_endring!B490)</f>
        <v xml:space="preserve"> </v>
      </c>
      <c r="C489" s="28" t="str">
        <f>IF(P_endring!C490=0," ",P_endring!C490)</f>
        <v xml:space="preserve"> </v>
      </c>
      <c r="D489" s="28" t="str">
        <f>IF(P_endring!D490=0," ",P_endring!D490)</f>
        <v xml:space="preserve"> </v>
      </c>
      <c r="E489" s="25" t="str">
        <f>IF(P_endring!G490=0," ",P_endring!G490)</f>
        <v xml:space="preserve"> </v>
      </c>
      <c r="F489" s="25" t="str">
        <f>IF(P_endring!P490=0," ",P_endring!P490)</f>
        <v xml:space="preserve"> </v>
      </c>
    </row>
    <row r="490" spans="2:6" x14ac:dyDescent="0.2">
      <c r="B490" s="25" t="str">
        <f>IF(P_endring!B491=0," ",P_endring!B491)</f>
        <v xml:space="preserve"> </v>
      </c>
      <c r="C490" s="28" t="str">
        <f>IF(P_endring!C491=0," ",P_endring!C491)</f>
        <v xml:space="preserve"> </v>
      </c>
      <c r="D490" s="28" t="str">
        <f>IF(P_endring!D491=0," ",P_endring!D491)</f>
        <v xml:space="preserve"> </v>
      </c>
      <c r="E490" s="25" t="str">
        <f>IF(P_endring!G491=0," ",P_endring!G491)</f>
        <v xml:space="preserve"> </v>
      </c>
      <c r="F490" s="25" t="str">
        <f>IF(P_endring!P491=0," ",P_endring!P491)</f>
        <v xml:space="preserve"> </v>
      </c>
    </row>
    <row r="491" spans="2:6" x14ac:dyDescent="0.2">
      <c r="B491" s="25" t="str">
        <f>IF(P_endring!B492=0," ",P_endring!B492)</f>
        <v xml:space="preserve"> </v>
      </c>
      <c r="C491" s="28" t="str">
        <f>IF(P_endring!C492=0," ",P_endring!C492)</f>
        <v xml:space="preserve"> </v>
      </c>
      <c r="D491" s="28" t="str">
        <f>IF(P_endring!D492=0," ",P_endring!D492)</f>
        <v xml:space="preserve"> </v>
      </c>
      <c r="E491" s="25" t="str">
        <f>IF(P_endring!G492=0," ",P_endring!G492)</f>
        <v xml:space="preserve"> </v>
      </c>
      <c r="F491" s="25" t="str">
        <f>IF(P_endring!P492=0," ",P_endring!P492)</f>
        <v xml:space="preserve"> </v>
      </c>
    </row>
    <row r="492" spans="2:6" x14ac:dyDescent="0.2">
      <c r="B492" s="25" t="str">
        <f>IF(P_endring!B493=0," ",P_endring!B493)</f>
        <v xml:space="preserve"> </v>
      </c>
      <c r="C492" s="28" t="str">
        <f>IF(P_endring!C493=0," ",P_endring!C493)</f>
        <v xml:space="preserve"> </v>
      </c>
      <c r="D492" s="28" t="str">
        <f>IF(P_endring!D493=0," ",P_endring!D493)</f>
        <v xml:space="preserve"> </v>
      </c>
      <c r="E492" s="25" t="str">
        <f>IF(P_endring!G493=0," ",P_endring!G493)</f>
        <v xml:space="preserve"> </v>
      </c>
      <c r="F492" s="25" t="str">
        <f>IF(P_endring!P493=0," ",P_endring!P493)</f>
        <v xml:space="preserve"> </v>
      </c>
    </row>
    <row r="493" spans="2:6" x14ac:dyDescent="0.2">
      <c r="B493" s="25" t="str">
        <f>IF(P_endring!B494=0," ",P_endring!B494)</f>
        <v xml:space="preserve"> </v>
      </c>
      <c r="C493" s="28" t="str">
        <f>IF(P_endring!C494=0," ",P_endring!C494)</f>
        <v xml:space="preserve"> </v>
      </c>
      <c r="D493" s="28" t="str">
        <f>IF(P_endring!D494=0," ",P_endring!D494)</f>
        <v xml:space="preserve"> </v>
      </c>
      <c r="E493" s="25" t="str">
        <f>IF(P_endring!G494=0," ",P_endring!G494)</f>
        <v xml:space="preserve"> </v>
      </c>
      <c r="F493" s="25" t="str">
        <f>IF(P_endring!P494=0," ",P_endring!P494)</f>
        <v xml:space="preserve"> </v>
      </c>
    </row>
    <row r="494" spans="2:6" x14ac:dyDescent="0.2">
      <c r="B494" s="25" t="str">
        <f>IF(P_endring!B495=0," ",P_endring!B495)</f>
        <v xml:space="preserve"> </v>
      </c>
      <c r="C494" s="28" t="str">
        <f>IF(P_endring!C495=0," ",P_endring!C495)</f>
        <v xml:space="preserve"> </v>
      </c>
      <c r="D494" s="28" t="str">
        <f>IF(P_endring!D495=0," ",P_endring!D495)</f>
        <v xml:space="preserve"> </v>
      </c>
      <c r="E494" s="25" t="str">
        <f>IF(P_endring!G495=0," ",P_endring!G495)</f>
        <v xml:space="preserve"> </v>
      </c>
      <c r="F494" s="25" t="str">
        <f>IF(P_endring!P495=0," ",P_endring!P495)</f>
        <v xml:space="preserve"> </v>
      </c>
    </row>
    <row r="495" spans="2:6" x14ac:dyDescent="0.2">
      <c r="B495" s="25" t="str">
        <f>IF(P_endring!B496=0," ",P_endring!B496)</f>
        <v xml:space="preserve"> </v>
      </c>
      <c r="C495" s="28" t="str">
        <f>IF(P_endring!C496=0," ",P_endring!C496)</f>
        <v xml:space="preserve"> </v>
      </c>
      <c r="D495" s="28" t="str">
        <f>IF(P_endring!D496=0," ",P_endring!D496)</f>
        <v xml:space="preserve"> </v>
      </c>
      <c r="E495" s="25" t="str">
        <f>IF(P_endring!G496=0," ",P_endring!G496)</f>
        <v xml:space="preserve"> </v>
      </c>
      <c r="F495" s="25" t="str">
        <f>IF(P_endring!P496=0," ",P_endring!P496)</f>
        <v xml:space="preserve"> </v>
      </c>
    </row>
    <row r="496" spans="2:6" x14ac:dyDescent="0.2">
      <c r="B496" s="25" t="str">
        <f>IF(P_endring!B497=0," ",P_endring!B497)</f>
        <v xml:space="preserve"> </v>
      </c>
      <c r="C496" s="28" t="str">
        <f>IF(P_endring!C497=0," ",P_endring!C497)</f>
        <v xml:space="preserve"> </v>
      </c>
      <c r="D496" s="28" t="str">
        <f>IF(P_endring!D497=0," ",P_endring!D497)</f>
        <v xml:space="preserve"> </v>
      </c>
      <c r="E496" s="25" t="str">
        <f>IF(P_endring!G497=0," ",P_endring!G497)</f>
        <v xml:space="preserve"> </v>
      </c>
      <c r="F496" s="25" t="str">
        <f>IF(P_endring!P497=0," ",P_endring!P497)</f>
        <v xml:space="preserve"> </v>
      </c>
    </row>
    <row r="497" spans="2:6" x14ac:dyDescent="0.2">
      <c r="B497" s="25" t="str">
        <f>IF(P_endring!B498=0," ",P_endring!B498)</f>
        <v xml:space="preserve"> </v>
      </c>
      <c r="C497" s="28" t="str">
        <f>IF(P_endring!C498=0," ",P_endring!C498)</f>
        <v xml:space="preserve"> </v>
      </c>
      <c r="D497" s="28" t="str">
        <f>IF(P_endring!D498=0," ",P_endring!D498)</f>
        <v xml:space="preserve"> </v>
      </c>
      <c r="E497" s="25" t="str">
        <f>IF(P_endring!G498=0," ",P_endring!G498)</f>
        <v xml:space="preserve"> </v>
      </c>
      <c r="F497" s="25" t="str">
        <f>IF(P_endring!P498=0," ",P_endring!P498)</f>
        <v xml:space="preserve"> </v>
      </c>
    </row>
    <row r="498" spans="2:6" x14ac:dyDescent="0.2">
      <c r="B498" s="25" t="str">
        <f>IF(P_endring!B499=0," ",P_endring!B499)</f>
        <v xml:space="preserve"> </v>
      </c>
      <c r="C498" s="28" t="str">
        <f>IF(P_endring!C499=0," ",P_endring!C499)</f>
        <v xml:space="preserve"> </v>
      </c>
      <c r="D498" s="28" t="str">
        <f>IF(P_endring!D499=0," ",P_endring!D499)</f>
        <v xml:space="preserve"> </v>
      </c>
      <c r="E498" s="25" t="str">
        <f>IF(P_endring!G499=0," ",P_endring!G499)</f>
        <v xml:space="preserve"> </v>
      </c>
      <c r="F498" s="25" t="str">
        <f>IF(P_endring!P499=0," ",P_endring!P499)</f>
        <v xml:space="preserve"> </v>
      </c>
    </row>
    <row r="499" spans="2:6" x14ac:dyDescent="0.2">
      <c r="B499" s="25" t="str">
        <f>IF(P_endring!B500=0," ",P_endring!B500)</f>
        <v xml:space="preserve"> </v>
      </c>
      <c r="C499" s="28" t="str">
        <f>IF(P_endring!C500=0," ",P_endring!C500)</f>
        <v xml:space="preserve"> </v>
      </c>
      <c r="D499" s="28" t="str">
        <f>IF(P_endring!D500=0," ",P_endring!D500)</f>
        <v xml:space="preserve"> </v>
      </c>
      <c r="E499" s="25" t="str">
        <f>IF(P_endring!G500=0," ",P_endring!G500)</f>
        <v xml:space="preserve"> </v>
      </c>
      <c r="F499" s="25" t="str">
        <f>IF(P_endring!P500=0," ",P_endring!P500)</f>
        <v xml:space="preserve"> </v>
      </c>
    </row>
    <row r="500" spans="2:6" x14ac:dyDescent="0.2">
      <c r="B500" s="25" t="str">
        <f>IF(P_endring!B501=0," ",P_endring!B501)</f>
        <v xml:space="preserve"> </v>
      </c>
      <c r="C500" s="28" t="str">
        <f>IF(P_endring!C501=0," ",P_endring!C501)</f>
        <v xml:space="preserve"> </v>
      </c>
      <c r="D500" s="28" t="str">
        <f>IF(P_endring!D501=0," ",P_endring!D501)</f>
        <v xml:space="preserve"> </v>
      </c>
      <c r="E500" s="25" t="str">
        <f>IF(P_endring!G501=0," ",P_endring!G501)</f>
        <v xml:space="preserve"> </v>
      </c>
      <c r="F500" s="25" t="str">
        <f>IF(P_endring!P501=0," ",P_endring!P501)</f>
        <v xml:space="preserve"> </v>
      </c>
    </row>
    <row r="501" spans="2:6" x14ac:dyDescent="0.2">
      <c r="B501" s="25" t="str">
        <f>IF(P_endring!B502=0," ",P_endring!B502)</f>
        <v xml:space="preserve"> </v>
      </c>
      <c r="C501" s="28" t="str">
        <f>IF(P_endring!C502=0," ",P_endring!C502)</f>
        <v xml:space="preserve"> </v>
      </c>
      <c r="D501" s="28" t="str">
        <f>IF(P_endring!D502=0," ",P_endring!D502)</f>
        <v xml:space="preserve"> </v>
      </c>
      <c r="E501" s="25" t="str">
        <f>IF(P_endring!G502=0," ",P_endring!G502)</f>
        <v xml:space="preserve"> </v>
      </c>
      <c r="F501" s="25" t="str">
        <f>IF(P_endring!P502=0," ",P_endring!P502)</f>
        <v xml:space="preserve"> </v>
      </c>
    </row>
    <row r="502" spans="2:6" x14ac:dyDescent="0.2">
      <c r="B502" s="25" t="str">
        <f>IF(P_endring!B503=0," ",P_endring!B503)</f>
        <v xml:space="preserve"> </v>
      </c>
      <c r="C502" s="28" t="str">
        <f>IF(P_endring!C503=0," ",P_endring!C503)</f>
        <v xml:space="preserve"> </v>
      </c>
      <c r="D502" s="28" t="str">
        <f>IF(P_endring!D503=0," ",P_endring!D503)</f>
        <v xml:space="preserve"> </v>
      </c>
      <c r="E502" s="25" t="str">
        <f>IF(P_endring!G503=0," ",P_endring!G503)</f>
        <v xml:space="preserve"> </v>
      </c>
      <c r="F502" s="25" t="str">
        <f>IF(P_endring!P503=0," ",P_endring!P503)</f>
        <v xml:space="preserve"> </v>
      </c>
    </row>
    <row r="503" spans="2:6" x14ac:dyDescent="0.2">
      <c r="B503" s="25" t="str">
        <f>IF(P_endring!B504=0," ",P_endring!B504)</f>
        <v xml:space="preserve"> </v>
      </c>
      <c r="C503" s="28" t="str">
        <f>IF(P_endring!C504=0," ",P_endring!C504)</f>
        <v xml:space="preserve"> </v>
      </c>
      <c r="D503" s="28" t="str">
        <f>IF(P_endring!D504=0," ",P_endring!D504)</f>
        <v xml:space="preserve"> </v>
      </c>
      <c r="E503" s="25" t="str">
        <f>IF(P_endring!G504=0," ",P_endring!G504)</f>
        <v xml:space="preserve"> </v>
      </c>
      <c r="F503" s="25" t="str">
        <f>IF(P_endring!P504=0," ",P_endring!P504)</f>
        <v xml:space="preserve"> </v>
      </c>
    </row>
    <row r="504" spans="2:6" x14ac:dyDescent="0.2">
      <c r="B504" s="25" t="str">
        <f>IF(P_endring!B505=0," ",P_endring!B505)</f>
        <v xml:space="preserve"> </v>
      </c>
      <c r="C504" s="28" t="str">
        <f>IF(P_endring!C505=0," ",P_endring!C505)</f>
        <v xml:space="preserve"> </v>
      </c>
      <c r="D504" s="28" t="str">
        <f>IF(P_endring!D505=0," ",P_endring!D505)</f>
        <v xml:space="preserve"> </v>
      </c>
      <c r="E504" s="25" t="str">
        <f>IF(P_endring!G505=0," ",P_endring!G505)</f>
        <v xml:space="preserve"> </v>
      </c>
      <c r="F504" s="25" t="str">
        <f>IF(P_endring!P505=0," ",P_endring!P505)</f>
        <v xml:space="preserve"> </v>
      </c>
    </row>
    <row r="505" spans="2:6" x14ac:dyDescent="0.2">
      <c r="B505" s="25" t="str">
        <f>IF(P_endring!B506=0," ",P_endring!B506)</f>
        <v xml:space="preserve"> </v>
      </c>
      <c r="C505" s="28" t="str">
        <f>IF(P_endring!C506=0," ",P_endring!C506)</f>
        <v xml:space="preserve"> </v>
      </c>
      <c r="D505" s="28" t="str">
        <f>IF(P_endring!D506=0," ",P_endring!D506)</f>
        <v xml:space="preserve"> </v>
      </c>
      <c r="E505" s="25" t="str">
        <f>IF(P_endring!G506=0," ",P_endring!G506)</f>
        <v xml:space="preserve"> </v>
      </c>
      <c r="F505" s="25" t="str">
        <f>IF(P_endring!P506=0," ",P_endring!P506)</f>
        <v xml:space="preserve"> </v>
      </c>
    </row>
    <row r="506" spans="2:6" x14ac:dyDescent="0.2">
      <c r="B506" s="25" t="str">
        <f>IF(P_endring!B507=0," ",P_endring!B507)</f>
        <v xml:space="preserve"> </v>
      </c>
      <c r="C506" s="28" t="str">
        <f>IF(P_endring!C507=0," ",P_endring!C507)</f>
        <v xml:space="preserve"> </v>
      </c>
      <c r="D506" s="28" t="str">
        <f>IF(P_endring!D507=0," ",P_endring!D507)</f>
        <v xml:space="preserve"> </v>
      </c>
      <c r="E506" s="25" t="str">
        <f>IF(P_endring!G507=0," ",P_endring!G507)</f>
        <v xml:space="preserve"> </v>
      </c>
      <c r="F506" s="25" t="str">
        <f>IF(P_endring!P507=0," ",P_endring!P507)</f>
        <v xml:space="preserve"> </v>
      </c>
    </row>
    <row r="507" spans="2:6" x14ac:dyDescent="0.2">
      <c r="B507" s="25" t="str">
        <f>IF(P_endring!B508=0," ",P_endring!B508)</f>
        <v xml:space="preserve"> </v>
      </c>
      <c r="C507" s="28" t="str">
        <f>IF(P_endring!C508=0," ",P_endring!C508)</f>
        <v xml:space="preserve"> </v>
      </c>
      <c r="D507" s="28" t="str">
        <f>IF(P_endring!D508=0," ",P_endring!D508)</f>
        <v xml:space="preserve"> </v>
      </c>
      <c r="E507" s="25" t="str">
        <f>IF(P_endring!G508=0," ",P_endring!G508)</f>
        <v xml:space="preserve"> </v>
      </c>
      <c r="F507" s="25" t="str">
        <f>IF(P_endring!P508=0," ",P_endring!P508)</f>
        <v xml:space="preserve"> </v>
      </c>
    </row>
    <row r="508" spans="2:6" x14ac:dyDescent="0.2">
      <c r="B508" s="25" t="str">
        <f>IF(P_endring!B509=0," ",P_endring!B509)</f>
        <v xml:space="preserve"> </v>
      </c>
      <c r="C508" s="28" t="str">
        <f>IF(P_endring!C509=0," ",P_endring!C509)</f>
        <v xml:space="preserve"> </v>
      </c>
      <c r="D508" s="28" t="str">
        <f>IF(P_endring!D509=0," ",P_endring!D509)</f>
        <v xml:space="preserve"> </v>
      </c>
      <c r="E508" s="25" t="str">
        <f>IF(P_endring!G509=0," ",P_endring!G509)</f>
        <v xml:space="preserve"> </v>
      </c>
      <c r="F508" s="25" t="str">
        <f>IF(P_endring!P509=0," ",P_endring!P509)</f>
        <v xml:space="preserve"> </v>
      </c>
    </row>
    <row r="509" spans="2:6" x14ac:dyDescent="0.2">
      <c r="B509" s="25" t="str">
        <f>IF(P_endring!B510=0," ",P_endring!B510)</f>
        <v xml:space="preserve"> </v>
      </c>
      <c r="C509" s="28" t="str">
        <f>IF(P_endring!C510=0," ",P_endring!C510)</f>
        <v xml:space="preserve"> </v>
      </c>
      <c r="D509" s="28" t="str">
        <f>IF(P_endring!D510=0," ",P_endring!D510)</f>
        <v xml:space="preserve"> </v>
      </c>
      <c r="E509" s="25" t="str">
        <f>IF(P_endring!G510=0," ",P_endring!G510)</f>
        <v xml:space="preserve"> </v>
      </c>
      <c r="F509" s="25" t="str">
        <f>IF(P_endring!P510=0," ",P_endring!P510)</f>
        <v xml:space="preserve"> </v>
      </c>
    </row>
    <row r="510" spans="2:6" x14ac:dyDescent="0.2">
      <c r="B510" s="25" t="str">
        <f>IF(P_endring!B511=0," ",P_endring!B511)</f>
        <v xml:space="preserve"> </v>
      </c>
      <c r="C510" s="28" t="str">
        <f>IF(P_endring!C511=0," ",P_endring!C511)</f>
        <v xml:space="preserve"> </v>
      </c>
      <c r="D510" s="28" t="str">
        <f>IF(P_endring!D511=0," ",P_endring!D511)</f>
        <v xml:space="preserve"> </v>
      </c>
      <c r="E510" s="25" t="str">
        <f>IF(P_endring!G511=0," ",P_endring!G511)</f>
        <v xml:space="preserve"> </v>
      </c>
      <c r="F510" s="25" t="str">
        <f>IF(P_endring!P511=0," ",P_endring!P511)</f>
        <v xml:space="preserve"> </v>
      </c>
    </row>
    <row r="511" spans="2:6" x14ac:dyDescent="0.2">
      <c r="B511" s="25" t="str">
        <f>IF(P_endring!B512=0," ",P_endring!B512)</f>
        <v xml:space="preserve"> </v>
      </c>
      <c r="C511" s="28" t="str">
        <f>IF(P_endring!C512=0," ",P_endring!C512)</f>
        <v xml:space="preserve"> </v>
      </c>
      <c r="D511" s="28" t="str">
        <f>IF(P_endring!D512=0," ",P_endring!D512)</f>
        <v xml:space="preserve"> </v>
      </c>
      <c r="E511" s="25" t="str">
        <f>IF(P_endring!G512=0," ",P_endring!G512)</f>
        <v xml:space="preserve"> </v>
      </c>
      <c r="F511" s="25" t="str">
        <f>IF(P_endring!P512=0," ",P_endring!P512)</f>
        <v xml:space="preserve"> </v>
      </c>
    </row>
    <row r="512" spans="2:6" x14ac:dyDescent="0.2">
      <c r="B512" s="25" t="str">
        <f>IF(P_endring!B513=0," ",P_endring!B513)</f>
        <v xml:space="preserve"> </v>
      </c>
      <c r="C512" s="28" t="str">
        <f>IF(P_endring!C513=0," ",P_endring!C513)</f>
        <v xml:space="preserve"> </v>
      </c>
      <c r="D512" s="28" t="str">
        <f>IF(P_endring!D513=0," ",P_endring!D513)</f>
        <v xml:space="preserve"> </v>
      </c>
      <c r="E512" s="25" t="str">
        <f>IF(P_endring!G513=0," ",P_endring!G513)</f>
        <v xml:space="preserve"> </v>
      </c>
      <c r="F512" s="25" t="str">
        <f>IF(P_endring!P513=0," ",P_endring!P513)</f>
        <v xml:space="preserve"> </v>
      </c>
    </row>
    <row r="513" spans="2:6" x14ac:dyDescent="0.2">
      <c r="B513" s="25" t="str">
        <f>IF(P_endring!B514=0," ",P_endring!B514)</f>
        <v xml:space="preserve"> </v>
      </c>
      <c r="C513" s="28" t="str">
        <f>IF(P_endring!C514=0," ",P_endring!C514)</f>
        <v xml:space="preserve"> </v>
      </c>
      <c r="D513" s="28" t="str">
        <f>IF(P_endring!D514=0," ",P_endring!D514)</f>
        <v xml:space="preserve"> </v>
      </c>
      <c r="E513" s="25" t="str">
        <f>IF(P_endring!G514=0," ",P_endring!G514)</f>
        <v xml:space="preserve"> </v>
      </c>
      <c r="F513" s="25" t="str">
        <f>IF(P_endring!P514=0," ",P_endring!P514)</f>
        <v xml:space="preserve"> </v>
      </c>
    </row>
    <row r="514" spans="2:6" x14ac:dyDescent="0.2">
      <c r="B514" s="25" t="str">
        <f>IF(P_endring!B515=0," ",P_endring!B515)</f>
        <v xml:space="preserve"> </v>
      </c>
      <c r="C514" s="28" t="str">
        <f>IF(P_endring!C515=0," ",P_endring!C515)</f>
        <v xml:space="preserve"> </v>
      </c>
      <c r="D514" s="28" t="str">
        <f>IF(P_endring!D515=0," ",P_endring!D515)</f>
        <v xml:space="preserve"> </v>
      </c>
      <c r="E514" s="25" t="str">
        <f>IF(P_endring!G515=0," ",P_endring!G515)</f>
        <v xml:space="preserve"> </v>
      </c>
      <c r="F514" s="25" t="str">
        <f>IF(P_endring!P515=0," ",P_endring!P515)</f>
        <v xml:space="preserve"> </v>
      </c>
    </row>
    <row r="515" spans="2:6" x14ac:dyDescent="0.2">
      <c r="B515" s="25" t="str">
        <f>IF(P_endring!B516=0," ",P_endring!B516)</f>
        <v xml:space="preserve"> </v>
      </c>
      <c r="C515" s="28" t="str">
        <f>IF(P_endring!C516=0," ",P_endring!C516)</f>
        <v xml:space="preserve"> </v>
      </c>
      <c r="D515" s="28" t="str">
        <f>IF(P_endring!D516=0," ",P_endring!D516)</f>
        <v xml:space="preserve"> </v>
      </c>
      <c r="E515" s="25" t="str">
        <f>IF(P_endring!G516=0," ",P_endring!G516)</f>
        <v xml:space="preserve"> </v>
      </c>
      <c r="F515" s="25" t="str">
        <f>IF(P_endring!P516=0," ",P_endring!P516)</f>
        <v xml:space="preserve"> </v>
      </c>
    </row>
    <row r="516" spans="2:6" x14ac:dyDescent="0.2">
      <c r="B516" s="25" t="str">
        <f>IF(P_endring!B517=0," ",P_endring!B517)</f>
        <v xml:space="preserve"> </v>
      </c>
      <c r="C516" s="28" t="str">
        <f>IF(P_endring!C517=0," ",P_endring!C517)</f>
        <v xml:space="preserve"> </v>
      </c>
      <c r="D516" s="28" t="str">
        <f>IF(P_endring!D517=0," ",P_endring!D517)</f>
        <v xml:space="preserve"> </v>
      </c>
      <c r="E516" s="25" t="str">
        <f>IF(P_endring!G517=0," ",P_endring!G517)</f>
        <v xml:space="preserve"> </v>
      </c>
      <c r="F516" s="25" t="str">
        <f>IF(P_endring!P517=0," ",P_endring!P517)</f>
        <v xml:space="preserve"> </v>
      </c>
    </row>
    <row r="517" spans="2:6" x14ac:dyDescent="0.2">
      <c r="B517" s="25" t="str">
        <f>IF(P_endring!B518=0," ",P_endring!B518)</f>
        <v xml:space="preserve"> </v>
      </c>
      <c r="C517" s="28" t="str">
        <f>IF(P_endring!C518=0," ",P_endring!C518)</f>
        <v xml:space="preserve"> </v>
      </c>
      <c r="D517" s="28" t="str">
        <f>IF(P_endring!D518=0," ",P_endring!D518)</f>
        <v xml:space="preserve"> </v>
      </c>
      <c r="E517" s="25" t="str">
        <f>IF(P_endring!G518=0," ",P_endring!G518)</f>
        <v xml:space="preserve"> </v>
      </c>
      <c r="F517" s="25" t="str">
        <f>IF(P_endring!P518=0," ",P_endring!P518)</f>
        <v xml:space="preserve"> </v>
      </c>
    </row>
    <row r="518" spans="2:6" x14ac:dyDescent="0.2">
      <c r="B518" s="25" t="str">
        <f>IF(P_endring!B519=0," ",P_endring!B519)</f>
        <v xml:space="preserve"> </v>
      </c>
      <c r="C518" s="28" t="str">
        <f>IF(P_endring!C519=0," ",P_endring!C519)</f>
        <v xml:space="preserve"> </v>
      </c>
      <c r="D518" s="28" t="str">
        <f>IF(P_endring!D519=0," ",P_endring!D519)</f>
        <v xml:space="preserve"> </v>
      </c>
      <c r="E518" s="25" t="str">
        <f>IF(P_endring!G519=0," ",P_endring!G519)</f>
        <v xml:space="preserve"> </v>
      </c>
      <c r="F518" s="25" t="str">
        <f>IF(P_endring!P519=0," ",P_endring!P519)</f>
        <v xml:space="preserve"> </v>
      </c>
    </row>
    <row r="519" spans="2:6" x14ac:dyDescent="0.2">
      <c r="B519" s="25" t="str">
        <f>IF(P_endring!B520=0," ",P_endring!B520)</f>
        <v xml:space="preserve"> </v>
      </c>
      <c r="C519" s="28" t="str">
        <f>IF(P_endring!C520=0," ",P_endring!C520)</f>
        <v xml:space="preserve"> </v>
      </c>
      <c r="D519" s="28" t="str">
        <f>IF(P_endring!D520=0," ",P_endring!D520)</f>
        <v xml:space="preserve"> </v>
      </c>
      <c r="E519" s="25" t="str">
        <f>IF(P_endring!G520=0," ",P_endring!G520)</f>
        <v xml:space="preserve"> </v>
      </c>
      <c r="F519" s="25" t="str">
        <f>IF(P_endring!P520=0," ",P_endring!P520)</f>
        <v xml:space="preserve"> </v>
      </c>
    </row>
    <row r="520" spans="2:6" x14ac:dyDescent="0.2">
      <c r="B520" s="25" t="str">
        <f>IF(P_endring!B521=0," ",P_endring!B521)</f>
        <v xml:space="preserve"> </v>
      </c>
      <c r="C520" s="28" t="str">
        <f>IF(P_endring!C521=0," ",P_endring!C521)</f>
        <v xml:space="preserve"> </v>
      </c>
      <c r="D520" s="28" t="str">
        <f>IF(P_endring!D521=0," ",P_endring!D521)</f>
        <v xml:space="preserve"> </v>
      </c>
      <c r="E520" s="25" t="str">
        <f>IF(P_endring!G521=0," ",P_endring!G521)</f>
        <v xml:space="preserve"> </v>
      </c>
      <c r="F520" s="25" t="str">
        <f>IF(P_endring!P521=0," ",P_endring!P521)</f>
        <v xml:space="preserve"> </v>
      </c>
    </row>
    <row r="521" spans="2:6" x14ac:dyDescent="0.2">
      <c r="B521" s="25" t="str">
        <f>IF(P_endring!B522=0," ",P_endring!B522)</f>
        <v xml:space="preserve"> </v>
      </c>
      <c r="C521" s="28" t="str">
        <f>IF(P_endring!C522=0," ",P_endring!C522)</f>
        <v xml:space="preserve"> </v>
      </c>
      <c r="D521" s="28" t="str">
        <f>IF(P_endring!D522=0," ",P_endring!D522)</f>
        <v xml:space="preserve"> </v>
      </c>
      <c r="E521" s="25" t="str">
        <f>IF(P_endring!G522=0," ",P_endring!G522)</f>
        <v xml:space="preserve"> </v>
      </c>
      <c r="F521" s="25" t="str">
        <f>IF(P_endring!P522=0," ",P_endring!P522)</f>
        <v xml:space="preserve"> </v>
      </c>
    </row>
    <row r="522" spans="2:6" x14ac:dyDescent="0.2">
      <c r="B522" s="25" t="str">
        <f>IF(P_endring!B523=0," ",P_endring!B523)</f>
        <v xml:space="preserve"> </v>
      </c>
      <c r="C522" s="28" t="str">
        <f>IF(P_endring!C523=0," ",P_endring!C523)</f>
        <v xml:space="preserve"> </v>
      </c>
      <c r="D522" s="28" t="str">
        <f>IF(P_endring!D523=0," ",P_endring!D523)</f>
        <v xml:space="preserve"> </v>
      </c>
      <c r="E522" s="25" t="str">
        <f>IF(P_endring!G523=0," ",P_endring!G523)</f>
        <v xml:space="preserve"> </v>
      </c>
      <c r="F522" s="25" t="str">
        <f>IF(P_endring!P523=0," ",P_endring!P523)</f>
        <v xml:space="preserve"> </v>
      </c>
    </row>
    <row r="523" spans="2:6" x14ac:dyDescent="0.2">
      <c r="B523" s="25" t="str">
        <f>IF(P_endring!B524=0," ",P_endring!B524)</f>
        <v xml:space="preserve"> </v>
      </c>
      <c r="C523" s="28" t="str">
        <f>IF(P_endring!C524=0," ",P_endring!C524)</f>
        <v xml:space="preserve"> </v>
      </c>
      <c r="D523" s="28" t="str">
        <f>IF(P_endring!D524=0," ",P_endring!D524)</f>
        <v xml:space="preserve"> </v>
      </c>
      <c r="E523" s="25" t="str">
        <f>IF(P_endring!G524=0," ",P_endring!G524)</f>
        <v xml:space="preserve"> </v>
      </c>
      <c r="F523" s="25" t="str">
        <f>IF(P_endring!P524=0," ",P_endring!P524)</f>
        <v xml:space="preserve"> </v>
      </c>
    </row>
  </sheetData>
  <mergeCells count="4">
    <mergeCell ref="B3:F3"/>
    <mergeCell ref="C6:D6"/>
    <mergeCell ref="E6:F6"/>
    <mergeCell ref="B4:F4"/>
  </mergeCells>
  <conditionalFormatting sqref="B8:F360">
    <cfRule type="containsBlanks" dxfId="122" priority="1">
      <formula>LEN(TRIM(B8))=0</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 T _ k j � t t k o d e r 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 T _ k j � t t k o d e r 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 C o l u m n s \ k j � t t s l a g _ k g < / K e y > < / a : K e y > < a : V a l u e   i : t y p e = " T a b l e W i d g e t B a s e V i e w S t a t e " / > < / a : K e y V a l u e O f D i a g r a m O b j e c t K e y a n y T y p e z b w N T n L X > < a : K e y V a l u e O f D i a g r a m O b j e c t K e y a n y T y p e z b w N T n L X > < a : K e y > < K e y > C o l u m n s \ d y r e s l a g < / K e y > < / a : K e y > < a : V a l u e   i : t y p e = " T a b l e W i d g e t B a s e V i e w S t a t e " / > < / a : K e y V a l u e O f D i a g r a m O b j e c t K e y a n y T y p e z b w N T n L X > < a : K e y V a l u e O f D i a g r a m O b j e c t K e y a n y T y p e z b w N T n L X > < a : K e y > < K e y > C o l u m n s \ g r u p p e r < / K e y > < / a : K e y > < a : V a l u e   i : t y p e = " T a b l e W i d g e t B a s e V i e w S t a t e " / > < / a : K e y V a l u e O f D i a g r a m O b j e c t K e y a n y T y p e z b w N T n L X > < a : K e y V a l u e O f D i a g r a m O b j e c t K e y a n y T y p e z b w N T n L X > < a : K e y > < K e y > C o l u m n s \ h o v e d g r u p p e r 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 T _ k o m m u n e 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 T _ k o m m u n e 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 C o l u m n s \ G a m l e _ k n r < / K e y > < / a : K e y > < a : V a l u e   i : t y p e = " T a b l e W i d g e t B a s e V i e w S t a t e " / > < / a : K e y V a l u e O f D i a g r a m O b j e c t K e y a n y T y p e z b w N T n L X > < a : K e y V a l u e O f D i a g r a m O b j e c t K e y a n y T y p e z b w N T n L X > < a : K e y > < K e y > C o l u m n s \ g m l _ k o m m u n e < / K e y > < / a : K e y > < a : V a l u e   i : t y p e = " T a b l e W i d g e t B a s e V i e w S t a t e " / > < / a : K e y V a l u e O f D i a g r a m O b j e c t K e y a n y T y p e z b w N T n L X > < a : K e y V a l u e O f D i a g r a m O b j e c t K e y a n y T y p e z b w N T n L X > < a : K e y > < K e y > C o l u m n s \ k n r < / 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 C o l u m n s \ f n r < / 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 K o m m u n e t a l l _ C S V < / 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 K o m m u n e t a l l _ C S V < / 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 C o l u m n s \ a a r < / K e y > < / a : K e y > < a : V a l u e   i : t y p e = " T a b l e W i d g e t B a s e V i e w S t a t e " / > < / a : K e y V a l u e O f D i a g r a m O b j e c t K e y a n y T y p e z b w N T n L X > < a : K e y V a l u e O f D i a g r a m O b j e c t K e y a n y T y p e z b w N T n L X > < a : K e y > < K e y > C o l u m n s \ k o m n r < / K e y > < / a : K e y > < a : V a l u e   i : t y p e = " T a b l e W i d g e t B a s e V i e w S t a t e " / > < / a : K e y V a l u e O f D i a g r a m O b j e c t K e y a n y T y p e z b w N T n L X > < a : K e y V a l u e O f D i a g r a m O b j e c t K e y a n y T y p e z b w N T n L X > < a : K e y > < K e y > C o l u m n s \ S l a k t e s l a g < / K e y > < / a : K e y > < a : V a l u e   i : t y p e = " T a b l e W i d g e t B a s e V i e w S t a t e " / > < / a : K e y V a l u e O f D i a g r a m O b j e c t K e y a n y T y p e z b w N T n L X > < a : K e y V a l u e O f D i a g r a m O b j e c t K e y a n y T y p e z b w N T n L X > < a : K e y > < K e y > C o l u m n s \ V e r d i < / 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 2 0 2 2 - 0 5 - 1 4 T 2 0 : 5 4 : 3 8 . 7 0 3 7 5 4 9 + 0 2 : 0 0 < / L a s t P r o c e s s e d T i m e > < / D a t a M o d e l i n g S a n d b o x . S e r i a l i z e d S a n d b o x E r r o r C a c h e > ] ] > < / C u s t o m C o n t e n t > < / G e m i n i > 
</file>

<file path=customXml/item11.xml>��< ? x m l   v e r s i o n = " 1 . 0 "   e n c o d i n g = " U T F - 1 6 " ? > < G e m i n i   x m l n s = " h t t p : / / g e m i n i / p i v o t c u s t o m i z a t i o n / c 8 c c e d c 1 - 4 d 8 6 - 4 8 3 f - 8 f c 7 - c 3 b 3 c 8 7 0 d 3 7 6 " > < 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2.xml>��< ? x m l   v e r s i o n = " 1 . 0 "   e n c o d i n g = " U T F - 1 6 " ? > < G e m i n i   x m l n s = " h t t p : / / g e m i n i / p i v o t c u s t o m i z a t i o n / d f 6 7 f b 7 3 - b e 0 6 - 4 f 8 e - a d 2 e - a 8 6 7 5 f 1 2 f a b d " > < 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3.xml>��< ? x m l   v e r s i o n = " 1 . 0 "   e n c o d i n g = " U T F - 1 6 " ? > < G e m i n i   x m l n s = " h t t p : / / g e m i n i / p i v o t c u s t o m i z a t i o n / I s S a n d b o x E m b e d d e d " > < C u s t o m C o n t e n t > < ! [ C D A T A [ y e s ] ] > < / C u s t o m C o n t e n t > < / G e m i n i > 
</file>

<file path=customXml/item14.xml>��< ? x m l   v e r s i o n = " 1 . 0 "   e n c o d i n g = " U T F - 1 6 " ? > < G e m i n i   x m l n s = " h t t p : / / g e m i n i / p i v o t c u s t o m i z a t i o n / 1 4 d 4 a 6 2 5 - f 5 f 1 - 4 d c 1 - 8 d 4 2 - 4 0 9 f e 5 2 d 6 5 1 3 " > < 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15.xml>��< ? x m l   v e r s i o n = " 1 . 0 "   e n c o d i n g = " U T F - 1 6 " ? > < G e m i n i   x m l n s = " h t t p : / / g e m i n i / p i v o t c u s t o m i z a t i o n / T a b l e X M L _ T _ k j � t t k o d e r _ 0 0 3 1 c 4 2 5 - 5 c 4 d - 4 e 4 8 - b 2 7 7 - a 2 7 5 8 4 c 8 b 4 a 3 " > < C u s t o m C o n t e n t > < ! [ C D A T A [ < T a b l e W i d g e t G r i d S e r i a l i z a t i o n   x m l n s : x s d = " h t t p : / / w w w . w 3 . o r g / 2 0 0 1 / X M L S c h e m a "   x m l n s : x s i = " h t t p : / / w w w . w 3 . o r g / 2 0 0 1 / X M L S c h e m a - i n s t a n c e " > < C o l u m n S u g g e s t e d T y p e   / > < C o l u m n F o r m a t   / > < C o l u m n A c c u r a c y   / > < C o l u m n C u r r e n c y S y m b o l   / > < C o l u m n P o s i t i v e P a t t e r n   / > < C o l u m n N e g a t i v e P a t t e r n   / > < C o l u m n W i d t h s > < i t e m > < k e y > < s t r i n g > k j � t t s l a g _ k g < / s t r i n g > < / k e y > < v a l u e > < i n t > 1 0 2 < / i n t > < / v a l u e > < / i t e m > < i t e m > < k e y > < s t r i n g > d y r e s l a g < / s t r i n g > < / k e y > < v a l u e > < i n t > 8 2 < / i n t > < / v a l u e > < / i t e m > < i t e m > < k e y > < s t r i n g > g r u p p e r < / s t r i n g > < / k e y > < v a l u e > < i n t > 8 0 < / i n t > < / v a l u e > < / i t e m > < i t e m > < k e y > < s t r i n g > h o v e d g r u p p e r < / s t r i n g > < / k e y > < v a l u e > < i n t > 1 1 4 < / i n t > < / v a l u e > < / i t e m > < / C o l u m n W i d t h s > < C o l u m n D i s p l a y I n d e x > < i t e m > < k e y > < s t r i n g > k j � t t s l a g _ k g < / s t r i n g > < / k e y > < v a l u e > < i n t > 0 < / i n t > < / v a l u e > < / i t e m > < i t e m > < k e y > < s t r i n g > d y r e s l a g < / s t r i n g > < / k e y > < v a l u e > < i n t > 1 < / i n t > < / v a l u e > < / i t e m > < i t e m > < k e y > < s t r i n g > g r u p p e r < / s t r i n g > < / k e y > < v a l u e > < i n t > 2 < / i n t > < / v a l u e > < / i t e m > < i t e m > < k e y > < s t r i n g > h o v e d g r u p p e r < / s t r i n g > < / k e y > < v a l u e > < i n t > 3 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C l i e n t W i n d o w X M L " > < C u s t o m C o n t e n t > < ! [ C D A T A [ K o m m u n e t a l l _ C S V _ 7 2 0 5 2 d 9 a - f a b 4 - 4 b e 2 - b c f 6 - 1 e d 1 3 2 1 8 9 7 3 b ] ] > < / 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S a n d b o x N o n E m p t y " > < C u s t o m C o n t e n t > < ! [ C D A T A [ 1 ] ] > < / 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T a b l e X M L _ K o m m u n e t a l l _ C S V _ 7 2 0 5 2 d 9 a - f a b 4 - 4 b e 2 - b c f 6 - 1 e d 1 3 2 1 8 9 7 3 b " > < C u s t o m C o n t e n t > < ! [ C D A T A [ < T a b l e W i d g e t G r i d S e r i a l i z a t i o n   x m l n s : x s d = " h t t p : / / w w w . w 3 . o r g / 2 0 0 1 / X M L S c h e m a "   x m l n s : x s i = " h t t p : / / w w w . w 3 . o r g / 2 0 0 1 / X M L S c h e m a - i n s t a n c e " > < C o l u m n S u g g e s t e d T y p e   / > < C o l u m n F o r m a t   / > < C o l u m n A c c u r a c y   / > < C o l u m n C u r r e n c y S y m b o l   / > < C o l u m n P o s i t i v e P a t t e r n   / > < C o l u m n N e g a t i v e P a t t e r n   / > < C o l u m n W i d t h s > < i t e m > < k e y > < s t r i n g > a a r < / s t r i n g > < / k e y > < v a l u e > < i n t > 5 4 < / i n t > < / v a l u e > < / i t e m > < i t e m > < k e y > < s t r i n g > k o m n r < / s t r i n g > < / k e y > < v a l u e > < i n t > 7 1 < / i n t > < / v a l u e > < / i t e m > < i t e m > < k e y > < s t r i n g > S l a k t e s l a g < / s t r i n g > < / k e y > < v a l u e > < i n t > 9 1 < / i n t > < / v a l u e > < / i t e m > < i t e m > < k e y > < s t r i n g > V e r d i < / s t r i n g > < / k e y > < v a l u e > < i n t > 2 8 1 < / i n t > < / v a l u e > < / i t e m > < / C o l u m n W i d t h s > < C o l u m n D i s p l a y I n d e x > < i t e m > < k e y > < s t r i n g > a a r < / s t r i n g > < / k e y > < v a l u e > < i n t > 0 < / i n t > < / v a l u e > < / i t e m > < i t e m > < k e y > < s t r i n g > k o m n r < / s t r i n g > < / k e y > < v a l u e > < i n t > 1 < / i n t > < / v a l u e > < / i t e m > < i t e m > < k e y > < s t r i n g > S l a k t e s l a g < / s t r i n g > < / k e y > < v a l u e > < i n t > 3 < / i n t > < / v a l u e > < / i t e m > < i t e m > < k e y > < s t r i n g > V e r d i < / s t r i n g > < / k e y > < v a l u e > < i n t > 2 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S h o w H i d d e n " > < C u s t o m C o n t e n t > < ! [ C D A T A [ T r u e ] ] > < / C u s t o m C o n t e n t > < / G e m i n i > 
</file>

<file path=customXml/item21.xml>��< ? x m l   v e r s i o n = " 1 . 0 "   e n c o d i n g = " U T F - 1 6 " ? > < G e m i n i   x m l n s = " h t t p : / / g e m i n i / p i v o t c u s t o m i z a t i o n / 1 8 c 5 7 c f a - b a b e - 4 c 6 7 - a a 5 f - 2 9 e 1 b 0 8 8 f 1 1 c " > < 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22.xml>��< ? x m l   v e r s i o n = " 1 . 0 "   e n c o d i n g = " U T F - 1 6 " ? > < G e m i n i   x m l n s = " h t t p : / / g e m i n i / p i v o t c u s t o m i z a t i o n / 5 5 0 b 7 7 8 0 - 6 f 6 2 - 4 e 8 6 - a 0 6 6 - 1 c c f 7 d 5 0 8 1 e 4 " > < 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23.xml>��< ? x m l   v e r s i o n = " 1 . 0 "   e n c o d i n g = " U T F - 1 6 " ? > < G e m i n i   x m l n s = " h t t p : / / g e m i n i / p i v o t c u s t o m i z a t i o n / P o w e r P i v o t V e r s i o n " > < C u s t o m C o n t e n t > < ! [ C D A T A [ 2 0 1 5 . 1 3 0 . 1 6 0 5 . 7 4 2 ] ] > < / C u s t o m C o n t e n t > < / G e m i n i > 
</file>

<file path=customXml/item2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 K o m m u n e t a l l _ C S V < / 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 K o m m u n e t a l l _ C S V < / 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 a v   V e r d i < / K e y > < / D i a g r a m O b j e c t K e y > < D i a g r a m O b j e c t K e y > < K e y > M e a s u r e s \ S u m   a v   V e r d i \ T a g I n f o \ F o r m u l a < / K e y > < / D i a g r a m O b j e c t K e y > < D i a g r a m O b j e c t K e y > < K e y > M e a s u r e s \ S u m   a v   V e r d i \ T a g I n f o \ V a l u e < / K e y > < / D i a g r a m O b j e c t K e y > < D i a g r a m O b j e c t K e y > < K e y > M e a s u r e s \ S u m   o f   V e r d i < / K e y > < / D i a g r a m O b j e c t K e y > < D i a g r a m O b j e c t K e y > < K e y > M e a s u r e s \ S u m   o f   V e r d i \ T a g I n f o \ F o r m u l a < / K e y > < / D i a g r a m O b j e c t K e y > < D i a g r a m O b j e c t K e y > < K e y > M e a s u r e s \ S u m   o f   V e r d i \ T a g I n f o \ V a l u e < / K e y > < / D i a g r a m O b j e c t K e y > < D i a g r a m O b j e c t K e y > < K e y > C o l u m n s \ a a r < / K e y > < / D i a g r a m O b j e c t K e y > < D i a g r a m O b j e c t K e y > < K e y > C o l u m n s \ k o m n r < / K e y > < / D i a g r a m O b j e c t K e y > < D i a g r a m O b j e c t K e y > < K e y > C o l u m n s \ S l a k t e s l a g < / K e y > < / D i a g r a m O b j e c t K e y > < D i a g r a m O b j e c t K e y > < K e y > C o l u m n s \ V e r d i < / K e y > < / D i a g r a m O b j e c t K e y > < D i a g r a m O b j e c t K e y > < K e y > L i n k s \ & l t ; C o l u m n s \ S u m   a v   V e r d i & g t ; - & l t ; M e a s u r e s \ V e r d i & g t ; < / K e y > < / D i a g r a m O b j e c t K e y > < D i a g r a m O b j e c t K e y > < K e y > L i n k s \ & l t ; C o l u m n s \ S u m   a v   V e r d i & g t ; - & l t ; M e a s u r e s \ V e r d i & g t ; \ C O L U M N < / K e y > < / D i a g r a m O b j e c t K e y > < D i a g r a m O b j e c t K e y > < K e y > L i n k s \ & l t ; C o l u m n s \ S u m   a v   V e r d i & g t ; - & l t ; M e a s u r e s \ V e r d i & g t ; \ M E A S U R E 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F o c u s C o l u m n > < S e l e c t i o n E n d C o l u m n > 2 < / S e l e c t i o n E n d C o l u m n > < S e l e c t i o n S t a r t C o l u m n > 2 < / 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 a v   V e r d i < / K e y > < / a : K e y > < a : V a l u e   i : t y p e = " M e a s u r e G r i d N o d e V i e w S t a t e " > < C o l u m n > 2 < / C o l u m n > < L a y e d O u t > t r u e < / L a y e d O u t > < W a s U I I n v i s i b l e > t r u e < / W a s U I I n v i s i b l e > < / a : V a l u e > < / a : K e y V a l u e O f D i a g r a m O b j e c t K e y a n y T y p e z b w N T n L X > < a : K e y V a l u e O f D i a g r a m O b j e c t K e y a n y T y p e z b w N T n L X > < a : K e y > < K e y > M e a s u r e s \ S u m   a v   V e r d i \ T a g I n f o \ F o r m u l a < / K e y > < / a : K e y > < a : V a l u e   i : t y p e = " M e a s u r e G r i d V i e w S t a t e I D i a g r a m T a g A d d i t i o n a l I n f o " / > < / a : K e y V a l u e O f D i a g r a m O b j e c t K e y a n y T y p e z b w N T n L X > < a : K e y V a l u e O f D i a g r a m O b j e c t K e y a n y T y p e z b w N T n L X > < a : K e y > < K e y > M e a s u r e s \ S u m   a v   V e r d i \ T a g I n f o \ V a l u e < / K e y > < / a : K e y > < a : V a l u e   i : t y p e = " M e a s u r e G r i d V i e w S t a t e I D i a g r a m T a g A d d i t i o n a l I n f o " / > < / a : K e y V a l u e O f D i a g r a m O b j e c t K e y a n y T y p e z b w N T n L X > < a : K e y V a l u e O f D i a g r a m O b j e c t K e y a n y T y p e z b w N T n L X > < a : K e y > < K e y > M e a s u r e s \ S u m   o f   V e r d i < / K e y > < / a : K e y > < a : V a l u e   i : t y p e = " M e a s u r e G r i d N o d e V i e w S t a t e " > < C o l u m n > 2 < / C o l u m n > < L a y e d O u t > t r u e < / L a y e d O u t > < / a : V a l u e > < / a : K e y V a l u e O f D i a g r a m O b j e c t K e y a n y T y p e z b w N T n L X > < a : K e y V a l u e O f D i a g r a m O b j e c t K e y a n y T y p e z b w N T n L X > < a : K e y > < K e y > M e a s u r e s \ S u m   o f   V e r d i \ T a g I n f o \ F o r m u l a < / K e y > < / a : K e y > < a : V a l u e   i : t y p e = " M e a s u r e G r i d V i e w S t a t e I D i a g r a m T a g A d d i t i o n a l I n f o " / > < / a : K e y V a l u e O f D i a g r a m O b j e c t K e y a n y T y p e z b w N T n L X > < a : K e y V a l u e O f D i a g r a m O b j e c t K e y a n y T y p e z b w N T n L X > < a : K e y > < K e y > M e a s u r e s \ S u m   o f   V e r d i \ T a g I n f o \ V a l u e < / K e y > < / a : K e y > < a : V a l u e   i : t y p e = " M e a s u r e G r i d V i e w S t a t e I D i a g r a m T a g A d d i t i o n a l I n f o " / > < / a : K e y V a l u e O f D i a g r a m O b j e c t K e y a n y T y p e z b w N T n L X > < a : K e y V a l u e O f D i a g r a m O b j e c t K e y a n y T y p e z b w N T n L X > < a : K e y > < K e y > C o l u m n s \ a a r < / K e y > < / a : K e y > < a : V a l u e   i : t y p e = " M e a s u r e G r i d N o d e V i e w S t a t e " > < L a y e d O u t > t r u e < / L a y e d O u t > < / a : V a l u e > < / a : K e y V a l u e O f D i a g r a m O b j e c t K e y a n y T y p e z b w N T n L X > < a : K e y V a l u e O f D i a g r a m O b j e c t K e y a n y T y p e z b w N T n L X > < a : K e y > < K e y > C o l u m n s \ k o m n r < / K e y > < / a : K e y > < a : V a l u e   i : t y p e = " M e a s u r e G r i d N o d e V i e w S t a t e " > < C o l u m n > 1 < / C o l u m n > < L a y e d O u t > t r u e < / L a y e d O u t > < / a : V a l u e > < / a : K e y V a l u e O f D i a g r a m O b j e c t K e y a n y T y p e z b w N T n L X > < a : K e y V a l u e O f D i a g r a m O b j e c t K e y a n y T y p e z b w N T n L X > < a : K e y > < K e y > C o l u m n s \ S l a k t e s l a g < / K e y > < / a : K e y > < a : V a l u e   i : t y p e = " M e a s u r e G r i d N o d e V i e w S t a t e " > < C o l u m n > 3 < / C o l u m n > < L a y e d O u t > t r u e < / L a y e d O u t > < / a : V a l u e > < / a : K e y V a l u e O f D i a g r a m O b j e c t K e y a n y T y p e z b w N T n L X > < a : K e y V a l u e O f D i a g r a m O b j e c t K e y a n y T y p e z b w N T n L X > < a : K e y > < K e y > C o l u m n s \ V e r d i < / K e y > < / a : K e y > < a : V a l u e   i : t y p e = " M e a s u r e G r i d N o d e V i e w S t a t e " > < C o l u m n > 2 < / C o l u m n > < L a y e d O u t > t r u e < / L a y e d O u t > < / a : V a l u e > < / a : K e y V a l u e O f D i a g r a m O b j e c t K e y a n y T y p e z b w N T n L X > < a : K e y V a l u e O f D i a g r a m O b j e c t K e y a n y T y p e z b w N T n L X > < a : K e y > < K e y > L i n k s \ & l t ; C o l u m n s \ S u m   a v   V e r d i & g t ; - & l t ; M e a s u r e s \ V e r d i & g t ; < / K e y > < / a : K e y > < a : V a l u e   i : t y p e = " M e a s u r e G r i d V i e w S t a t e I D i a g r a m L i n k " / > < / a : K e y V a l u e O f D i a g r a m O b j e c t K e y a n y T y p e z b w N T n L X > < a : K e y V a l u e O f D i a g r a m O b j e c t K e y a n y T y p e z b w N T n L X > < a : K e y > < K e y > L i n k s \ & l t ; C o l u m n s \ S u m   a v   V e r d i & g t ; - & l t ; M e a s u r e s \ V e r d i & g t ; \ C O L U M N < / K e y > < / a : K e y > < a : V a l u e   i : t y p e = " M e a s u r e G r i d V i e w S t a t e I D i a g r a m L i n k E n d p o i n t " / > < / a : K e y V a l u e O f D i a g r a m O b j e c t K e y a n y T y p e z b w N T n L X > < a : K e y V a l u e O f D i a g r a m O b j e c t K e y a n y T y p e z b w N T n L X > < a : K e y > < K e y > L i n k s \ & l t ; C o l u m n s \ S u m   a v   V e r d i & g t ; - & l t ; M e a s u r e s \ V e r d i & g t ; \ M E A S U R E 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 T a g s \ T a b l e s \ & l t ; T a b l e s \ K o m m u n e t a l l _ C S V & g t ; < / K e y > < / D i a g r a m O b j e c t K e y > < D i a g r a m O b j e c t K e y > < K e y > D y n a m i c   T a g s \ T a b l e s \ & l t ; T a b l e s \ T _ k o m m u n e & g t ; < / K e y > < / D i a g r a m O b j e c t K e y > < D i a g r a m O b j e c t K e y > < K e y > D y n a m i c   T a g s \ T a b l e s \ & l t ; T a b l e s \ T _ k j � t t k o d e r & g t ; < / K e y > < / D i a g r a m O b j e c t K e y > < D i a g r a m O b j e c t K e y > < K e y > T a b l e s \ K o m m u n e t a l l _ C S V < / K e y > < / D i a g r a m O b j e c t K e y > < D i a g r a m O b j e c t K e y > < K e y > T a b l e s \ K o m m u n e t a l l _ C S V \ C o l u m n s \ a a r < / K e y > < / D i a g r a m O b j e c t K e y > < D i a g r a m O b j e c t K e y > < K e y > T a b l e s \ K o m m u n e t a l l _ C S V \ C o l u m n s \ k o m n r < / K e y > < / D i a g r a m O b j e c t K e y > < D i a g r a m O b j e c t K e y > < K e y > T a b l e s \ K o m m u n e t a l l _ C S V \ C o l u m n s \ S l a k t e s l a g < / K e y > < / D i a g r a m O b j e c t K e y > < D i a g r a m O b j e c t K e y > < K e y > T a b l e s \ K o m m u n e t a l l _ C S V \ C o l u m n s \ V e r d i < / K e y > < / D i a g r a m O b j e c t K e y > < D i a g r a m O b j e c t K e y > < K e y > T a b l e s \ K o m m u n e t a l l _ C S V \ M e a s u r e s \ S u m   a v   V e r d i < / K e y > < / D i a g r a m O b j e c t K e y > < D i a g r a m O b j e c t K e y > < K e y > T a b l e s \ K o m m u n e t a l l _ C S V \ S u m   a v   V e r d i \ A d d i t i o n a l   I n f o \ I m p l i c i t   M e a s u r e < / K e y > < / D i a g r a m O b j e c t K e y > < D i a g r a m O b j e c t K e y > < K e y > T a b l e s \ K o m m u n e t a l l _ C S V \ M e a s u r e s \ S u m   o f   V e r d i < / K e y > < / D i a g r a m O b j e c t K e y > < D i a g r a m O b j e c t K e y > < K e y > T a b l e s \ T _ k o m m u n e < / K e y > < / D i a g r a m O b j e c t K e y > < D i a g r a m O b j e c t K e y > < K e y > T a b l e s \ T _ k o m m u n e \ C o l u m n s \ G a m l e _ k n r < / K e y > < / D i a g r a m O b j e c t K e y > < D i a g r a m O b j e c t K e y > < K e y > T a b l e s \ T _ k o m m u n e \ C o l u m n s \ g m l _ k o m m u n e < / K e y > < / D i a g r a m O b j e c t K e y > < D i a g r a m O b j e c t K e y > < K e y > T a b l e s \ T _ k o m m u n e \ C o l u m n s \ k n r < / K e y > < / D i a g r a m O b j e c t K e y > < D i a g r a m O b j e c t K e y > < K e y > T a b l e s \ T _ k o m m u n e \ C o l u m n s \ k o m m u n e < / K e y > < / D i a g r a m O b j e c t K e y > < D i a g r a m O b j e c t K e y > < K e y > T a b l e s \ T _ k o m m u n e \ C o l u m n s \ f n r < / K e y > < / D i a g r a m O b j e c t K e y > < D i a g r a m O b j e c t K e y > < K e y > T a b l e s \ T _ k o m m u n e \ C o l u m n s \ f y l k e < / K e y > < / D i a g r a m O b j e c t K e y > < D i a g r a m O b j e c t K e y > < K e y > T a b l e s \ T _ k j � t t k o d e r < / K e y > < / D i a g r a m O b j e c t K e y > < D i a g r a m O b j e c t K e y > < K e y > T a b l e s \ T _ k j � t t k o d e r \ C o l u m n s \ k j � t t s l a g _ k g < / K e y > < / D i a g r a m O b j e c t K e y > < D i a g r a m O b j e c t K e y > < K e y > T a b l e s \ T _ k j � t t k o d e r \ C o l u m n s \ d y r e s l a g < / K e y > < / D i a g r a m O b j e c t K e y > < D i a g r a m O b j e c t K e y > < K e y > T a b l e s \ T _ k j � t t k o d e r \ C o l u m n s \ g r u p p e r < / K e y > < / D i a g r a m O b j e c t K e y > < D i a g r a m O b j e c t K e y > < K e y > T a b l e s \ T _ k j � t t k o d e r \ C o l u m n s \ h o v e d g r u p p e r < / K e y > < / D i a g r a m O b j e c t K e y > < D i a g r a m O b j e c t K e y > < K e y > R e l a t i o n s h i p s \ & l t ; T a b l e s \ K o m m u n e t a l l _ C S V \ C o l u m n s \ k o m n r & g t ; - & l t ; T a b l e s \ T _ k o m m u n e \ C o l u m n s \ G a m l e _ k n r & g t ; < / K e y > < / D i a g r a m O b j e c t K e y > < D i a g r a m O b j e c t K e y > < K e y > R e l a t i o n s h i p s \ & l t ; T a b l e s \ K o m m u n e t a l l _ C S V \ C o l u m n s \ k o m n r & g t ; - & l t ; T a b l e s \ T _ k o m m u n e \ C o l u m n s \ G a m l e _ k n r & g t ; \ F K < / K e y > < / D i a g r a m O b j e c t K e y > < D i a g r a m O b j e c t K e y > < K e y > R e l a t i o n s h i p s \ & l t ; T a b l e s \ K o m m u n e t a l l _ C S V \ C o l u m n s \ k o m n r & g t ; - & l t ; T a b l e s \ T _ k o m m u n e \ C o l u m n s \ G a m l e _ k n r & g t ; \ P K < / K e y > < / D i a g r a m O b j e c t K e y > < D i a g r a m O b j e c t K e y > < K e y > R e l a t i o n s h i p s \ & l t ; T a b l e s \ K o m m u n e t a l l _ C S V \ C o l u m n s \ k o m n r & g t ; - & l t ; T a b l e s \ T _ k o m m u n e \ C o l u m n s \ G a m l e _ k n r & g t ; \ C r o s s F i l t e r < / K e y > < / D i a g r a m O b j e c t K e y > < D i a g r a m O b j e c t K e y > < K e y > R e l a t i o n s h i p s \ & l t ; T a b l e s \ K o m m u n e t a l l _ C S V \ C o l u m n s \ S l a k t e s l a g & g t ; - & l t ; T a b l e s \ T _ k j � t t k o d e r \ C o l u m n s \ k j � t t s l a g _ k g & g t ; < / K e y > < / D i a g r a m O b j e c t K e y > < D i a g r a m O b j e c t K e y > < K e y > R e l a t i o n s h i p s \ & l t ; T a b l e s \ K o m m u n e t a l l _ C S V \ C o l u m n s \ S l a k t e s l a g & g t ; - & l t ; T a b l e s \ T _ k j � t t k o d e r \ C o l u m n s \ k j � t t s l a g _ k g & g t ; \ F K < / K e y > < / D i a g r a m O b j e c t K e y > < D i a g r a m O b j e c t K e y > < K e y > R e l a t i o n s h i p s \ & l t ; T a b l e s \ K o m m u n e t a l l _ C S V \ C o l u m n s \ S l a k t e s l a g & g t ; - & l t ; T a b l e s \ T _ k j � t t k o d e r \ C o l u m n s \ k j � t t s l a g _ k g & g t ; \ P K < / K e y > < / D i a g r a m O b j e c t K e y > < D i a g r a m O b j e c t K e y > < K e y > R e l a t i o n s h i p s \ & l t ; T a b l e s \ K o m m u n e t a l l _ C S V \ C o l u m n s \ S l a k t e s l a g & g t ; - & l t ; T a b l e s \ T _ k j � t t k o d e r \ C o l u m n s \ k j � t t s l a g _ k g & g t ; \ C r o s s F i l t e r < / K e y > < / D i a g r a m O b j e c t K e y > < / A l l K e y s > < S e l e c t e d K e y s > < D i a g r a m O b j e c t K e y > < K e y > T a b l e s \ K o m m u n e t a l l _ C S V \ C o l u m n s \ S l a k t e s l a g < / 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 T a g s \ T a b l e s \ & l t ; T a b l e s \ K o m m u n e t a l l _ C S V & g t ; < / K e y > < / a : K e y > < a : V a l u e   i : t y p e = " D i a g r a m D i s p l a y T a g V i e w S t a t e " > < I s N o t F i l t e r e d O u t > t r u e < / I s N o t F i l t e r e d O u t > < / a : V a l u e > < / a : K e y V a l u e O f D i a g r a m O b j e c t K e y a n y T y p e z b w N T n L X > < a : K e y V a l u e O f D i a g r a m O b j e c t K e y a n y T y p e z b w N T n L X > < a : K e y > < K e y > D y n a m i c   T a g s \ T a b l e s \ & l t ; T a b l e s \ T _ k o m m u n e & g t ; < / K e y > < / a : K e y > < a : V a l u e   i : t y p e = " D i a g r a m D i s p l a y T a g V i e w S t a t e " > < I s N o t F i l t e r e d O u t > t r u e < / I s N o t F i l t e r e d O u t > < / a : V a l u e > < / a : K e y V a l u e O f D i a g r a m O b j e c t K e y a n y T y p e z b w N T n L X > < a : K e y V a l u e O f D i a g r a m O b j e c t K e y a n y T y p e z b w N T n L X > < a : K e y > < K e y > D y n a m i c   T a g s \ T a b l e s \ & l t ; T a b l e s \ T _ k j � t t k o d e r & g t ; < / K e y > < / a : K e y > < a : V a l u e   i : t y p e = " D i a g r a m D i s p l a y T a g V i e w S t a t e " > < I s N o t F i l t e r e d O u t > t r u e < / I s N o t F i l t e r e d O u t > < / a : V a l u e > < / a : K e y V a l u e O f D i a g r a m O b j e c t K e y a n y T y p e z b w N T n L X > < a : K e y V a l u e O f D i a g r a m O b j e c t K e y a n y T y p e z b w N T n L X > < a : K e y > < K e y > T a b l e s \ K o m m u n e t a l l _ C S V < / K e y > < / a : K e y > < a : V a l u e   i : t y p e = " D i a g r a m D i s p l a y N o d e V i e w S t a t e " > < H e i g h t > 1 5 0 < / H e i g h t > < I s E x p a n d e d > t r u e < / I s E x p a n d e d > < L a y e d O u t > t r u e < / L a y e d O u t > < L e f t > 3 2 9 < / L e f t > < T a b I n d e x > 1 < / T a b I n d e x > < W i d t h > 2 0 0 < / W i d t h > < / a : V a l u e > < / a : K e y V a l u e O f D i a g r a m O b j e c t K e y a n y T y p e z b w N T n L X > < a : K e y V a l u e O f D i a g r a m O b j e c t K e y a n y T y p e z b w N T n L X > < a : K e y > < K e y > T a b l e s \ K o m m u n e t a l l _ C S V \ C o l u m n s \ a a r < / K e y > < / a : K e y > < a : V a l u e   i : t y p e = " D i a g r a m D i s p l a y N o d e V i e w S t a t e " > < H e i g h t > 1 5 0 < / H e i g h t > < I s E x p a n d e d > t r u e < / I s E x p a n d e d > < W i d t h > 2 0 0 < / W i d t h > < / a : V a l u e > < / a : K e y V a l u e O f D i a g r a m O b j e c t K e y a n y T y p e z b w N T n L X > < a : K e y V a l u e O f D i a g r a m O b j e c t K e y a n y T y p e z b w N T n L X > < a : K e y > < K e y > T a b l e s \ K o m m u n e t a l l _ C S V \ C o l u m n s \ k o m n r < / K e y > < / a : K e y > < a : V a l u e   i : t y p e = " D i a g r a m D i s p l a y N o d e V i e w S t a t e " > < H e i g h t > 1 5 0 < / H e i g h t > < I s E x p a n d e d > t r u e < / I s E x p a n d e d > < W i d t h > 2 0 0 < / W i d t h > < / a : V a l u e > < / a : K e y V a l u e O f D i a g r a m O b j e c t K e y a n y T y p e z b w N T n L X > < a : K e y V a l u e O f D i a g r a m O b j e c t K e y a n y T y p e z b w N T n L X > < a : K e y > < K e y > T a b l e s \ K o m m u n e t a l l _ C S V \ C o l u m n s \ S l a k t e s l a g < / K e y > < / a : K e y > < a : V a l u e   i : t y p e = " D i a g r a m D i s p l a y N o d e V i e w S t a t e " > < H e i g h t > 1 5 0 < / H e i g h t > < I s E x p a n d e d > t r u e < / I s E x p a n d e d > < I s F o c u s e d > t r u e < / I s F o c u s e d > < W i d t h > 2 0 0 < / W i d t h > < / a : V a l u e > < / a : K e y V a l u e O f D i a g r a m O b j e c t K e y a n y T y p e z b w N T n L X > < a : K e y V a l u e O f D i a g r a m O b j e c t K e y a n y T y p e z b w N T n L X > < a : K e y > < K e y > T a b l e s \ K o m m u n e t a l l _ C S V \ C o l u m n s \ V e r d i < / K e y > < / a : K e y > < a : V a l u e   i : t y p e = " D i a g r a m D i s p l a y N o d e V i e w S t a t e " > < H e i g h t > 1 5 0 < / H e i g h t > < I s E x p a n d e d > t r u e < / I s E x p a n d e d > < W i d t h > 2 0 0 < / W i d t h > < / a : V a l u e > < / a : K e y V a l u e O f D i a g r a m O b j e c t K e y a n y T y p e z b w N T n L X > < a : K e y V a l u e O f D i a g r a m O b j e c t K e y a n y T y p e z b w N T n L X > < a : K e y > < K e y > T a b l e s \ K o m m u n e t a l l _ C S V \ M e a s u r e s \ S u m   a v   V e r d i < / K e y > < / a : K e y > < a : V a l u e   i : t y p e = " D i a g r a m D i s p l a y N o d e V i e w S t a t e " > < H e i g h t > 1 5 0 < / H e i g h t > < I s E x p a n d e d > t r u e < / I s E x p a n d e d > < W i d t h > 2 0 0 < / W i d t h > < / a : V a l u e > < / a : K e y V a l u e O f D i a g r a m O b j e c t K e y a n y T y p e z b w N T n L X > < a : K e y V a l u e O f D i a g r a m O b j e c t K e y a n y T y p e z b w N T n L X > < a : K e y > < K e y > T a b l e s \ K o m m u n e t a l l _ C S V \ S u m   a v   V e r d i \ A d d i t i o n a l   I n f o \ I m p l i c i t   M e a s u r e < / K e y > < / a : K e y > < a : V a l u e   i : t y p e = " D i a g r a m D i s p l a y V i e w S t a t e I D i a g r a m T a g A d d i t i o n a l I n f o " / > < / a : K e y V a l u e O f D i a g r a m O b j e c t K e y a n y T y p e z b w N T n L X > < a : K e y V a l u e O f D i a g r a m O b j e c t K e y a n y T y p e z b w N T n L X > < a : K e y > < K e y > T a b l e s \ K o m m u n e t a l l _ C S V \ M e a s u r e s \ S u m   o f   V e r d i < / K e y > < / a : K e y > < a : V a l u e   i : t y p e = " D i a g r a m D i s p l a y N o d e V i e w S t a t e " > < H e i g h t > 1 5 0 < / H e i g h t > < I s E x p a n d e d > t r u e < / I s E x p a n d e d > < W i d t h > 2 0 0 < / W i d t h > < / a : V a l u e > < / a : K e y V a l u e O f D i a g r a m O b j e c t K e y a n y T y p e z b w N T n L X > < a : K e y V a l u e O f D i a g r a m O b j e c t K e y a n y T y p e z b w N T n L X > < a : K e y > < K e y > T a b l e s \ T _ k o m m u n e < / K e y > < / a : K e y > < a : V a l u e   i : t y p e = " D i a g r a m D i s p l a y N o d e V i e w S t a t e " > < H e i g h t > 2 1 6 < / H e i g h t > < I s E x p a n d e d > t r u e < / I s E x p a n d e d > < L a y e d O u t > t r u e < / L a y e d O u t > < L e f t > 2 1 . 9 0 3 8 1 0 5 6 7 6 6 5 8 < / L e f t > < W i d t h > 2 0 0 < / W i d t h > < / a : V a l u e > < / a : K e y V a l u e O f D i a g r a m O b j e c t K e y a n y T y p e z b w N T n L X > < a : K e y V a l u e O f D i a g r a m O b j e c t K e y a n y T y p e z b w N T n L X > < a : K e y > < K e y > T a b l e s \ T _ k o m m u n e \ C o l u m n s \ G a m l e _ k n r < / K e y > < / a : K e y > < a : V a l u e   i : t y p e = " D i a g r a m D i s p l a y N o d e V i e w S t a t e " > < H e i g h t > 1 5 0 < / H e i g h t > < I s E x p a n d e d > t r u e < / I s E x p a n d e d > < W i d t h > 2 0 0 < / W i d t h > < / a : V a l u e > < / a : K e y V a l u e O f D i a g r a m O b j e c t K e y a n y T y p e z b w N T n L X > < a : K e y V a l u e O f D i a g r a m O b j e c t K e y a n y T y p e z b w N T n L X > < a : K e y > < K e y > T a b l e s \ T _ k o m m u n e \ C o l u m n s \ g m l _ k o m m u n e < / K e y > < / a : K e y > < a : V a l u e   i : t y p e = " D i a g r a m D i s p l a y N o d e V i e w S t a t e " > < H e i g h t > 1 5 0 < / H e i g h t > < I s E x p a n d e d > t r u e < / I s E x p a n d e d > < W i d t h > 2 0 0 < / W i d t h > < / a : V a l u e > < / a : K e y V a l u e O f D i a g r a m O b j e c t K e y a n y T y p e z b w N T n L X > < a : K e y V a l u e O f D i a g r a m O b j e c t K e y a n y T y p e z b w N T n L X > < a : K e y > < K e y > T a b l e s \ T _ k o m m u n e \ C o l u m n s \ k n r < / K e y > < / a : K e y > < a : V a l u e   i : t y p e = " D i a g r a m D i s p l a y N o d e V i e w S t a t e " > < H e i g h t > 1 5 0 < / H e i g h t > < I s E x p a n d e d > t r u e < / I s E x p a n d e d > < W i d t h > 2 0 0 < / W i d t h > < / a : V a l u e > < / a : K e y V a l u e O f D i a g r a m O b j e c t K e y a n y T y p e z b w N T n L X > < a : K e y V a l u e O f D i a g r a m O b j e c t K e y a n y T y p e z b w N T n L X > < a : K e y > < K e y > T a b l e s \ T _ k o m m u n e \ C o l u m n s \ k o m m u n e < / K e y > < / a : K e y > < a : V a l u e   i : t y p e = " D i a g r a m D i s p l a y N o d e V i e w S t a t e " > < H e i g h t > 1 5 0 < / H e i g h t > < I s E x p a n d e d > t r u e < / I s E x p a n d e d > < W i d t h > 2 0 0 < / W i d t h > < / a : V a l u e > < / a : K e y V a l u e O f D i a g r a m O b j e c t K e y a n y T y p e z b w N T n L X > < a : K e y V a l u e O f D i a g r a m O b j e c t K e y a n y T y p e z b w N T n L X > < a : K e y > < K e y > T a b l e s \ T _ k o m m u n e \ C o l u m n s \ f n r < / K e y > < / a : K e y > < a : V a l u e   i : t y p e = " D i a g r a m D i s p l a y N o d e V i e w S t a t e " > < H e i g h t > 1 5 0 < / H e i g h t > < I s E x p a n d e d > t r u e < / I s E x p a n d e d > < W i d t h > 2 0 0 < / W i d t h > < / a : V a l u e > < / a : K e y V a l u e O f D i a g r a m O b j e c t K e y a n y T y p e z b w N T n L X > < a : K e y V a l u e O f D i a g r a m O b j e c t K e y a n y T y p e z b w N T n L X > < a : K e y > < K e y > T a b l e s \ T _ k o m m u n e \ C o l u m n s \ f y l k e < / K e y > < / a : K e y > < a : V a l u e   i : t y p e = " D i a g r a m D i s p l a y N o d e V i e w S t a t e " > < H e i g h t > 1 5 0 < / H e i g h t > < I s E x p a n d e d > t r u e < / I s E x p a n d e d > < W i d t h > 2 0 0 < / W i d t h > < / a : V a l u e > < / a : K e y V a l u e O f D i a g r a m O b j e c t K e y a n y T y p e z b w N T n L X > < a : K e y V a l u e O f D i a g r a m O b j e c t K e y a n y T y p e z b w N T n L X > < a : K e y > < K e y > T a b l e s \ T _ k j � t t k o d e r < / K e y > < / a : K e y > < a : V a l u e   i : t y p e = " D i a g r a m D i s p l a y N o d e V i e w S t a t e " > < H e i g h t > 1 5 0 < / H e i g h t > < I s E x p a n d e d > t r u e < / I s E x p a n d e d > < L a y e d O u t > t r u e < / L a y e d O u t > < L e f t > 6 5 9 . 8 0 7 6 2 1 1 3 5 3 3 1 6 < / L e f t > < T a b I n d e x > 2 < / T a b I n d e x > < W i d t h > 2 0 0 < / W i d t h > < / a : V a l u e > < / a : K e y V a l u e O f D i a g r a m O b j e c t K e y a n y T y p e z b w N T n L X > < a : K e y V a l u e O f D i a g r a m O b j e c t K e y a n y T y p e z b w N T n L X > < a : K e y > < K e y > T a b l e s \ T _ k j � t t k o d e r \ C o l u m n s \ k j � t t s l a g _ k g < / K e y > < / a : K e y > < a : V a l u e   i : t y p e = " D i a g r a m D i s p l a y N o d e V i e w S t a t e " > < H e i g h t > 1 5 0 < / H e i g h t > < I s E x p a n d e d > t r u e < / I s E x p a n d e d > < W i d t h > 2 0 0 < / W i d t h > < / a : V a l u e > < / a : K e y V a l u e O f D i a g r a m O b j e c t K e y a n y T y p e z b w N T n L X > < a : K e y V a l u e O f D i a g r a m O b j e c t K e y a n y T y p e z b w N T n L X > < a : K e y > < K e y > T a b l e s \ T _ k j � t t k o d e r \ C o l u m n s \ d y r e s l a g < / K e y > < / a : K e y > < a : V a l u e   i : t y p e = " D i a g r a m D i s p l a y N o d e V i e w S t a t e " > < H e i g h t > 1 5 0 < / H e i g h t > < I s E x p a n d e d > t r u e < / I s E x p a n d e d > < W i d t h > 2 0 0 < / W i d t h > < / a : V a l u e > < / a : K e y V a l u e O f D i a g r a m O b j e c t K e y a n y T y p e z b w N T n L X > < a : K e y V a l u e O f D i a g r a m O b j e c t K e y a n y T y p e z b w N T n L X > < a : K e y > < K e y > T a b l e s \ T _ k j � t t k o d e r \ C o l u m n s \ g r u p p e r < / K e y > < / a : K e y > < a : V a l u e   i : t y p e = " D i a g r a m D i s p l a y N o d e V i e w S t a t e " > < H e i g h t > 1 5 0 < / H e i g h t > < I s E x p a n d e d > t r u e < / I s E x p a n d e d > < W i d t h > 2 0 0 < / W i d t h > < / a : V a l u e > < / a : K e y V a l u e O f D i a g r a m O b j e c t K e y a n y T y p e z b w N T n L X > < a : K e y V a l u e O f D i a g r a m O b j e c t K e y a n y T y p e z b w N T n L X > < a : K e y > < K e y > T a b l e s \ T _ k j � t t k o d e r \ C o l u m n s \ h o v e d g r u p p e r < / K e y > < / a : K e y > < a : V a l u e   i : t y p e = " D i a g r a m D i s p l a y N o d e V i e w S t a t e " > < H e i g h t > 1 5 0 < / H e i g h t > < I s E x p a n d e d > t r u e < / I s E x p a n d e d > < W i d t h > 2 0 0 < / W i d t h > < / a : V a l u e > < / a : K e y V a l u e O f D i a g r a m O b j e c t K e y a n y T y p e z b w N T n L X > < a : K e y V a l u e O f D i a g r a m O b j e c t K e y a n y T y p e z b w N T n L X > < a : K e y > < K e y > R e l a t i o n s h i p s \ & l t ; T a b l e s \ K o m m u n e t a l l _ C S V \ C o l u m n s \ k o m n r & g t ; - & l t ; T a b l e s \ T _ k o m m u n e \ C o l u m n s \ G a m l e _ k n r & g t ; < / K e y > < / a : K e y > < a : V a l u e   i : t y p e = " D i a g r a m D i s p l a y L i n k V i e w S t a t e " > < A u t o m a t i o n P r o p e r t y H e l p e r T e x t > E n d   p o i n t   1 :   ( 3 1 3 , 7 5 ) .   E n d   p o i n t   2 :   ( 2 3 7 , 9 0 3 8 1 0 5 6 7 6 6 6 , 1 0 8 )   < / A u t o m a t i o n P r o p e r t y H e l p e r T e x t > < L a y e d O u t > t r u e < / L a y e d O u t > < P o i n t s   x m l n s : b = " h t t p : / / s c h e m a s . d a t a c o n t r a c t . o r g / 2 0 0 4 / 0 7 / S y s t e m . W i n d o w s " > < b : P o i n t > < b : _ x > 3 1 3 < / b : _ x > < b : _ y > 7 5 < / b : _ y > < / b : P o i n t > < b : P o i n t > < b : _ x > 2 7 7 . 4 5 1 9 0 5 5 < / b : _ x > < b : _ y > 7 5 < / b : _ y > < / b : P o i n t > < b : P o i n t > < b : _ x > 2 7 5 . 4 5 1 9 0 5 5 < / b : _ x > < b : _ y > 7 7 < / b : _ y > < / b : P o i n t > < b : P o i n t > < b : _ x > 2 7 5 . 4 5 1 9 0 5 5 < / b : _ x > < b : _ y > 1 0 6 < / b : _ y > < / b : P o i n t > < b : P o i n t > < b : _ x > 2 7 3 . 4 5 1 9 0 5 5 < / b : _ x > < b : _ y > 1 0 8 < / b : _ y > < / b : P o i n t > < b : P o i n t > < b : _ x > 2 3 7 . 9 0 3 8 1 0 5 6 7 6 6 5 8 9 < / b : _ x > < b : _ y > 1 0 8 < / b : _ y > < / b : P o i n t > < / P o i n t s > < / a : V a l u e > < / a : K e y V a l u e O f D i a g r a m O b j e c t K e y a n y T y p e z b w N T n L X > < a : K e y V a l u e O f D i a g r a m O b j e c t K e y a n y T y p e z b w N T n L X > < a : K e y > < K e y > R e l a t i o n s h i p s \ & l t ; T a b l e s \ K o m m u n e t a l l _ C S V \ C o l u m n s \ k o m n r & g t ; - & l t ; T a b l e s \ T _ k o m m u n e \ C o l u m n s \ G a m l e _ k n r & g t ; \ F K < / K e y > < / a : K e y > < a : V a l u e   i : t y p e = " D i a g r a m D i s p l a y L i n k E n d p o i n t V i e w S t a t e " > < H e i g h t > 1 6 < / H e i g h t > < L a b e l L o c a t i o n   x m l n s : b = " h t t p : / / s c h e m a s . d a t a c o n t r a c t . o r g / 2 0 0 4 / 0 7 / S y s t e m . W i n d o w s " > < b : _ x > 3 1 3 < / b : _ x > < b : _ y > 6 7 < / b : _ y > < / L a b e l L o c a t i o n > < L o c a t i o n   x m l n s : b = " h t t p : / / s c h e m a s . d a t a c o n t r a c t . o r g / 2 0 0 4 / 0 7 / S y s t e m . W i n d o w s " > < b : _ x > 3 2 9 < / b : _ x > < b : _ y > 7 5 < / b : _ y > < / L o c a t i o n > < S h a p e R o t a t e A n g l e > 1 8 0 < / S h a p e R o t a t e A n g l e > < W i d t h > 1 6 < / W i d t h > < / a : V a l u e > < / a : K e y V a l u e O f D i a g r a m O b j e c t K e y a n y T y p e z b w N T n L X > < a : K e y V a l u e O f D i a g r a m O b j e c t K e y a n y T y p e z b w N T n L X > < a : K e y > < K e y > R e l a t i o n s h i p s \ & l t ; T a b l e s \ K o m m u n e t a l l _ C S V \ C o l u m n s \ k o m n r & g t ; - & l t ; T a b l e s \ T _ k o m m u n e \ C o l u m n s \ G a m l e _ k n r & g t ; \ P K < / K e y > < / a : K e y > < a : V a l u e   i : t y p e = " D i a g r a m D i s p l a y L i n k E n d p o i n t V i e w S t a t e " > < H e i g h t > 1 6 < / H e i g h t > < L a b e l L o c a t i o n   x m l n s : b = " h t t p : / / s c h e m a s . d a t a c o n t r a c t . o r g / 2 0 0 4 / 0 7 / S y s t e m . W i n d o w s " > < b : _ x > 2 2 1 . 9 0 3 8 1 0 5 6 7 6 6 5 8 9 < / b : _ x > < b : _ y > 1 0 0 < / b : _ y > < / L a b e l L o c a t i o n > < L o c a t i o n   x m l n s : b = " h t t p : / / s c h e m a s . d a t a c o n t r a c t . o r g / 2 0 0 4 / 0 7 / S y s t e m . W i n d o w s " > < b : _ x > 2 2 1 . 9 0 3 8 1 0 5 6 7 6 6 5 8 6 < / b : _ x > < b : _ y > 1 0 8 < / b : _ y > < / L o c a t i o n > < S h a p e R o t a t e A n g l e > 3 6 0 < / S h a p e R o t a t e A n g l e > < W i d t h > 1 6 < / W i d t h > < / a : V a l u e > < / a : K e y V a l u e O f D i a g r a m O b j e c t K e y a n y T y p e z b w N T n L X > < a : K e y V a l u e O f D i a g r a m O b j e c t K e y a n y T y p e z b w N T n L X > < a : K e y > < K e y > R e l a t i o n s h i p s \ & l t ; T a b l e s \ K o m m u n e t a l l _ C S V \ C o l u m n s \ k o m n r & g t ; - & l t ; T a b l e s \ T _ k o m m u n e \ C o l u m n s \ G a m l e _ k n r & g t ; \ C r o s s F i l t e r < / K e y > < / a : K e y > < a : V a l u e   i : t y p e = " D i a g r a m D i s p l a y L i n k C r o s s F i l t e r V i e w S t a t e " > < P o i n t s   x m l n s : b = " h t t p : / / s c h e m a s . d a t a c o n t r a c t . o r g / 2 0 0 4 / 0 7 / S y s t e m . W i n d o w s " > < b : P o i n t > < b : _ x > 3 1 3 < / b : _ x > < b : _ y > 7 5 < / b : _ y > < / b : P o i n t > < b : P o i n t > < b : _ x > 2 7 7 . 4 5 1 9 0 5 5 < / b : _ x > < b : _ y > 7 5 < / b : _ y > < / b : P o i n t > < b : P o i n t > < b : _ x > 2 7 5 . 4 5 1 9 0 5 5 < / b : _ x > < b : _ y > 7 7 < / b : _ y > < / b : P o i n t > < b : P o i n t > < b : _ x > 2 7 5 . 4 5 1 9 0 5 5 < / b : _ x > < b : _ y > 1 0 6 < / b : _ y > < / b : P o i n t > < b : P o i n t > < b : _ x > 2 7 3 . 4 5 1 9 0 5 5 < / b : _ x > < b : _ y > 1 0 8 < / b : _ y > < / b : P o i n t > < b : P o i n t > < b : _ x > 2 3 7 . 9 0 3 8 1 0 5 6 7 6 6 5 8 9 < / b : _ x > < b : _ y > 1 0 8 < / b : _ y > < / b : P o i n t > < / P o i n t s > < / a : V a l u e > < / a : K e y V a l u e O f D i a g r a m O b j e c t K e y a n y T y p e z b w N T n L X > < a : K e y V a l u e O f D i a g r a m O b j e c t K e y a n y T y p e z b w N T n L X > < a : K e y > < K e y > R e l a t i o n s h i p s \ & l t ; T a b l e s \ K o m m u n e t a l l _ C S V \ C o l u m n s \ S l a k t e s l a g & g t ; - & l t ; T a b l e s \ T _ k j � t t k o d e r \ C o l u m n s \ k j � t t s l a g _ k g & g t ; < / K e y > < / a : K e y > < a : V a l u e   i : t y p e = " D i a g r a m D i s p l a y L i n k V i e w S t a t e " > < A u t o m a t i o n P r o p e r t y H e l p e r T e x t > E n d   p o i n t   1 :   ( 5 4 5 , 7 5 ) .   E n d   p o i n t   2 :   ( 6 4 3 , 8 0 7 6 2 1 1 3 5 3 3 2 , 7 5 )   < / A u t o m a t i o n P r o p e r t y H e l p e r T e x t > < L a y e d O u t > t r u e < / L a y e d O u t > < P o i n t s   x m l n s : b = " h t t p : / / s c h e m a s . d a t a c o n t r a c t . o r g / 2 0 0 4 / 0 7 / S y s t e m . W i n d o w s " > < b : P o i n t > < b : _ x > 5 4 5 < / b : _ x > < b : _ y > 7 5 < / b : _ y > < / b : P o i n t > < b : P o i n t > < b : _ x > 6 4 3 . 8 0 7 6 2 1 1 3 5 3 3 1 6 < / b : _ x > < b : _ y > 7 5 < / b : _ y > < / b : P o i n t > < / P o i n t s > < / a : V a l u e > < / a : K e y V a l u e O f D i a g r a m O b j e c t K e y a n y T y p e z b w N T n L X > < a : K e y V a l u e O f D i a g r a m O b j e c t K e y a n y T y p e z b w N T n L X > < a : K e y > < K e y > R e l a t i o n s h i p s \ & l t ; T a b l e s \ K o m m u n e t a l l _ C S V \ C o l u m n s \ S l a k t e s l a g & g t ; - & l t ; T a b l e s \ T _ k j � t t k o d e r \ C o l u m n s \ k j � t t s l a g _ k g & g t ; \ F K < / K e y > < / a : K e y > < a : V a l u e   i : t y p e = " D i a g r a m D i s p l a y L i n k E n d p o i n t V i e w S t a t e " > < H e i g h t > 1 6 < / H e i g h t > < L a b e l L o c a t i o n   x m l n s : b = " h t t p : / / s c h e m a s . d a t a c o n t r a c t . o r g / 2 0 0 4 / 0 7 / S y s t e m . W i n d o w s " > < b : _ x > 5 2 9 < / b : _ x > < b : _ y > 6 7 < / b : _ y > < / L a b e l L o c a t i o n > < L o c a t i o n   x m l n s : b = " h t t p : / / s c h e m a s . d a t a c o n t r a c t . o r g / 2 0 0 4 / 0 7 / S y s t e m . W i n d o w s " > < b : _ x > 5 2 9 < / b : _ x > < b : _ y > 7 5 < / b : _ y > < / L o c a t i o n > < S h a p e R o t a t e A n g l e > 3 6 0 < / S h a p e R o t a t e A n g l e > < W i d t h > 1 6 < / W i d t h > < / a : V a l u e > < / a : K e y V a l u e O f D i a g r a m O b j e c t K e y a n y T y p e z b w N T n L X > < a : K e y V a l u e O f D i a g r a m O b j e c t K e y a n y T y p e z b w N T n L X > < a : K e y > < K e y > R e l a t i o n s h i p s \ & l t ; T a b l e s \ K o m m u n e t a l l _ C S V \ C o l u m n s \ S l a k t e s l a g & g t ; - & l t ; T a b l e s \ T _ k j � t t k o d e r \ C o l u m n s \ k j � t t s l a g _ k g & g t ; \ P K < / K e y > < / a : K e y > < a : V a l u e   i : t y p e = " D i a g r a m D i s p l a y L i n k E n d p o i n t V i e w S t a t e " > < H e i g h t > 1 6 < / H e i g h t > < L a b e l L o c a t i o n   x m l n s : b = " h t t p : / / s c h e m a s . d a t a c o n t r a c t . o r g / 2 0 0 4 / 0 7 / S y s t e m . W i n d o w s " > < b : _ x > 6 4 3 . 8 0 7 6 2 1 1 3 5 3 3 1 6 < / b : _ x > < b : _ y > 6 7 < / b : _ y > < / L a b e l L o c a t i o n > < L o c a t i o n   x m l n s : b = " h t t p : / / s c h e m a s . d a t a c o n t r a c t . o r g / 2 0 0 4 / 0 7 / S y s t e m . W i n d o w s " > < b : _ x > 6 5 9 . 8 0 7 6 2 1 1 3 5 3 3 1 6 < / b : _ x > < b : _ y > 7 5 < / b : _ y > < / L o c a t i o n > < S h a p e R o t a t e A n g l e > 1 8 0 < / S h a p e R o t a t e A n g l e > < W i d t h > 1 6 < / W i d t h > < / a : V a l u e > < / a : K e y V a l u e O f D i a g r a m O b j e c t K e y a n y T y p e z b w N T n L X > < a : K e y V a l u e O f D i a g r a m O b j e c t K e y a n y T y p e z b w N T n L X > < a : K e y > < K e y > R e l a t i o n s h i p s \ & l t ; T a b l e s \ K o m m u n e t a l l _ C S V \ C o l u m n s \ S l a k t e s l a g & g t ; - & l t ; T a b l e s \ T _ k j � t t k o d e r \ C o l u m n s \ k j � t t s l a g _ k g & g t ; \ C r o s s F i l t e r < / K e y > < / a : K e y > < a : V a l u e   i : t y p e = " D i a g r a m D i s p l a y L i n k C r o s s F i l t e r V i e w S t a t e " > < P o i n t s   x m l n s : b = " h t t p : / / s c h e m a s . d a t a c o n t r a c t . o r g / 2 0 0 4 / 0 7 / S y s t e m . W i n d o w s " > < b : P o i n t > < b : _ x > 5 4 5 < / b : _ x > < b : _ y > 7 5 < / b : _ y > < / b : P o i n t > < b : P o i n t > < b : _ x > 6 4 3 . 8 0 7 6 2 1 1 3 5 3 3 1 6 < / b : _ x > < b : _ y > 7 5 < / b : _ y > < / b : P o i n t > < / P o i n t s > < / a : V a l u e > < / a : K e y V a l u e O f D i a g r a m O b j e c t K e y a n y T y p e z b w N T n L X > < / V i e w S t a t e s > < / D i a g r a m M a n a g e r . S e r i a l i z a b l e D i a g r a m > < / A r r a y O f D i a g r a m M a n a g e r . S e r i a l i z a b l e D i a g r a m > ] ] > < / C u s t o m C o n t e n t > < / G e m i n i > 
</file>

<file path=customXml/item25.xml>��< ? x m l   v e r s i o n = " 1 . 0 "   e n c o d i n g = " u t f - 1 6 " ? > < D a t a M a s h u p   s q m i d = " e 1 0 8 9 f e 9 - 1 8 3 3 - 4 0 2 d - 9 4 d f - d 4 a 5 d d 5 f 8 d 3 3 "   x m l n s = " h t t p : / / s c h e m a s . m i c r o s o f t . c o m / D a t a M a s h u p " > A A A A A D U H A A B Q S w M E F A A C A A g A y 3 j I V C Y h Q / i k A A A A 9 g A A A B I A H A B D b 2 5 m a W c v U G F j a 2 F n Z S 5 4 b W w g o h g A K K A U A A A A A A A A A A A A A A A A A A A A A A A A A A A A h Y 8 x D o I w G I W v Q r r T l q K J I T 9 l c B U 1 M T G u t V Z o h G J o s d z N w S N 5 B T G K u j m + 7 3 3 D e / f r D b K + r o K L a q 1 u T I o i T F G g j G w O 2 h Q p 6 t w x n K G M w 1 r I k y h U M M j G J r 0 9 p K h 0 7 p w Q 4 r 3 H P s Z N W x B G a U R 2 + W I j S 1 U L 9 J H 1 f z n U x j p h p E I c t q 8 x n O G I T n E 8 Y Z g C G S H k 2 n w F N u x 9 t j 8 Q 5 l 3 l u l Z x s w + X K y B j B P L + w B 9 Q S w M E F A A C A A g A y 3 j I 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M t 4 y F Q T H 4 m / O A Q A A I 0 O A A A T A B w A R m 9 y b X V s Y X M v U 2 V j d G l v b j E u b S C i G A A o o B Q A A A A A A A A A A A A A A A A A A A A A A A A A A A D d V l 9 v G j k Q f 4 + U 7 2 C 5 L y A h R K p r H 9 r S K i X k m o u U t C H p P Q C K D D u A W a / N 2 d 5 t E O J 7 3 f t 9 s Y 5 3 g T W w b k 7 V n U 4 6 X n b x e G Z + 8 5 t / a 2 B s u Z K k V z z P 3 p 6 e n J 6 Y G d M Q k W u V J K k E y 4 R 4 7 P S + k j Y R Y E 9 P C P 6 u u Y g A D y 4 V P n X z k g s w N d p 5 M 3 g w o M 3 g N z V j c n A r 4 U L z D A Y 9 y y w 3 l s f x 4 C P D C 4 M L Z t m N 0 l M U C R Z b E J C B Z t K J D p z S e q P w + I K e y 0 g D i Z V Q U o I m k z l o v E c R x T 0 b C W j 2 0 M z Y d p R I E 2 l q O c L G i n a U t C A t X Z e G E K 3 V o C 0 Q E 8 9 T g c 8 J 4 t d n h 6 b u 1 D d T C / p t E G D j G e m f W 6 v 5 K L V g h h / 6 n 3 g U g R x + I O / e E 6 t T 8 N D H F q n Q B K Y g I 5 h w N G X J J J W x m S P t p e v z K C p C q P 0 A a I P Q e 8 f X R O n E Q e J i C + f F k a D W 3 1 A w r D / H 5 R E D W z K f h d 8 g q y P H H u M P N u M R W G L Z C I T Y u P W 8 d Z 8 W T E b 5 + y 7 4 E M T K 2 A s z h e 4 N S 8 B B P i K i G x t I F i D w T 9 3 j o u s c I b b l A k p E O + X C 5 j 0 K n c 1 A I I 3 V i j K m E c i V t K 9 / a b r r a 8 d J r B J Z c Y z B P s b T 4 / M p c F s I H B o i 0 2 Q E u p B o b g I S x k y l M W x B q B Y o W a 0 R M x G n M i T K q v 3 H c w g I 0 s B 5 x q c h l a U Q X E 6 r h Y I l Y U H G h T A s 4 F F h 4 q s l i 1 T H A Z F m O / 4 O R U F H K Q 6 t a o G c h u h A U Y G P G a t Z I P 1 4 K e g 0 Y 6 C P J V 7 3 3 S 4 W M x y w l i x 4 p i x o Z J h g a R O 2 1 2 F l 7 T / I / O K t n Y E u J 4 D f J n k N 5 / W + q X A E Q r e D 0 I 1 G + h V 0 x G n V z N U s 8 p 3 t j d q / i X Q z 6 2 r 9 3 P n Q D d u X Z 6 2 W 1 9 P X 2 7 G R 4 B 6 T S 2 S F Z b J 0 e g c S h 0 Q Z 2 y E 6 1 8 9 7 4 R R r y g g 2 p e v K T Z L r h T Z I N Z p d F K X x P J R t F d X r p y d c B l 3 5 m 9 q b b P + T L X 3 D c E q w f L m g a t D s q r X e r b e S L U / Z Z + k z 0 5 h 1 L C t n 0 q c M D x n p X 5 n d h S 8 p 6 G X b L f A G + c g l 0 8 s r X O u W T z j o t q e J i w f b o U 2 L O 2 5 q H t i 4 g z 9 S j r 5 z W 0 M f z P 5 + g t I m r c p g x 2 T N C z V O E 0 R R K + N o 9 C 9 A 8 I T j e 5 u + R f 8 b X t s v X z V I V 4 5 V h B 3 U f v 2 q 1 T p r k C 8 p t l T P L g W 0 y 9 f m j Z I w 9 C p a 6 Y m G B A s V i M J 0 m 1 j z i f U b 9 r N W C W p / A l e G 2 w y S / u b 4 X I j e m A m m T R H y f g 2 H j O f E 9 M l l K v O v 0 J w 6 5 N S h R 7 9 0 R S k 8 I T 9 o F k 0 k q W B u x 1 P 6 h g Z J p G t K h g G y Q y R 7 x N Z J + 3 1 5 4 T / I x L + W D W d 4 m 5 F n n J S p y 8 3 6 1 X v / G B c T o I r H 7 t M Y R L O T a o 0 c / a 5 0 P F I q r t V X f Z e 1 N t 3 p 0 m H Z v D / x N b a Z H S v 6 K 0 s E 7 s + q D 6 1 p I n b e N v v R w p M t P j a q F E K X J 1 W X J 0 s R 7 1 9 d 7 9 W 7 H 8 s B e / O / / r Q 2 V p i 0 n 2 O w 1 P + n W C x M u i 3 k f U z s 4 o + W u l h / h 4 K p T h e L f C f v n 8 + w l K I q 4 Q 8 o + g 5 Q S w E C L Q A U A A I A C A D L e M h U J i F D + K Q A A A D 2 A A A A E g A A A A A A A A A A A A A A A A A A A A A A Q 2 9 u Z m l n L 1 B h Y 2 t h Z 2 U u e G 1 s U E s B A i 0 A F A A C A A g A y 3 j I V F N y O C y b A A A A 4 Q A A A B M A A A A A A A A A A A A A A A A A 8 A A A A F t D b 2 5 0 Z W 5 0 X 1 R 5 c G V z X S 5 4 b W x Q S w E C L Q A U A A I A C A D L e M h U E x + J v z g E A A C N D g A A E w A A A A A A A A A A A A A A A A D Y A Q A A R m 9 y b X V s Y X M v U 2 V j d G l v b j E u b V B L B Q Y A A A A A A w A D A M I A A A B d 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h N A A A A A A A A L 8 0 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L b 2 1 t d W 5 l d G F s b F 9 D U 1 Y 8 L 0 l 0 Z W 1 Q Y X R o P j w v S X R l b U x v Y 2 F 0 a W 9 u P j x T d G F i b G V F b n R y a W V z P j x F b n R y e S B U e X B l P S J G a W x s Q 2 9 s d W 1 u T m F t Z X M i I F Z h b H V l P S J z W y Z x d W 9 0 O 2 F h c i Z x d W 9 0 O y w m c X V v d D t r b 2 1 u c i Z x d W 9 0 O y w m c X V v d D t T b G F r d G V z b G F n J n F 1 b 3 Q 7 L C Z x d W 9 0 O 1 Z l c m R p J n F 1 b 3 Q 7 X S I g L z 4 8 R W 5 0 c n k g V H l w Z T 0 i Q n V m Z m V y T m V 4 d F J l Z n J l c 2 g i I F Z h b H V l P S J s M S I g L z 4 8 R W 5 0 c n k g V H l w Z T 0 i R m l s b E N v b H V t b l R 5 c G V z I i B W Y W x 1 Z T 0 i c 0 F 3 T U d C U T 0 9 I i A v P j x F b n R y e S B U e X B l P S J G a W x s R W 5 h Y m x l Z C I g V m F s d W U 9 I m w w I i A v P j x F b n R y e S B U e X B l P S J G a W x s T G F z d F V w Z G F 0 Z W Q i I F Z h b H V l P S J k M j A y M i 0 w N i 0 w O F Q x M z o w N j o w M i 4 x M T k 1 O D k 2 W i I g L z 4 8 R W 5 0 c n k g V H l w Z T 0 i R m l s b E V y c m 9 y Q 2 9 1 b n Q i I F Z h b H V l P S J s M C I g L z 4 8 R W 5 0 c n k g V H l w Z T 0 i R m l s b E V y c m 9 y Q 2 9 k Z S I g V m F s d W U 9 I n N V b m t u b 3 d u I i A v P j x F b n R y e S B U e X B l P S J G a W x s Z W R D b 2 1 w b G V 0 Z V J l c 3 V s d F R v V 2 9 y a 3 N o Z W V 0 I i B W Y W x 1 Z T 0 i b D A i I C 8 + P E V u d H J 5 I F R 5 c G U 9 I k Z p b G x D b 3 V u d C I g V m F s d W U 9 I m w 5 N j k x O S I g L z 4 8 R W 5 0 c n k g V H l w Z T 0 i R m l s b F R v R G F 0 Y U 1 v Z G V s R W 5 h Y m x l Z C I g V m F s d W U 9 I m w x I i A v P j x F b n R y e S B U e X B l P S J J c 1 B y a X Z h d G U i I F Z h b H V l P S J s M C I g L z 4 8 R W 5 0 c n k g V H l w Z T 0 i U X V l c n l J R C I g V m F s d W U 9 I n M 4 Z W Z h N m U x M y 0 4 Y W M w L T Q 5 Z T Q t O D l m Z S 1 m Z G Z h O D A y N D k z O T k i I C 8 + P E V u d H J 5 I F R 5 c G U 9 I k F k Z G V k V G 9 E Y X R h T W 9 k Z W w i I F Z h b H V l P S J s M S I g L z 4 8 R W 5 0 c n k g V H l w Z T 0 i U m V z d W x 0 V H l w Z S I g V m F s d W U 9 I n N U Y W J s Z S I g L z 4 8 R W 5 0 c n k g V H l w Z T 0 i T m F 2 a W d h d G l v b l N 0 Z X B O Y W 1 l I i B W Y W x 1 Z T 0 i c 0 5 h d m l n Y X N q b 2 4 i I C 8 + P E V u d H J 5 I F R 5 c G U 9 I k Z p b G x P Y m p l Y 3 R U e X B l I i B W Y W x 1 Z T 0 i c 1 B p d m 9 0 V G F i b G U i I C 8 + P E V u d H J 5 I F R 5 c G U 9 I k 5 h b W V V c G R h d G V k Q W Z 0 Z X J G a W x s I i B W Y W x 1 Z T 0 i b D A i I C 8 + P E V u d H J 5 I F R 5 c G U 9 I l B p d m 9 0 T 2 J q Z W N 0 T m F t Z S I g V m F s d W U 9 I n N Q X 2 F u Z G V s X 1 g h U G l 2 b 3 R 0 Y W J l b G w 2 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L b 2 1 t d W 5 l d G F s b F 9 D U 1 Y v T 3 B w a G V 2 Z X Q g c G l 2 b 3 R l c m l u Z y B m b 3 I g Y W 5 k c m U g a 2 9 s b 2 5 u Z X I u e 2 F h c i w w f S Z x d W 9 0 O y w m c X V v d D t T Z W N 0 a W 9 u M S 9 L b 2 1 t d W 5 l d G F s b F 9 D U 1 Y v T 3 B w a G V 2 Z X Q g c G l 2 b 3 R l c m l u Z y B m b 3 I g Y W 5 k c m U g a 2 9 s b 2 5 u Z X I u e 2 t v b W 5 y L D F 9 J n F 1 b 3 Q 7 L C Z x d W 9 0 O 1 N l Y 3 R p b 2 4 x L 0 t v b W 1 1 b m V 0 Y W x s X 0 N T V i 9 P c H B o Z X Z l d C B w a X Z v d G V y a W 5 n I G Z v c i B h b m R y Z S B r b 2 x v b m 5 l c i 5 7 Q X R 0 c m l i d X R 0 L D J 9 J n F 1 b 3 Q 7 L C Z x d W 9 0 O 1 N l Y 3 R p b 2 4 x L 0 t v b W 1 1 b m V 0 Y W x s X 0 N T V i 9 P c H B o Z X Z l d C B w a X Z v d G V y a W 5 n I G Z v c i B h b m R y Z S B r b 2 x v b m 5 l c i 5 7 V m V y Z G k s M 3 0 m c X V v d D t d L C Z x d W 9 0 O 0 N v b H V t b k N v d W 5 0 J n F 1 b 3 Q 7 O j Q s J n F 1 b 3 Q 7 S 2 V 5 Q 2 9 s d W 1 u T m F t Z X M m c X V v d D s 6 W 1 0 s J n F 1 b 3 Q 7 Q 2 9 s d W 1 u S W R l b n R p d G l l c y Z x d W 9 0 O z p b J n F 1 b 3 Q 7 U 2 V j d G l v b j E v S 2 9 t b X V u Z X R h b G x f Q 1 N W L 0 9 w c G h l d m V 0 I H B p d m 9 0 Z X J p b m c g Z m 9 y I G F u Z H J l I G t v b G 9 u b m V y L n t h Y X I s M H 0 m c X V v d D s s J n F 1 b 3 Q 7 U 2 V j d G l v b j E v S 2 9 t b X V u Z X R h b G x f Q 1 N W L 0 9 w c G h l d m V 0 I H B p d m 9 0 Z X J p b m c g Z m 9 y I G F u Z H J l I G t v b G 9 u b m V y L n t r b 2 1 u c i w x f S Z x d W 9 0 O y w m c X V v d D t T Z W N 0 a W 9 u M S 9 L b 2 1 t d W 5 l d G F s b F 9 D U 1 Y v T 3 B w a G V 2 Z X Q g c G l 2 b 3 R l c m l u Z y B m b 3 I g Y W 5 k c m U g a 2 9 s b 2 5 u Z X I u e 0 F 0 d H J p Y n V 0 d C w y f S Z x d W 9 0 O y w m c X V v d D t T Z W N 0 a W 9 u M S 9 L b 2 1 t d W 5 l d G F s b F 9 D U 1 Y v T 3 B w a G V 2 Z X Q g c G l 2 b 3 R l c m l u Z y B m b 3 I g Y W 5 k c m U g a 2 9 s b 2 5 u Z X I u e 1 Z l c m R p L D N 9 J n F 1 b 3 Q 7 X S w m c X V v d D t S Z W x h d G l v b n N o a X B J b m Z v J n F 1 b 3 Q 7 O l t d f S I g L z 4 8 L 1 N 0 Y W J s Z U V u d H J p Z X M + P C 9 J d G V t P j x J d G V t P j x J d G V t T G 9 j Y X R p b 2 4 + P E l 0 Z W 1 U e X B l P k Z v c m 1 1 b G E 8 L 0 l 0 Z W 1 U e X B l P j x J d G V t U G F 0 a D 5 T Z W N 0 a W 9 u M S 9 F a 3 N l b X B l b G Z p b D 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i 0 w N S 0 x N F Q w O T o z M T o z M i 4 1 M z M 4 M j M x W i I g L z 4 8 R W 5 0 c n k g V H l w Z T 0 i R m l s b G V k Q 2 9 t c G x l d G V S Z X N 1 b H R U b 1 d v c m t z a G V l d C I g V m F s d W U 9 I m w w I i A v P j x F b n R y e S B U e X B l P S J G a W x s U 3 R h d H V z I i B W Y W x 1 Z T 0 i c 0 N v b X B s Z X R l I i A v P j x F b n R y e S B U e X B l P S J G a W x s V G 9 E Y X R h T W 9 k Z W x F b m F i b G V k I i B W Y W x 1 Z T 0 i b D A i I C 8 + P E V u d H J 5 I F R 5 c G U 9 I k l z U H J p d m F 0 Z S I g V m F s d W U 9 I m w w I i A v P j x F b n R y e S B U e X B l P S J R d W V y e U d y b 3 V w S U Q i I F Z h b H V l P S J z Y j A 1 M j F k M z Q t M T B h Y S 0 0 Y z I 2 L T l m N j g t N j E 4 N W I 4 Z T M 5 Y z A y I i A v P j x F b n R y e S B U e X B l P S J S Z X N 1 b H R U e X B l I i B W Y W x 1 Z T 0 i c 0 J p b m F y e S I g L z 4 8 R W 5 0 c n k g V H l w Z T 0 i R m l s b E 9 i a m V j d F R 5 c G U i I F Z h b H V l P S J z Q 2 9 u b m V j d G l v b k 9 u b H k i I C 8 + P E V u d H J 5 I F R 5 c G U 9 I k 5 h b W V V c G R h d G V k Q W Z 0 Z X J G a W x s I i B W Y W x 1 Z T 0 i b D E i I C 8 + P E V u d H J 5 I F R 5 c G U 9 I k x v Y W R l Z F R v Q W 5 h b H l z a X N T Z X J 2 a W N l c y I g V m F s d W U 9 I m w w I i A v P j x F b n R y e S B U e X B l P S J M b 2 F k V G 9 S Z X B v c n R E a X N h Y m x l Z C I g V m F s d W U 9 I m w x I i A v P j w v U 3 R h Y m x l R W 5 0 c m l l c z 4 8 L 0 l 0 Z W 0 + P E l 0 Z W 0 + P E l 0 Z W 1 M b 2 N h d G l v b j 4 8 S X R l b V R 5 c G U + R m 9 y b X V s Y T w v S X R l b V R 5 c G U + P E l 0 Z W 1 Q Y X R o P l N l Y 3 R p b 2 4 x L 1 B h c m F t Z X R l c j E 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x h c 3 R V c G R h d G V k I i B W Y W x 1 Z T 0 i Z D I w M j I t M D U t M T R U M D k 6 M z E 6 M z I u N T M 3 M j c z O V o 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H c m 9 1 c E l E I i B W Y W x 1 Z T 0 i c 2 I w N T I x Z D M 0 L T E w Y W E t N G M y N i 0 5 Z j Y 4 L T Y x O D V i O G U z O W M w M i I g L z 4 8 R W 5 0 c n k g V H l w Z T 0 i U m V z d W x 0 V H l w Z S I g V m F s d W U 9 I n N C a W 5 h c n k i I C 8 + P E V u d H J 5 I F R 5 c G U 9 I k Z p b G x P Y m p l Y 3 R U e X B l I i B W Y W x 1 Z T 0 i c 0 N v b m 5 l Y 3 R p b 2 5 P b m x 5 I i A v P j x F b n R y e S B U e X B l P S J M b 2 F k V G 9 S Z X B v c n R E a X N h Y m x l Z C I g V m F s d W U 9 I m w x I i A v P j w v U 3 R h Y m x l R W 5 0 c m l l c z 4 8 L 0 l 0 Z W 0 + P E l 0 Z W 0 + P E l 0 Z W 1 M b 2 N h d G l v b j 4 8 S X R l b V R 5 c G U + R m 9 y b X V s Y T w v S X R l b V R 5 c G U + P E l 0 Z W 1 Q Y X R o P l N l Y 3 R p b 2 4 x L 1 R y Y W 5 z Z m 9 y b W V y J T I w Z W t z Z W 1 w Z W x m a W w 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x h c 3 R V c G R h d G V k I i B W Y W x 1 Z T 0 i Z D I w M j I t M D U t M T R U M D k 6 M z E 6 M z I u N T Q x M j g z N l o 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H c m 9 1 c E l E I i B W Y W x 1 Z T 0 i c z Q 2 Z D V m M z Y w L T B i Y m Q t N D g w M S 0 5 Y j d m L T g x Y W I z M j M 1 Y z V k N S I g L z 4 8 R W 5 0 c n k g V H l w Z T 0 i U m V z d W x 0 V H l w Z S I g V m F s d W U 9 I n N U Y W J s Z S I g L z 4 8 R W 5 0 c n k g V H l w Z T 0 i R m l s b E 9 i a m V j d F R 5 c G U i I F Z h b H V l P S J z Q 2 9 u b m V j d G l v b k 9 u b H k i I C 8 + P E V u d H J 5 I F R 5 c G U 9 I k 5 h b W V V c G R h d G V k Q W Z 0 Z X J G a W x s I i B W Y W x 1 Z T 0 i b D E i I C 8 + P E V u d H J 5 I F R 5 c G U 9 I k x v Y W R U b 1 J l c G 9 y d E R p c 2 F i b G V k I i B W Y W x 1 Z T 0 i b D E i I C 8 + P C 9 T d G F i b G V F b n R y a W V z P j w v S X R l b T 4 8 S X R l b T 4 8 S X R l b U x v Y 2 F 0 a W 9 u P j x J d G V t V H l w Z T 5 G b 3 J t d W x h P C 9 J d G V t V H l w Z T 4 8 S X R l b V B h d G g + U 2 V j d G l v b j E v V H J h b n N m b 3 J t Z X I l M j B m a W w 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x h c 3 R V c G R h d G V k I i B W Y W x 1 Z T 0 i Z D I w M j I t M D U t M T R U M D k 6 M z E 6 M z I u N T Q 4 M z I 4 M F o 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H c m 9 1 c E l E I i B W Y W x 1 Z T 0 i c 2 I w N T I x Z D M 0 L T E w Y W E t N G M y N i 0 5 Z j Y 4 L T Y x O D V i O G U z O W M w M i I g L z 4 8 R W 5 0 c n k g V H l w Z T 0 i U m V z d W x 0 V H l w Z S I g V m F s d W U 9 I n N G d W 5 j d G l v b i I g L z 4 8 R W 5 0 c n k g V H l w Z T 0 i R m l s b E 9 i a m V j d F R 5 c G U i I F Z h b H V l P S J z Q 2 9 u b m V j d G l v b k 9 u b H k i I C 8 + P E V u d H J 5 I F R 5 c G U 9 I k x v Y W R U b 1 J l c G 9 y d E R p c 2 F i b G V k I i B W Y W x 1 Z T 0 i b D E i I C 8 + P C 9 T d G F i b G V F b n R y a W V z P j w v S X R l b T 4 8 S X R l b T 4 8 S X R l b U x v Y 2 F 0 a W 9 u P j x J d G V t V H l w Z T 5 G b 3 J t d W x h P C 9 J d G V t V H l w Z T 4 8 S X R l b V B h d G g + U 2 V j d G l v b j E v V F 9 r b 2 1 t d W 5 l P C 9 J d G V t U G F 0 a D 4 8 L 0 l 0 Z W 1 M b 2 N h d G l v b j 4 8 U 3 R h Y m x l R W 5 0 c m l l c z 4 8 R W 5 0 c n k g V H l w Z T 0 i R m l s b E N v b H V t b k 5 h b W V z I i B W Y W x 1 Z T 0 i c 1 s m c X V v d D t H Y W 1 s Z V 9 r b n I m c X V v d D s s J n F 1 b 3 Q 7 Z 2 1 s X 2 t v b W 1 1 b m U m c X V v d D s s J n F 1 b 3 Q 7 a 2 5 y J n F 1 b 3 Q 7 L C Z x d W 9 0 O 2 t v b W 1 1 b m U m c X V v d D s s J n F 1 b 3 Q 7 Z m 5 y J n F 1 b 3 Q 7 L C Z x d W 9 0 O 2 Z 5 b G t l J n F 1 b 3 Q 7 X S I g L z 4 8 R W 5 0 c n k g V H l w Z T 0 i Q n V m Z m V y T m V 4 d F J l Z n J l c 2 g i I F Z h b H V l P S J s M S I g L z 4 8 R W 5 0 c n k g V H l w Z T 0 i R m l s b E N v b H V t b l R 5 c G V z I i B W Y W x 1 Z T 0 i c 0 F 3 W U R C Z 0 1 H I i A v P j x F b n R y e S B U e X B l P S J G a W x s R W 5 h Y m x l Z C I g V m F s d W U 9 I m w w I i A v P j x F b n R y e S B U e X B l P S J G a W x s T G F z d F V w Z G F 0 Z W Q i I F Z h b H V l P S J k M j A y M i 0 w N i 0 w O F Q x M z o w N j o w M i 4 x M T k 1 O D k 2 W i I g L z 4 8 R W 5 0 c n k g V H l w Z T 0 i R m l s b E V y c m 9 y Q 2 9 1 b n Q i I F Z h b H V l P S J s M C I g L z 4 8 R W 5 0 c n k g V H l w Z T 0 i R m l s b E V y c m 9 y Q 2 9 k Z S I g V m F s d W U 9 I n N V b m t u b 3 d u I i A v P j x F b n R y e S B U e X B l P S J G a W x s Z W R D b 2 1 w b G V 0 Z V J l c 3 V s d F R v V 2 9 y a 3 N o Z W V 0 I i B W Y W x 1 Z T 0 i b D A i I C 8 + P E V u d H J 5 I F R 5 c G U 9 I k Z p b G x D b 3 V u d C I g V m F s d W U 9 I m w 3 M j U i I C 8 + P E V u d H J 5 I F R 5 c G U 9 I k Z p b G x U b 0 R h d G F N b 2 R l b E V u Y W J s Z W Q i I F Z h b H V l P S J s M S I g L z 4 8 R W 5 0 c n k g V H l w Z T 0 i S X N Q c m l 2 Y X R l I i B W Y W x 1 Z T 0 i b D A i I C 8 + P E V u d H J 5 I F R 5 c G U 9 I k F k Z G V k V G 9 E Y X R h T W 9 k Z W w i I F Z h b H V l P S J s M S I g L z 4 8 R W 5 0 c n k g V H l w Z T 0 i U m V z d W x 0 V H l w Z S I g V m F s d W U 9 I n N U Y W J s Z S I g L z 4 8 R W 5 0 c n k g V H l w Z T 0 i T m F 2 a W d h d G l v b l N 0 Z X B O Y W 1 l I i B W Y W x 1 Z T 0 i c 0 5 h d m l n Y X N q b 2 4 i I C 8 + P E V u d H J 5 I F R 5 c G U 9 I k Z p b G x P Y m p l Y 3 R U e X B l I i B W Y W x 1 Z T 0 i c 1 B p d m 9 0 V G F i b G U i I C 8 + P E V u d H J 5 I F R 5 c G U 9 I k 5 h b W V V c G R h d G V k Q W Z 0 Z X J G a W x s I i B W Y W x 1 Z T 0 i b D A i I C 8 + P E V u d H J 5 I F R 5 c G U 9 I l B p d m 9 0 T 2 J q Z W N 0 T m F t Z S I g V m F s d W U 9 I n N Q X 2 F u Z G V s X 1 g h U G l 2 b 3 R 0 Y W J l b G w 2 I i A v P j x F b n R y e S B U e X B l P S J R d W V y e U l E I i B W Y W x 1 Z T 0 i c z E 3 Y m F m N G Q 5 L T h k N z Y t N D A 1 Z C 1 i M z I 4 L T c 2 Y 2 M w O W Y 2 N D I y Y y 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V F 9 r b 2 1 t d W 5 l L 0 V u Z H J l d C B 0 e X B l L n t H Y W 1 s Z V 9 r b n I s M H 0 m c X V v d D s s J n F 1 b 3 Q 7 U 2 V j d G l v b j E v V F 9 r b 2 1 t d W 5 l L 0 V u Z H J l d C B 0 e X B l L n t n b W x f a 2 9 t b X V u Z S w x f S Z x d W 9 0 O y w m c X V v d D t T Z W N 0 a W 9 u M S 9 U X 2 t v b W 1 1 b m U v R W 5 k c m V 0 I H R 5 c G U u e 2 t u c i w y f S Z x d W 9 0 O y w m c X V v d D t T Z W N 0 a W 9 u M S 9 U X 2 t v b W 1 1 b m U v R W 5 k c m V 0 I H R 5 c G U u e 2 t v b W 1 1 b m U s M 3 0 m c X V v d D s s J n F 1 b 3 Q 7 U 2 V j d G l v b j E v V F 9 r b 2 1 t d W 5 l L 0 V u Z H J l d C B 0 e X B l L n t m b n I s N H 0 m c X V v d D s s J n F 1 b 3 Q 7 U 2 V j d G l v b j E v V F 9 r b 2 1 t d W 5 l L 0 V u Z H J l d C B 0 e X B l L n t m e W x r Z S w 1 f S Z x d W 9 0 O 1 0 s J n F 1 b 3 Q 7 Q 2 9 s d W 1 u Q 2 9 1 b n Q m c X V v d D s 6 N i w m c X V v d D t L Z X l D b 2 x 1 b W 5 O Y W 1 l c y Z x d W 9 0 O z p b X S w m c X V v d D t D b 2 x 1 b W 5 J Z G V u d G l 0 a W V z J n F 1 b 3 Q 7 O l s m c X V v d D t T Z W N 0 a W 9 u M S 9 U X 2 t v b W 1 1 b m U v R W 5 k c m V 0 I H R 5 c G U u e 0 d h b W x l X 2 t u c i w w f S Z x d W 9 0 O y w m c X V v d D t T Z W N 0 a W 9 u M S 9 U X 2 t v b W 1 1 b m U v R W 5 k c m V 0 I H R 5 c G U u e 2 d t b F 9 r b 2 1 t d W 5 l L D F 9 J n F 1 b 3 Q 7 L C Z x d W 9 0 O 1 N l Y 3 R p b 2 4 x L 1 R f a 2 9 t b X V u Z S 9 F b m R y Z X Q g d H l w Z S 5 7 a 2 5 y L D J 9 J n F 1 b 3 Q 7 L C Z x d W 9 0 O 1 N l Y 3 R p b 2 4 x L 1 R f a 2 9 t b X V u Z S 9 F b m R y Z X Q g d H l w Z S 5 7 a 2 9 t b X V u Z S w z f S Z x d W 9 0 O y w m c X V v d D t T Z W N 0 a W 9 u M S 9 U X 2 t v b W 1 1 b m U v R W 5 k c m V 0 I H R 5 c G U u e 2 Z u c i w 0 f S Z x d W 9 0 O y w m c X V v d D t T Z W N 0 a W 9 u M S 9 U X 2 t v b W 1 1 b m U v R W 5 k c m V 0 I H R 5 c G U u e 2 Z 5 b G t l L D V 9 J n F 1 b 3 Q 7 X S w m c X V v d D t S Z W x h d G l v b n N o a X B J b m Z v J n F 1 b 3 Q 7 O l t d f S I g L z 4 8 L 1 N 0 Y W J s Z U V u d H J p Z X M + P C 9 J d G V t P j x J d G V t P j x J d G V t T G 9 j Y X R p b 2 4 + P E l 0 Z W 1 U e X B l P k Z v c m 1 1 b G E 8 L 0 l 0 Z W 1 U e X B l P j x J d G V t U G F 0 a D 5 T Z W N 0 a W 9 u M S 9 U X 2 t q J U M z J U I 4 d H R r b 2 R l c j w v S X R l b V B h d G g + P C 9 J d G V t T G 9 j Y X R p b 2 4 + P F N 0 Y W J s Z U V u d H J p Z X M + P E V u d H J 5 I F R 5 c G U 9 I k Z p b G x D b 2 x 1 b W 5 O Y W 1 l c y I g V m F s d W U 9 I n N b J n F 1 b 3 Q 7 a 2 r D u H R 0 c 2 x h Z 1 9 r Z y Z x d W 9 0 O y w m c X V v d D t k e X J l c 2 x h Z y Z x d W 9 0 O y w m c X V v d D t n c n V w c G V y J n F 1 b 3 Q 7 L C Z x d W 9 0 O 2 h v d m V k Z 3 J 1 c H B l c i Z x d W 9 0 O y w m c X V v d D t L b 2 x v b m 5 l M S Z x d W 9 0 O 1 0 i I C 8 + P E V u d H J 5 I F R 5 c G U 9 I k J 1 Z m Z l c k 5 l e H R S Z W Z y Z X N o I i B W Y W x 1 Z T 0 i b D E i I C 8 + P E V u d H J 5 I F R 5 c G U 9 I k Z p b G x D b 2 x 1 b W 5 U e X B l c y I g V m F s d W U 9 I n N C Z 1 l H Q m d B P S I g L z 4 8 R W 5 0 c n k g V H l w Z T 0 i R m l s b E V u Y W J s Z W Q i I F Z h b H V l P S J s M C I g L z 4 8 R W 5 0 c n k g V H l w Z T 0 i R m l s b E x h c 3 R V c G R h d G V k I i B W Y W x 1 Z T 0 i Z D I w M j I t M D Y t M D h U M T M 6 M D Y 6 M D I u M T I 0 M T g z M F o i I C 8 + P E V u d H J 5 I F R 5 c G U 9 I k Z p b G x F c n J v c k N v d W 5 0 I i B W Y W x 1 Z T 0 i b D A i I C 8 + P E V u d H J 5 I F R 5 c G U 9 I k Z p b G x F c n J v c k N v Z G U i I F Z h b H V l P S J z V W 5 r b m 9 3 b i I g L z 4 8 R W 5 0 c n k g V H l w Z T 0 i R m l s b G V k Q 2 9 t c G x l d G V S Z X N 1 b H R U b 1 d v c m t z a G V l d C I g V m F s d W U 9 I m w w I i A v P j x F b n R y e S B U e X B l P S J G a W x s Q 2 9 1 b n Q i I F Z h b H V l P S J s M j I i I C 8 + P E V u d H J 5 I F R 5 c G U 9 I k Z p b G x U b 0 R h d G F N b 2 R l b E V u Y W J s Z W Q i I F Z h b H V l P S J s M S I g L z 4 8 R W 5 0 c n k g V H l w Z T 0 i S X N Q c m l 2 Y X R l I i B W Y W x 1 Z T 0 i b D A i I C 8 + P E V u d H J 5 I F R 5 c G U 9 I k F k Z G V k V G 9 E Y X R h T W 9 k Z W w i I F Z h b H V l P S J s M S I g L z 4 8 R W 5 0 c n k g V H l w Z T 0 i U m V z d W x 0 V H l w Z S I g V m F s d W U 9 I n N U Y W J s Z S I g L z 4 8 R W 5 0 c n k g V H l w Z T 0 i T m F 2 a W d h d G l v b l N 0 Z X B O Y W 1 l I i B W Y W x 1 Z T 0 i c 0 5 h d m l n Y X N q b 2 4 i I C 8 + P E V u d H J 5 I F R 5 c G U 9 I k Z p b G x P Y m p l Y 3 R U e X B l I i B W Y W x 1 Z T 0 i c 1 B p d m 9 0 V G F i b G U i I C 8 + P E V u d H J 5 I F R 5 c G U 9 I k 5 h b W V V c G R h d G V k Q W Z 0 Z X J G a W x s I i B W Y W x 1 Z T 0 i b D A i I C 8 + P E V u d H J 5 I F R 5 c G U 9 I l B p d m 9 0 T 2 J q Z W N 0 T m F t Z S I g V m F s d W U 9 I n N Q X 2 F u Z G V s X 1 g h U G l 2 b 3 R 0 Y W J l b G w 2 I i A v P j x F b n R y e S B U e X B l P S J R d W V y e U l E I i B W Y W x 1 Z T 0 i c z h k Z G U 0 Y j U 2 L T M 2 M z A t N D c w Z C 1 i Z W E y L W E x Z W U 1 N D h k Y z U 2 M C 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V F 9 r a s O 4 d H R r b 2 R l c i 9 F b m R y Z X Q g d H l w Z S 5 7 a 2 r D u H R 0 c 2 x h Z 1 9 r Z y w w f S Z x d W 9 0 O y w m c X V v d D t T Z W N 0 a W 9 u M S 9 U X 2 t q w 7 h 0 d G t v Z G V y L 0 V u Z H J l d C B 0 e X B l L n t k e X J l c 2 x h Z y w x f S Z x d W 9 0 O y w m c X V v d D t T Z W N 0 a W 9 u M S 9 U X 2 t q w 7 h 0 d G t v Z G V y L 0 V u Z H J l d C B 0 e X B l L n t n c n V w c G V y L D J 9 J n F 1 b 3 Q 7 L C Z x d W 9 0 O 1 N l Y 3 R p b 2 4 x L 1 R f a 2 r D u H R 0 a 2 9 k Z X I v R W 5 k c m V 0 I H R 5 c G U u e 2 h v d m V k Z 3 J 1 c H B l c i w z f S Z x d W 9 0 O y w m c X V v d D t T Z W N 0 a W 9 u M S 9 U X 2 t q w 7 h 0 d G t v Z G V y L 0 t p b G R l L n t L b 2 x v b m 5 l M S w 0 f S Z x d W 9 0 O 1 0 s J n F 1 b 3 Q 7 Q 2 9 s d W 1 u Q 2 9 1 b n Q m c X V v d D s 6 N S w m c X V v d D t L Z X l D b 2 x 1 b W 5 O Y W 1 l c y Z x d W 9 0 O z p b X S w m c X V v d D t D b 2 x 1 b W 5 J Z G V u d G l 0 a W V z J n F 1 b 3 Q 7 O l s m c X V v d D t T Z W N 0 a W 9 u M S 9 U X 2 t q w 7 h 0 d G t v Z G V y L 0 V u Z H J l d C B 0 e X B l L n t r a s O 4 d H R z b G F n X 2 t n L D B 9 J n F 1 b 3 Q 7 L C Z x d W 9 0 O 1 N l Y 3 R p b 2 4 x L 1 R f a 2 r D u H R 0 a 2 9 k Z X I v R W 5 k c m V 0 I H R 5 c G U u e 2 R 5 c m V z b G F n L D F 9 J n F 1 b 3 Q 7 L C Z x d W 9 0 O 1 N l Y 3 R p b 2 4 x L 1 R f a 2 r D u H R 0 a 2 9 k Z X I v R W 5 k c m V 0 I H R 5 c G U u e 2 d y d X B w Z X I s M n 0 m c X V v d D s s J n F 1 b 3 Q 7 U 2 V j d G l v b j E v V F 9 r a s O 4 d H R r b 2 R l c i 9 F b m R y Z X Q g d H l w Z S 5 7 a G 9 2 Z W R n c n V w c G V y L D N 9 J n F 1 b 3 Q 7 L C Z x d W 9 0 O 1 N l Y 3 R p b 2 4 x L 1 R f a 2 r D u H R 0 a 2 9 k Z X I v S 2 l s Z G U u e 0 t v b G 9 u b m U x L D R 9 J n F 1 b 3 Q 7 X S w m c X V v d D t S Z W x h d G l v b n N o a X B J b m Z v J n F 1 b 3 Q 7 O l t d f S I g L z 4 8 L 1 N 0 Y W J s Z U V u d H J p Z X M + P C 9 J d G V t P j x J d G V t P j x J d G V t T G 9 j Y X R p b 2 4 + P E l 0 Z W 1 U e X B l P k Z v c m 1 1 b G E 8 L 0 l 0 Z W 1 U e X B l P j x J d G V t U G F 0 a D 5 T Z W N 0 a W 9 u M S 9 L b 2 1 t d W 5 l d G F s b F 9 D U 1 Y v S 2 l s Z G U 8 L 0 l 0 Z W 1 Q Y X R o P j w v S X R l b U x v Y 2 F 0 a W 9 u P j x T d G F i b G V F b n R y a W V z I C 8 + P C 9 J d G V t P j x J d G V t P j x J d G V t T G 9 j Y X R p b 2 4 + P E l 0 Z W 1 U e X B l P k Z v c m 1 1 b G E 8 L 0 l 0 Z W 1 U e X B l P j x J d G V t U G F 0 a D 5 T Z W N 0 a W 9 u M S 9 L b 2 1 t d W 5 l d G F s b F 9 D U 1 Y v Q W 5 k c m U l M j B r b 2 x v b m 5 l c i U y M G Z q Z X J u Z X Q 8 L 0 l 0 Z W 1 Q Y X R o P j w v S X R l b U x v Y 2 F 0 a W 9 u P j x T d G F i b G V F b n R y a W V z I C 8 + P C 9 J d G V t P j x J d G V t P j x J d G V t T G 9 j Y X R p b 2 4 + P E l 0 Z W 1 U e X B l P k Z v c m 1 1 b G E 8 L 0 l 0 Z W 1 U e X B l P j x J d G V t U G F 0 a D 5 T Z W N 0 a W 9 u M S 9 F a 3 N l b X B l b G Z p b C 9 L a W x k Z T w v S X R l b V B h d G g + P C 9 J d G V t T G 9 j Y X R p b 2 4 + P F N 0 Y W J s Z U V u d H J p Z X M g L z 4 8 L 0 l 0 Z W 0 + P E l 0 Z W 0 + P E l 0 Z W 1 M b 2 N h d G l v b j 4 8 S X R l b V R 5 c G U + R m 9 y b X V s Y T w v S X R l b V R 5 c G U + P E l 0 Z W 1 Q Y X R o P l N l Y 3 R p b 2 4 x L 0 V r c 2 V t c G V s Z m l s L 0 F u Z H J l J T I w a 2 9 s b 2 5 u Z X I l M j B m a m V y b m V 0 P C 9 J d G V t U G F 0 a D 4 8 L 0 l 0 Z W 1 M b 2 N h d G l v b j 4 8 U 3 R h Y m x l R W 5 0 c m l l c y A v P j w v S X R l b T 4 8 S X R l b T 4 8 S X R l b U x v Y 2 F 0 a W 9 u P j x J d G V t V H l w Z T 5 G b 3 J t d W x h P C 9 J d G V t V H l w Z T 4 8 S X R l b V B h d G g + U 2 V j d G l v b j E v R W t z Z W 1 w Z W x m a W w v T m F 2 a W d h c 2 p v b j E 8 L 0 l 0 Z W 1 Q Y X R o P j w v S X R l b U x v Y 2 F 0 a W 9 u P j x T d G F i b G V F b n R y a W V z I C 8 + P C 9 J d G V t P j x J d G V t P j x J d G V t T G 9 j Y X R p b 2 4 + P E l 0 Z W 1 U e X B l P k Z v c m 1 1 b G E 8 L 0 l 0 Z W 1 U e X B l P j x J d G V t U G F 0 a D 5 T Z W N 0 a W 9 u M S 9 U c m F u c 2 Z v c m 1 l c i U y M G V r c 2 V t c G V s Z m l s L 0 t p b G R l P C 9 J d G V t U G F 0 a D 4 8 L 0 l 0 Z W 1 M b 2 N h d G l v b j 4 8 U 3 R h Y m x l R W 5 0 c m l l c y A v P j w v S X R l b T 4 8 S X R l b T 4 8 S X R l b U x v Y 2 F 0 a W 9 u P j x J d G V t V H l w Z T 5 G b 3 J t d W x h P C 9 J d G V t V H l w Z T 4 8 S X R l b V B h d G g + U 2 V j d G l v b j E v V H J h b n N m b 3 J t Z X I l M j B l a 3 N l b X B l b G Z p b C 9 G b 3 J m c m V t b W V k Z S U y M G 9 2 Z X J z a 3 J p Z n R l c j w v S X R l b V B h d G g + P C 9 J d G V t T G 9 j Y X R p b 2 4 + P F N 0 Y W J s Z U V u d H J p Z X M g L z 4 8 L 0 l 0 Z W 0 + P E l 0 Z W 0 + P E l 0 Z W 1 M b 2 N h d G l v b j 4 8 S X R l b V R 5 c G U + R m 9 y b X V s Y T w v S X R l b V R 5 c G U + P E l 0 Z W 1 Q Y X R o P l N l Y 3 R p b 2 4 x L 1 R y Y W 5 z Z m 9 y b W V y J T I w Z m l s L 0 t p b G R l P C 9 J d G V t U G F 0 a D 4 8 L 0 l 0 Z W 1 M b 2 N h d G l v b j 4 8 U 3 R h Y m x l R W 5 0 c m l l c y A v P j w v S X R l b T 4 8 S X R l b T 4 8 S X R l b U x v Y 2 F 0 a W 9 u P j x J d G V t V H l w Z T 5 G b 3 J t d W x h P C 9 J d G V t V H l w Z T 4 8 S X R l b V B h d G g + U 2 V j d G l v b j E v S 2 9 t b X V u Z X R h b G x f Q 1 N W L 0 Z p b H R y Z X J 0 Z S U y M H N r a n V s d G U l M j B m a W x l c j E 8 L 0 l 0 Z W 1 Q Y X R o P j w v S X R l b U x v Y 2 F 0 a W 9 u P j x T d G F i b G V F b n R y a W V z I C 8 + P C 9 J d G V t P j x J d G V t P j x J d G V t T G 9 j Y X R p b 2 4 + P E l 0 Z W 1 U e X B l P k Z v c m 1 1 b G E 8 L 0 l 0 Z W 1 U e X B l P j x J d G V t U G F 0 a D 5 T Z W N 0 a W 9 u M S 9 L b 2 1 t d W 5 l d G F s b F 9 D U 1 Y v Q W t 0 a X Z l c i U y M G V n Z W 5 k Z W Z p b m V y d C U y M G Z 1 b m t z a m 9 u M T w v S X R l b V B h d G g + P C 9 J d G V t T G 9 j Y X R p b 2 4 + P F N 0 Y W J s Z U V u d H J p Z X M g L z 4 8 L 0 l 0 Z W 0 + P E l 0 Z W 0 + P E l 0 Z W 1 M b 2 N h d G l v b j 4 8 S X R l b V R 5 c G U + R m 9 y b X V s Y T w v S X R l b V R 5 c G U + P E l 0 Z W 1 Q Y X R o P l N l Y 3 R p b 2 4 x L 0 t v b W 1 1 b m V 0 Y W x s X 0 N T V i 9 B b m R y Z S U y M G t v b G 9 u b m V y J T I w Z m p l c m 5 l d D E 8 L 0 l 0 Z W 1 Q Y X R o P j w v S X R l b U x v Y 2 F 0 a W 9 u P j x T d G F i b G V F b n R y a W V z I C 8 + P C 9 J d G V t P j x J d G V t P j x J d G V t T G 9 j Y X R p b 2 4 + P E l 0 Z W 1 U e X B l P k Z v c m 1 1 b G E 8 L 0 l 0 Z W 1 U e X B l P j x J d G V t U G F 0 a D 5 T Z W N 0 a W 9 u M S 9 L b 2 1 t d W 5 l d G F s b F 9 D U 1 Y v V X R 2 a W R l d C U y M H R h Y m V s b G t v b G 9 u b m U x P C 9 J d G V t U G F 0 a D 4 8 L 0 l 0 Z W 1 M b 2 N h d G l v b j 4 8 U 3 R h Y m x l R W 5 0 c m l l c y A v P j w v S X R l b T 4 8 S X R l b T 4 8 S X R l b U x v Y 2 F 0 a W 9 u P j x J d G V t V H l w Z T 5 G b 3 J t d W x h P C 9 J d G V t V H l w Z T 4 8 S X R l b V B h d G g + U 2 V j d G l v b j E v S 2 9 t b X V u Z X R h b G x f Q 1 N W L 0 V u Z H J l d C U y M H R 5 c G U 8 L 0 l 0 Z W 1 Q Y X R o P j w v S X R l b U x v Y 2 F 0 a W 9 u P j x T d G F i b G V F b n R y a W V z I C 8 + P C 9 J d G V t P j x J d G V t P j x J d G V t T G 9 j Y X R p b 2 4 + P E l 0 Z W 1 U e X B l P k Z v c m 1 1 b G E 8 L 0 l 0 Z W 1 U e X B l P j x J d G V t U G F 0 a D 5 T Z W N 0 a W 9 u M S 9 L b 2 1 t d W 5 l d G F s b F 9 D U 1 Y v T 3 B w a G V 2 Z X Q l M j B w a X Z v d G V y a W 5 n J T I w Z m 9 y J T I w Y W 5 k c m U l M j B r b 2 x v b m 5 l c j w v S X R l b V B h d G g + P C 9 J d G V t T G 9 j Y X R p b 2 4 + P F N 0 Y W J s Z U V u d H J p Z X M g L z 4 8 L 0 l 0 Z W 0 + P E l 0 Z W 0 + P E l 0 Z W 1 M b 2 N h d G l v b j 4 8 S X R l b V R 5 c G U + R m 9 y b X V s Y T w v S X R l b V R 5 c G U + P E l 0 Z W 1 Q Y X R o P l N l Y 3 R p b 2 4 x L 0 t v b W 1 1 b m V 0 Y W x s X 0 N T V i 9 G a W x 0 c m V y d G U l M j B y Y W R l c j w v S X R l b V B h d G g + P C 9 J d G V t T G 9 j Y X R p b 2 4 + P F N 0 Y W J s Z U V u d H J p Z X M g L z 4 8 L 0 l 0 Z W 0 + P E l 0 Z W 0 + P E l 0 Z W 1 M b 2 N h d G l v b j 4 8 S X R l b V R 5 c G U + R m 9 y b X V s Y T w v S X R l b V R 5 c G U + P E l 0 Z W 1 Q Y X R o P l N l Y 3 R p b 2 4 x L 1 R f a 2 9 t b X V u Z S 9 L a W x k Z T w v S X R l b V B h d G g + P C 9 J d G V t T G 9 j Y X R p b 2 4 + P F N 0 Y W J s Z U V u d H J p Z X M g L z 4 8 L 0 l 0 Z W 0 + P E l 0 Z W 0 + P E l 0 Z W 1 M b 2 N h d G l v b j 4 8 S X R l b V R 5 c G U + R m 9 y b X V s Y T w v S X R l b V R 5 c G U + P E l 0 Z W 1 Q Y X R o P l N l Y 3 R p b 2 4 x L 1 R f a 2 9 t b X V u Z S 9 F b m R y Z X Q l M j B 0 e X B l P C 9 J d G V t U G F 0 a D 4 8 L 0 l 0 Z W 1 M b 2 N h d G l v b j 4 8 U 3 R h Y m x l R W 5 0 c m l l c y A v P j w v S X R l b T 4 8 S X R l b T 4 8 S X R l b U x v Y 2 F 0 a W 9 u P j x J d G V t V H l w Z T 5 G b 3 J t d W x h P C 9 J d G V t V H l w Z T 4 8 S X R l b V B h d G g + U 2 V j d G l v b j E v V F 9 r a i V D M y V C O H R 0 a 2 9 k Z X I v S 2 l s Z G U 8 L 0 l 0 Z W 1 Q Y X R o P j w v S X R l b U x v Y 2 F 0 a W 9 u P j x T d G F i b G V F b n R y a W V z I C 8 + P C 9 J d G V t P j x J d G V t P j x J d G V t T G 9 j Y X R p b 2 4 + P E l 0 Z W 1 U e X B l P k Z v c m 1 1 b G E 8 L 0 l 0 Z W 1 U e X B l P j x J d G V t U G F 0 a D 5 T Z W N 0 a W 9 u M S 9 U X 2 t q J U M z J U I 4 d H R r b 2 R l c i 9 F b m R y Z X Q l M j B 0 e X B l P C 9 J d G V t U G F 0 a D 4 8 L 0 l 0 Z W 1 M b 2 N h d G l v b j 4 8 U 3 R h Y m x l R W 5 0 c m l l c y A v P j w v S X R l b T 4 8 S X R l b T 4 8 S X R l b U x v Y 2 F 0 a W 9 u P j x J d G V t V H l w Z T 5 G b 3 J t d W x h P C 9 J d G V t V H l w Z T 4 8 S X R l b V B h d G g + U 2 V j d G l v b j E v S 2 9 t b X V u Z X R h b G x f Q 1 N W L 0 t v b G 9 u b m V y J T I w b W V k J T I w b n l l J T I w b m F 2 b j w v S X R l b V B h d G g + P C 9 J d G V t T G 9 j Y X R p b 2 4 + P F N 0 Y W J s Z U V u d H J p Z X M g L z 4 8 L 0 l 0 Z W 0 + P E l 0 Z W 0 + P E l 0 Z W 1 M b 2 N h d G l v b j 4 8 S X R l b V R 5 c G U + R m 9 y b X V s Y T w v S X R l b V R 5 c G U + P E l 0 Z W 1 Q Y X R o P l N l Y 3 R p b 2 4 x L 0 t v b W 1 1 b m V 0 Y W x s X 0 N T V i 9 G a W x 0 c m V y d G U l M j B y Y W R l c j E 8 L 0 l 0 Z W 1 Q Y X R o P j w v S X R l b U x v Y 2 F 0 a W 9 u P j x T d G F i b G V F b n R y a W V z I C 8 + P C 9 J d G V t P j x J d G V t P j x J d G V t T G 9 j Y X R p b 2 4 + P E l 0 Z W 1 U e X B l P k F s b E Z v c m 1 1 b G F z P C 9 J d G V t V H l w Z T 4 8 S X R l b V B h d G g g L z 4 8 L 0 l 0 Z W 1 M b 2 N h d G l v b j 4 8 U 3 R h Y m x l R W 5 0 c m l l c z 4 8 R W 5 0 c n k g V H l w Z T 0 i U X V l c n l H c m 9 1 c H M i I F Z h b H V l P S J z Q W d B Q U F B Q U F B Q U J n O D l W R 3 Z R c 0 J T S n Q v Z 2 F z e U 5 j W F Z J M V J 5 W V c 1 e l p t O X l i V 1 Z 5 S U d a c G J D Q m 1 j b U V n U z I 5 d G J Y V n V a W F J o Y k d 4 Z l E x T l d B Q U F B Q U F B Q U F B Q U F B R F F k V X J D c U V D W k 1 u M m h o a G J q a m 5 B S V J T R 3 B s Y k h C b G M z R E R 1 S E p 5 Y V c 1 b l p Y S U F B V 0 R 6 M V V h O U N 3 R k l t M y t C c X p J M X h k V U F B Q U F B I i A v P j x F b n R y e S B U e X B l P S J S Z W x h d G l v b n N o a X B z I i B W Y W x 1 Z T 0 i c 0 F B Q U F B Q T 0 9 I i A v P j w v U 3 R h Y m x l R W 5 0 c m l l c z 4 8 L 0 l 0 Z W 0 + P C 9 J d G V t c z 4 8 L 0 x v Y 2 F s U G F j a 2 F n Z U 1 l d G F k Y X R h R m l s Z T 4 W A A A A U E s F B g A A A A A A A A A A A A A A A A A A A A A A A C Y B A A A B A A A A 0 I y d 3 w E V 0 R G M e g D A T 8 K X 6 w E A A A A V p Q s W D 4 I S S p G P z O E E J T 1 c A A A A A A I A A A A A A B B m A A A A A Q A A I A A A A P w x B F q N A Y k b T N r 3 k Q A I V 9 u l E H f z T i q y e O n k d V 5 M m i m P A A A A A A 6 A A A A A A g A A I A A A A I d h a D r 1 g k r a X H z F p S j / e 8 h q x 1 X f V + 5 9 n v g j F / e K o p N f U A A A A D Z G t W T F v k 8 v I K W 9 f A y x S G v L X f b F 0 R J k J u r h Y Y P Q l P l x / p P 2 x 1 9 V n y Y H M Z X 1 r s T A N Y c x c x i K X v k C N i Y E A e H o + N K Z u x P y / z s + m V A I f P i n f 5 J e Q A A A A G J 6 w u 5 1 u z Q x v O m b l S F O F w A K b r C V a y C x r m I h 2 j I p a A u 1 o J X V Q c D K u S 8 4 4 L O l I 5 Y g G o H n + m 3 H L T D F z y s v V 0 2 g E z c = < / D a t a M a s h u p > 
</file>

<file path=customXml/item26.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27.xml>��< ? x m l   v e r s i o n = " 1 . 0 "   e n c o d i n g = " U T F - 1 6 " ? > < G e m i n i   x m l n s = " h t t p : / / g e m i n i / p i v o t c u s t o m i z a t i o n / L i n k e d T a b l e U p d a t e M o d e " > < C u s t o m C o n t e n t > < ! [ C D A T A [ T r u e ] ] > < / C u s t o m C o n t e n t > < / G e m i n i > 
</file>

<file path=customXml/item28.xml>��< ? x m l   v e r s i o n = " 1 . 0 "   e n c o d i n g = " U T F - 1 6 " ? > < G e m i n i   x m l n s = " h t t p : / / g e m i n i / p i v o t c u s t o m i z a t i o n / 5 a b f d 5 c 4 - 3 2 2 c - 4 1 5 b - a b 2 7 - d 5 e e 2 a 6 3 6 e 3 5 " > < 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2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 K o m m u n e t a l l _ C S V _ 7 2 0 5 2 d 9 a - f a b 4 - 4 b e 2 - b c f 6 - 1 e d 1 3 2 1 8 9 7 3 b < / K e y > < V a l u e   x m l n s : a = " h t t p : / / s c h e m a s . d a t a c o n t r a c t . o r g / 2 0 0 4 / 0 7 / M i c r o s o f t . A n a l y s i s S e r v i c e s . C o m m o n " > < a : H a s F o c u s > t r u e < / a : H a s F o c u s > < a : S i z e A t D p i 9 6 > 1 1 3 < / a : S i z e A t D p i 9 6 > < a : V i s i b l e > t r u e < / a : V i s i b l e > < / V a l u e > < / K e y V a l u e O f s t r i n g S a n d b o x E d i t o r . M e a s u r e G r i d S t a t e S c d E 3 5 R y > < K e y V a l u e O f s t r i n g S a n d b o x E d i t o r . M e a s u r e G r i d S t a t e S c d E 3 5 R y > < K e y > T _ k j � t t k o d e r _ 0 0 3 1 c 4 2 5 - 5 c 4 d - 4 e 4 8 - b 2 7 7 - a 2 7 5 8 4 c 8 b 4 a 3 < / K e y > < V a l u e   x m l n s : a = " h t t p : / / s c h e m a s . d a t a c o n t r a c t . o r g / 2 0 0 4 / 0 7 / M i c r o s o f t . A n a l y s i s S e r v i c e s . C o m m o n " > < a : H a s F o c u s > f a l s e < / a : H a s F o c u s > < a : S i z e A t D p i 9 6 > 1 1 3 < / a : S i z e A t D p i 9 6 > < a : V i s i b l e > t r u e < / a : V i s i b l e > < / V a l u e > < / K e y V a l u e O f s t r i n g S a n d b o x E d i t o r . M e a s u r e G r i d S t a t e S c d E 3 5 R y > < K e y V a l u e O f s t r i n g S a n d b o x E d i t o r . M e a s u r e G r i d S t a t e S c d E 3 5 R y > < K e y > T _ k o m m u n e _ 5 6 8 8 e 8 f 1 - a f b 8 - 4 6 4 e - b b 9 3 - 8 f 2 9 5 3 a f 5 b 3 2 < / 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3.xml>��< ? x m l   v e r s i o n = " 1 . 0 "   e n c o d i n g = " U T F - 1 6 " ? > < G e m i n i   x m l n s = " h t t p : / / g e m i n i / p i v o t c u s t o m i z a t i o n / b a 6 2 1 4 2 2 - f 8 a 0 - 4 5 f 1 - 9 e 1 a - 4 c b 1 b 0 2 7 b e 7 0 " > < 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30.xml>��< ? x m l   v e r s i o n = " 1 . 0 "   e n c o d i n g = " U T F - 1 6 " ? > < G e m i n i   x m l n s = " h t t p : / / g e m i n i / p i v o t c u s t o m i z a t i o n / T a b l e O r d e r " > < C u s t o m C o n t e n t > < ! [ C D A T A [ K o m m u n e t a l l _ C S V _ 7 2 0 5 2 d 9 a - f a b 4 - 4 b e 2 - b c f 6 - 1 e d 1 3 2 1 8 9 7 3 b , T _ k o m m u n e _ 5 6 8 8 e 8 f 1 - a f b 8 - 4 6 4 e - b b 9 3 - 8 f 2 9 5 3 a f 5 b 3 2 , T _ k j � t t k o d e r _ 0 0 3 1 c 4 2 5 - 5 c 4 d - 4 e 4 8 - b 2 7 7 - a 2 7 5 8 4 c 8 b 4 a 3 ] ] > < / C u s t o m C o n t e n t > < / G e m i n i > 
</file>

<file path=customXml/item31.xml>��< ? x m l   v e r s i o n = " 1 . 0 "   e n c o d i n g = " U T F - 1 6 " ? > < G e m i n i   x m l n s = " h t t p : / / g e m i n i / p i v o t c u s t o m i z a t i o n / 9 2 9 4 2 e 3 8 - a 0 c b - 4 d a 2 - a 8 3 4 - d 2 2 7 e 1 3 0 a 7 9 0 " > < 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32.xml>��< ? x m l   v e r s i o n = " 1 . 0 "   e n c o d i n g = " U T F - 1 6 " ? > < G e m i n i   x m l n s = " h t t p : / / g e m i n i / p i v o t c u s t o m i z a t i o n / T a b l e X M L _ T _ k o m m u n e _ 5 6 8 8 e 8 f 1 - a f b 8 - 4 6 4 e - b b 9 3 - 8 f 2 9 5 3 a f 5 b 3 2 " > < C u s t o m C o n t e n t > < ! [ C D A T A [ < T a b l e W i d g e t G r i d S e r i a l i z a t i o n   x m l n s : x s d = " h t t p : / / w w w . w 3 . o r g / 2 0 0 1 / X M L S c h e m a "   x m l n s : x s i = " h t t p : / / w w w . w 3 . o r g / 2 0 0 1 / X M L S c h e m a - i n s t a n c e " > < C o l u m n S u g g e s t e d T y p e   / > < C o l u m n F o r m a t   / > < C o l u m n A c c u r a c y   / > < C o l u m n C u r r e n c y S y m b o l   / > < C o l u m n P o s i t i v e P a t t e r n   / > < C o l u m n N e g a t i v e P a t t e r n   / > < C o l u m n W i d t h s > < i t e m > < k e y > < s t r i n g > G a m l e _ k n r < / s t r i n g > < / k e y > < v a l u e > < i n t > 9 7 < / i n t > < / v a l u e > < / i t e m > < i t e m > < k e y > < s t r i n g > g m l _ k o m m u n e < / s t r i n g > < / k e y > < v a l u e > < i n t > 1 1 9 < / i n t > < / v a l u e > < / i t e m > < i t e m > < k e y > < s t r i n g > k n r < / s t r i n g > < / k e y > < v a l u e > < i n t > 5 3 < / i n t > < / v a l u e > < / i t e m > < i t e m > < k e y > < s t r i n g > k o m m u n e < / s t r i n g > < / k e y > < v a l u e > < i n t > 9 1 < / i n t > < / v a l u e > < / i t e m > < i t e m > < k e y > < s t r i n g > f n r < / s t r i n g > < / k e y > < v a l u e > < i n t > 5 1 < / i n t > < / v a l u e > < / i t e m > < i t e m > < k e y > < s t r i n g > f y l k e < / s t r i n g > < / k e y > < v a l u e > < i n t > 6 1 < / i n t > < / v a l u e > < / i t e m > < / C o l u m n W i d t h s > < C o l u m n D i s p l a y I n d e x > < i t e m > < k e y > < s t r i n g > G a m l e _ k n r < / s t r i n g > < / k e y > < v a l u e > < i n t > 0 < / i n t > < / v a l u e > < / i t e m > < i t e m > < k e y > < s t r i n g > g m l _ k o m m u n e < / s t r i n g > < / k e y > < v a l u e > < i n t > 1 < / i n t > < / v a l u e > < / i t e m > < i t e m > < k e y > < s t r i n g > k n r < / s t r i n g > < / k e y > < v a l u e > < i n t > 2 < / i n t > < / v a l u e > < / i t e m > < i t e m > < k e y > < s t r i n g > k o m m u n e < / s t r i n g > < / k e y > < v a l u e > < i n t > 3 < / i n t > < / v a l u e > < / i t e m > < i t e m > < k e y > < s t r i n g > f n r < / s t r i n g > < / k e y > < v a l u e > < i n t > 4 < / i n t > < / v a l u e > < / i t e m > < i t e m > < k e y > < s t r i n g > f y l k e < / s t r i n g > < / k e y > < v a l u e > < i n t > 5 < / 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0 e e 3 0 6 1 f - 6 1 4 4 - 4 6 a 8 - 8 c 1 b - 6 1 8 0 1 7 4 3 3 5 f 4 " > < 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5.xml>��< ? x m l   v e r s i o n = " 1 . 0 "   e n c o d i n g = " U T F - 1 6 " ? > < G e m i n i   x m l n s = " h t t p : / / g e m i n i / p i v o t c u s t o m i z a t i o n / a 9 6 e 8 b e 6 - 5 7 2 d - 4 b a a - 8 7 e 3 - 6 1 0 4 f 5 d 7 c 4 1 7 " > < 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6.xml>��< ? x m l   v e r s i o n = " 1 . 0 "   e n c o d i n g = " U T F - 1 6 " ? > < G e m i n i   x m l n s = " h t t p : / / g e m i n i / p i v o t c u s t o m i z a t i o n / e e e c 4 4 c c - 1 3 4 2 - 4 b 1 1 - 9 6 5 a - b 3 b c 9 e e e 9 5 f 2 " > < 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7.xml>��< ? x m l   v e r s i o n = " 1 . 0 "   e n c o d i n g = " U T F - 1 6 " ? > < G e m i n i   x m l n s = " h t t p : / / g e m i n i / p i v o t c u s t o m i z a t i o n / 9 5 2 f 6 b 9 7 - 4 3 4 3 - 4 6 f b - 9 6 e e - 0 b 1 2 f 0 c 0 d 6 3 1 " > < 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8.xml>��< ? x m l   v e r s i o n = " 1 . 0 "   e n c o d i n g = " U T F - 1 6 " ? > < G e m i n i   x m l n s = " h t t p : / / g e m i n i / p i v o t c u s t o m i z a t i o n / M a n u a l C a l c M o d e " > < C u s t o m C o n t e n t > < ! [ C D A T A [ F a l s e ] ] > < / C u s t o m C o n t e n t > < / G e m i n i > 
</file>

<file path=customXml/item9.xml>��< ? x m l   v e r s i o n = " 1 . 0 "   e n c o d i n g = " U T F - 1 6 " ? > < G e m i n i   x m l n s = " h t t p : / / g e m i n i / p i v o t c u s t o m i z a t i o n / d 7 3 a 8 9 6 d - b 4 e c - 4 c b f - 8 4 0 b - 8 4 4 7 b 8 e 3 d 9 9 b " > < C u s t o m C o n t e n t > < ! [ C D A T A [ < ? x m l   v e r s i o n = " 1 . 0 "   e n c o d i n g = " u t f - 1 6 " ? > < S e t t i n g s > < C a l c u l a t e d F i e l d s > < i t e m > < M e a s u r e N a m e > S u m   o f   V e r d i < / M e a s u r e N a m e > < D i s p l a y N a m e > S u m   o f   V e r d i < / 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3661C999-1CBF-46E8-B526-4FCF7BEE7262}">
  <ds:schemaRefs/>
</ds:datastoreItem>
</file>

<file path=customXml/itemProps10.xml><?xml version="1.0" encoding="utf-8"?>
<ds:datastoreItem xmlns:ds="http://schemas.openxmlformats.org/officeDocument/2006/customXml" ds:itemID="{38562087-E835-4D54-BE93-907B7E6D3CF0}">
  <ds:schemaRefs/>
</ds:datastoreItem>
</file>

<file path=customXml/itemProps11.xml><?xml version="1.0" encoding="utf-8"?>
<ds:datastoreItem xmlns:ds="http://schemas.openxmlformats.org/officeDocument/2006/customXml" ds:itemID="{F0E1693A-EE2C-4205-BBC4-ADBDB230A4A4}">
  <ds:schemaRefs/>
</ds:datastoreItem>
</file>

<file path=customXml/itemProps12.xml><?xml version="1.0" encoding="utf-8"?>
<ds:datastoreItem xmlns:ds="http://schemas.openxmlformats.org/officeDocument/2006/customXml" ds:itemID="{BE24CED4-0F42-4EC0-B55E-CA9FEBF5A69C}">
  <ds:schemaRefs/>
</ds:datastoreItem>
</file>

<file path=customXml/itemProps13.xml><?xml version="1.0" encoding="utf-8"?>
<ds:datastoreItem xmlns:ds="http://schemas.openxmlformats.org/officeDocument/2006/customXml" ds:itemID="{F386FCEA-20A4-41F9-A541-BC22885B9F10}">
  <ds:schemaRefs/>
</ds:datastoreItem>
</file>

<file path=customXml/itemProps14.xml><?xml version="1.0" encoding="utf-8"?>
<ds:datastoreItem xmlns:ds="http://schemas.openxmlformats.org/officeDocument/2006/customXml" ds:itemID="{37B02CF2-0071-4476-A8F1-AF412D3A54B7}">
  <ds:schemaRefs/>
</ds:datastoreItem>
</file>

<file path=customXml/itemProps15.xml><?xml version="1.0" encoding="utf-8"?>
<ds:datastoreItem xmlns:ds="http://schemas.openxmlformats.org/officeDocument/2006/customXml" ds:itemID="{CEB21BE3-A0C6-4051-ABA2-8DB2D57FE293}">
  <ds:schemaRefs/>
</ds:datastoreItem>
</file>

<file path=customXml/itemProps16.xml><?xml version="1.0" encoding="utf-8"?>
<ds:datastoreItem xmlns:ds="http://schemas.openxmlformats.org/officeDocument/2006/customXml" ds:itemID="{8213465D-4E02-41F2-BF2F-2E4AD2A957FE}">
  <ds:schemaRefs/>
</ds:datastoreItem>
</file>

<file path=customXml/itemProps17.xml><?xml version="1.0" encoding="utf-8"?>
<ds:datastoreItem xmlns:ds="http://schemas.openxmlformats.org/officeDocument/2006/customXml" ds:itemID="{D3F2F824-6E9A-45A6-B71E-35CD1AD82312}">
  <ds:schemaRefs/>
</ds:datastoreItem>
</file>

<file path=customXml/itemProps18.xml><?xml version="1.0" encoding="utf-8"?>
<ds:datastoreItem xmlns:ds="http://schemas.openxmlformats.org/officeDocument/2006/customXml" ds:itemID="{3AD4306D-A58C-4202-A0A1-B2D83C8331C3}">
  <ds:schemaRefs/>
</ds:datastoreItem>
</file>

<file path=customXml/itemProps19.xml><?xml version="1.0" encoding="utf-8"?>
<ds:datastoreItem xmlns:ds="http://schemas.openxmlformats.org/officeDocument/2006/customXml" ds:itemID="{8BE928D3-7ABA-4133-B809-2C2CDA5EADA3}">
  <ds:schemaRefs/>
</ds:datastoreItem>
</file>

<file path=customXml/itemProps2.xml><?xml version="1.0" encoding="utf-8"?>
<ds:datastoreItem xmlns:ds="http://schemas.openxmlformats.org/officeDocument/2006/customXml" ds:itemID="{B7293658-7AB6-4BD7-8FEA-365289B99AF8}">
  <ds:schemaRefs/>
</ds:datastoreItem>
</file>

<file path=customXml/itemProps20.xml><?xml version="1.0" encoding="utf-8"?>
<ds:datastoreItem xmlns:ds="http://schemas.openxmlformats.org/officeDocument/2006/customXml" ds:itemID="{151E30BF-9BAD-44DC-9824-5FE073FF437F}">
  <ds:schemaRefs/>
</ds:datastoreItem>
</file>

<file path=customXml/itemProps21.xml><?xml version="1.0" encoding="utf-8"?>
<ds:datastoreItem xmlns:ds="http://schemas.openxmlformats.org/officeDocument/2006/customXml" ds:itemID="{EF50AF82-901B-4FB0-8C50-BBEDFB8E622A}">
  <ds:schemaRefs/>
</ds:datastoreItem>
</file>

<file path=customXml/itemProps22.xml><?xml version="1.0" encoding="utf-8"?>
<ds:datastoreItem xmlns:ds="http://schemas.openxmlformats.org/officeDocument/2006/customXml" ds:itemID="{EFE30750-7E41-4DC2-B7B0-2A21C940F53B}">
  <ds:schemaRefs/>
</ds:datastoreItem>
</file>

<file path=customXml/itemProps23.xml><?xml version="1.0" encoding="utf-8"?>
<ds:datastoreItem xmlns:ds="http://schemas.openxmlformats.org/officeDocument/2006/customXml" ds:itemID="{8EE56060-5481-4844-A396-4F498BE1CF61}">
  <ds:schemaRefs/>
</ds:datastoreItem>
</file>

<file path=customXml/itemProps24.xml><?xml version="1.0" encoding="utf-8"?>
<ds:datastoreItem xmlns:ds="http://schemas.openxmlformats.org/officeDocument/2006/customXml" ds:itemID="{662E19BC-1B07-43C5-A3B8-2BA1BF9C2DD1}">
  <ds:schemaRefs/>
</ds:datastoreItem>
</file>

<file path=customXml/itemProps25.xml><?xml version="1.0" encoding="utf-8"?>
<ds:datastoreItem xmlns:ds="http://schemas.openxmlformats.org/officeDocument/2006/customXml" ds:itemID="{B1EC6402-390F-4F88-8F07-B16968DC2B42}">
  <ds:schemaRefs>
    <ds:schemaRef ds:uri="http://schemas.microsoft.com/DataMashup"/>
  </ds:schemaRefs>
</ds:datastoreItem>
</file>

<file path=customXml/itemProps26.xml><?xml version="1.0" encoding="utf-8"?>
<ds:datastoreItem xmlns:ds="http://schemas.openxmlformats.org/officeDocument/2006/customXml" ds:itemID="{284DCD31-D794-43FC-8E62-0ACA1361BACD}">
  <ds:schemaRefs/>
</ds:datastoreItem>
</file>

<file path=customXml/itemProps27.xml><?xml version="1.0" encoding="utf-8"?>
<ds:datastoreItem xmlns:ds="http://schemas.openxmlformats.org/officeDocument/2006/customXml" ds:itemID="{EB1CE6AD-AE43-4232-88CF-17DECC36FF43}">
  <ds:schemaRefs/>
</ds:datastoreItem>
</file>

<file path=customXml/itemProps28.xml><?xml version="1.0" encoding="utf-8"?>
<ds:datastoreItem xmlns:ds="http://schemas.openxmlformats.org/officeDocument/2006/customXml" ds:itemID="{0EE6AEB0-1420-4962-958A-857BCC66D3D1}">
  <ds:schemaRefs/>
</ds:datastoreItem>
</file>

<file path=customXml/itemProps29.xml><?xml version="1.0" encoding="utf-8"?>
<ds:datastoreItem xmlns:ds="http://schemas.openxmlformats.org/officeDocument/2006/customXml" ds:itemID="{F3F683BA-9948-483E-82D1-58DC8547427E}">
  <ds:schemaRefs/>
</ds:datastoreItem>
</file>

<file path=customXml/itemProps3.xml><?xml version="1.0" encoding="utf-8"?>
<ds:datastoreItem xmlns:ds="http://schemas.openxmlformats.org/officeDocument/2006/customXml" ds:itemID="{DBC71A84-6744-4446-9909-28A322173394}">
  <ds:schemaRefs/>
</ds:datastoreItem>
</file>

<file path=customXml/itemProps30.xml><?xml version="1.0" encoding="utf-8"?>
<ds:datastoreItem xmlns:ds="http://schemas.openxmlformats.org/officeDocument/2006/customXml" ds:itemID="{A1C14AE8-9D52-4AF0-8620-D5A97A5B5E73}">
  <ds:schemaRefs/>
</ds:datastoreItem>
</file>

<file path=customXml/itemProps31.xml><?xml version="1.0" encoding="utf-8"?>
<ds:datastoreItem xmlns:ds="http://schemas.openxmlformats.org/officeDocument/2006/customXml" ds:itemID="{C3F2F13D-DD17-4874-B9FA-BE52AC260BD0}">
  <ds:schemaRefs/>
</ds:datastoreItem>
</file>

<file path=customXml/itemProps32.xml><?xml version="1.0" encoding="utf-8"?>
<ds:datastoreItem xmlns:ds="http://schemas.openxmlformats.org/officeDocument/2006/customXml" ds:itemID="{ECFA346C-2D42-42DB-92A3-EE412FE2F179}">
  <ds:schemaRefs/>
</ds:datastoreItem>
</file>

<file path=customXml/itemProps4.xml><?xml version="1.0" encoding="utf-8"?>
<ds:datastoreItem xmlns:ds="http://schemas.openxmlformats.org/officeDocument/2006/customXml" ds:itemID="{5CF6377B-D110-4851-AEA9-B7AFF0CDCB9C}">
  <ds:schemaRefs/>
</ds:datastoreItem>
</file>

<file path=customXml/itemProps5.xml><?xml version="1.0" encoding="utf-8"?>
<ds:datastoreItem xmlns:ds="http://schemas.openxmlformats.org/officeDocument/2006/customXml" ds:itemID="{2F758018-6424-4F23-81E8-4C2177D7F23C}">
  <ds:schemaRefs/>
</ds:datastoreItem>
</file>

<file path=customXml/itemProps6.xml><?xml version="1.0" encoding="utf-8"?>
<ds:datastoreItem xmlns:ds="http://schemas.openxmlformats.org/officeDocument/2006/customXml" ds:itemID="{94F8664B-3CA2-4A92-BB44-5590A1D6250B}">
  <ds:schemaRefs/>
</ds:datastoreItem>
</file>

<file path=customXml/itemProps7.xml><?xml version="1.0" encoding="utf-8"?>
<ds:datastoreItem xmlns:ds="http://schemas.openxmlformats.org/officeDocument/2006/customXml" ds:itemID="{35BA8DA7-45CC-4B79-99F1-0644D09B38BA}">
  <ds:schemaRefs/>
</ds:datastoreItem>
</file>

<file path=customXml/itemProps8.xml><?xml version="1.0" encoding="utf-8"?>
<ds:datastoreItem xmlns:ds="http://schemas.openxmlformats.org/officeDocument/2006/customXml" ds:itemID="{6BF746DD-DE6F-4955-82F9-244562574856}">
  <ds:schemaRefs/>
</ds:datastoreItem>
</file>

<file path=customXml/itemProps9.xml><?xml version="1.0" encoding="utf-8"?>
<ds:datastoreItem xmlns:ds="http://schemas.openxmlformats.org/officeDocument/2006/customXml" ds:itemID="{8D5BAC9C-CAE3-48CA-926F-179548249F4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26</vt:i4>
      </vt:variant>
    </vt:vector>
  </HeadingPairs>
  <TitlesOfParts>
    <vt:vector size="26" baseType="lpstr">
      <vt:lpstr>P_endring (2)</vt:lpstr>
      <vt:lpstr>PD_alle komm</vt:lpstr>
      <vt:lpstr>Om talla</vt:lpstr>
      <vt:lpstr>Tab_kommune</vt:lpstr>
      <vt:lpstr>T_endr komm</vt:lpstr>
      <vt:lpstr>T_endr-kom</vt:lpstr>
      <vt:lpstr>T_komm</vt:lpstr>
      <vt:lpstr>Tab_fylke</vt:lpstr>
      <vt:lpstr>Endring_</vt:lpstr>
      <vt:lpstr>P_endring</vt:lpstr>
      <vt:lpstr>P_løpende (2)</vt:lpstr>
      <vt:lpstr>Rangering</vt:lpstr>
      <vt:lpstr>P_ranger</vt:lpstr>
      <vt:lpstr>P_endring (3)</vt:lpstr>
      <vt:lpstr>hovedgr. pr komm</vt:lpstr>
      <vt:lpstr>alle år</vt:lpstr>
      <vt:lpstr>P alle år</vt:lpstr>
      <vt:lpstr>P_andel_X</vt:lpstr>
      <vt:lpstr>Bas_kode</vt:lpstr>
      <vt:lpstr>PT_ab alle dyr</vt:lpstr>
      <vt:lpstr>P_alle dyreslag</vt:lpstr>
      <vt:lpstr>alle dyr. komm</vt:lpstr>
      <vt:lpstr>P_fylke</vt:lpstr>
      <vt:lpstr>Tab_alle grupper</vt:lpstr>
      <vt:lpstr>Alle kommuner</vt:lpstr>
      <vt:lpstr>T_fylke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dc:creator>
  <cp:lastModifiedBy>Johan</cp:lastModifiedBy>
  <dcterms:created xsi:type="dcterms:W3CDTF">2022-05-14T09:29:07Z</dcterms:created>
  <dcterms:modified xsi:type="dcterms:W3CDTF">2022-08-24T07:50:39Z</dcterms:modified>
</cp:coreProperties>
</file>