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fylkesmannen-my.sharepoint.com/personal/linda_selnes_statsforvalteren_no/Documents/Skrivebord/"/>
    </mc:Choice>
  </mc:AlternateContent>
  <xr:revisionPtr revIDLastSave="0" documentId="8_{8481E682-EC44-499D-8666-BE9297400783}" xr6:coauthVersionLast="47" xr6:coauthVersionMax="47" xr10:uidLastSave="{00000000-0000-0000-0000-000000000000}"/>
  <bookViews>
    <workbookView xWindow="-110" yWindow="-110" windowWidth="19420" windowHeight="11500" activeTab="1" xr2:uid="{00000000-000D-0000-FFFF-FFFF00000000}"/>
  </bookViews>
  <sheets>
    <sheet name="Samarbeidsforum" sheetId="1" r:id="rId1"/>
    <sheet name="Prosjekter" sheetId="10" r:id="rId2"/>
    <sheet name="Kriterier" sheetId="9" r:id="rId3"/>
  </sheets>
  <definedNames>
    <definedName name="_xlnm.Print_Area" localSheetId="0">Samarbeidsforum!$A$1:$D$41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10" l="1"/>
  <c r="T25" i="10"/>
  <c r="R23" i="10"/>
  <c r="S23" i="10"/>
  <c r="T23" i="10"/>
  <c r="Q23" i="10"/>
  <c r="U12" i="10"/>
  <c r="Q12" i="10"/>
  <c r="P12" i="10"/>
  <c r="U22" i="10"/>
  <c r="T22" i="10"/>
  <c r="U8" i="10"/>
  <c r="U23" i="10" s="1"/>
  <c r="P22" i="10"/>
  <c r="Q22" i="10"/>
  <c r="M22" i="10"/>
  <c r="Q4" i="10"/>
  <c r="Q5" i="10"/>
  <c r="P4" i="10"/>
  <c r="P5" i="10"/>
  <c r="M4" i="10"/>
  <c r="M5" i="10"/>
  <c r="D37" i="1" l="1"/>
  <c r="D29" i="1"/>
  <c r="D28" i="1"/>
  <c r="D27" i="1"/>
  <c r="Q3" i="10"/>
  <c r="Q7" i="10"/>
  <c r="Q8" i="10"/>
  <c r="Q9" i="10"/>
  <c r="Q10" i="10"/>
  <c r="Q11" i="10"/>
  <c r="Q13" i="10"/>
  <c r="Q14" i="10"/>
  <c r="Q16" i="10"/>
  <c r="Q17" i="10"/>
  <c r="Q18" i="10"/>
  <c r="Q19" i="10"/>
  <c r="Q20" i="10"/>
  <c r="Q21" i="10"/>
  <c r="Q6" i="10"/>
  <c r="D15" i="1"/>
  <c r="L23" i="10"/>
  <c r="H23" i="10"/>
  <c r="E23" i="10"/>
  <c r="D23" i="10"/>
  <c r="C23" i="10"/>
  <c r="P21" i="10"/>
  <c r="M21" i="10"/>
  <c r="P20" i="10"/>
  <c r="M20" i="10"/>
  <c r="P19" i="10"/>
  <c r="M19" i="10"/>
  <c r="P18" i="10"/>
  <c r="M18" i="10"/>
  <c r="P17" i="10"/>
  <c r="M17" i="10"/>
  <c r="P16" i="10"/>
  <c r="M16" i="10"/>
  <c r="P15" i="10"/>
  <c r="M15" i="10"/>
  <c r="P14" i="10"/>
  <c r="M14" i="10"/>
  <c r="P13" i="10"/>
  <c r="M13" i="10"/>
  <c r="M12" i="10"/>
  <c r="P11" i="10"/>
  <c r="M11" i="10"/>
  <c r="P10" i="10"/>
  <c r="M10" i="10"/>
  <c r="P9" i="10"/>
  <c r="M9" i="10"/>
  <c r="P8" i="10"/>
  <c r="M8" i="10"/>
  <c r="P7" i="10"/>
  <c r="M7" i="10"/>
  <c r="P6" i="10"/>
  <c r="P3" i="10"/>
  <c r="M3" i="10"/>
  <c r="D14" i="1" l="1"/>
  <c r="Q15" i="10"/>
  <c r="N23" i="10"/>
  <c r="D25" i="1"/>
  <c r="O23" i="10"/>
  <c r="P23" i="10"/>
  <c r="P25" i="10" s="1"/>
  <c r="D41" i="1" l="1"/>
  <c r="M6" i="10"/>
  <c r="M23" i="10" s="1"/>
  <c r="K2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Kjersti Okkelmo</author>
  </authors>
  <commentList>
    <comment ref="B10" authorId="0" shapeId="0" xr:uid="{00000000-0006-0000-0000-000001000000}">
      <text>
        <r>
          <rPr>
            <sz val="9"/>
            <color indexed="81"/>
            <rFont val="Tahoma"/>
            <family val="2"/>
          </rPr>
          <t>Denne tabellen fylles ut til slutt og skal gi en aggregert oversikt over de samlede beløpene i de aktuelle arkfanene</t>
        </r>
      </text>
    </comment>
  </commentList>
</comments>
</file>

<file path=xl/sharedStrings.xml><?xml version="1.0" encoding="utf-8"?>
<sst xmlns="http://schemas.openxmlformats.org/spreadsheetml/2006/main" count="194" uniqueCount="148">
  <si>
    <t>Samarbeidsforum (fylke/region)</t>
  </si>
  <si>
    <t>Troms</t>
  </si>
  <si>
    <t xml:space="preserve">Innstillingen gjelder (sett kryss for aktuelle ordninger) </t>
  </si>
  <si>
    <t xml:space="preserve">             a. regional ordning</t>
  </si>
  <si>
    <t xml:space="preserve">             b. desentralisert ordning</t>
  </si>
  <si>
    <t>X</t>
  </si>
  <si>
    <t xml:space="preserve">             c. kompetanseløftet</t>
  </si>
  <si>
    <t xml:space="preserve">Samarbeidsforumets sammensetning </t>
  </si>
  <si>
    <r>
      <t xml:space="preserve">Total sum for samlet tilskudd per tilskuddsmottaker </t>
    </r>
    <r>
      <rPr>
        <b/>
        <sz val="12"/>
        <color rgb="FFFF0000"/>
        <rFont val="Calibri"/>
        <family val="2"/>
        <scheme val="minor"/>
      </rPr>
      <t xml:space="preserve"> </t>
    </r>
  </si>
  <si>
    <t>Tilskuddsmottaker</t>
  </si>
  <si>
    <t>TOTAL SUM</t>
  </si>
  <si>
    <r>
      <rPr>
        <b/>
        <sz val="11"/>
        <color theme="1"/>
        <rFont val="Calibri"/>
        <family val="2"/>
        <scheme val="minor"/>
      </rPr>
      <t>Lyngen kommune</t>
    </r>
    <r>
      <rPr>
        <sz val="11"/>
        <color theme="1"/>
        <rFont val="Calibri"/>
        <family val="2"/>
        <scheme val="minor"/>
      </rPr>
      <t xml:space="preserve">
              </t>
    </r>
    <r>
      <rPr>
        <sz val="9"/>
        <color theme="1"/>
        <rFont val="Calibri"/>
        <family val="2"/>
        <scheme val="minor"/>
      </rPr>
      <t>Partnerskap med UiT</t>
    </r>
  </si>
  <si>
    <t>Totalt</t>
  </si>
  <si>
    <t>2025 - meldt behov</t>
  </si>
  <si>
    <t>Eier</t>
  </si>
  <si>
    <t>UH</t>
  </si>
  <si>
    <t>Antall komm.</t>
  </si>
  <si>
    <t>Antall offentlige videregående skoler</t>
  </si>
  <si>
    <t>Antall komm. grunnskoler</t>
  </si>
  <si>
    <t>offentlige grunnskoler</t>
  </si>
  <si>
    <t>Private grunnskoler</t>
  </si>
  <si>
    <t>Antall private grunnskoler</t>
  </si>
  <si>
    <t>Tema</t>
  </si>
  <si>
    <t>Periode</t>
  </si>
  <si>
    <t>sum eier</t>
  </si>
  <si>
    <t>Sum UH</t>
  </si>
  <si>
    <t>Sum Totalt</t>
  </si>
  <si>
    <t>Egenfinansiering</t>
  </si>
  <si>
    <t>Syvendedagsadventist-kirken/Ekrehagen skole</t>
  </si>
  <si>
    <t>UiT-Norges Arktiske Universitet</t>
  </si>
  <si>
    <t>Ekrehagen skole</t>
  </si>
  <si>
    <t>Vurdering – elevmedvirkning og egenvurdering, Fysisk aktive elever i undervisning, Mer bruk av engelsk i skolehverdagen</t>
  </si>
  <si>
    <t>Høst 24-vår 26</t>
  </si>
  <si>
    <t>Storfjord</t>
  </si>
  <si>
    <t>Hatteng og Skibotn skoler</t>
  </si>
  <si>
    <t>Region Nord-Troms</t>
  </si>
  <si>
    <t>Kvænangen barne- og ungdomsskole, Moan skole, Rotsund skole, Storslett skole, Skjervøy barneskole, Skjervøy ungdomsskole, Årviksand skole, Manndalen skole, Olderdalen sklole, Hatteng skole, Skibotn skole, Eidebakken skole, Lenangen skole og Lyngdalen oppvekstsenter
(Skolene søker om deltakelse)</t>
  </si>
  <si>
    <t>Indre Kåford skole
Straumfjordnes skole
Reisa Montessoriskole
(Skolene søker om deltakelse)</t>
  </si>
  <si>
    <t>Veilederteam - lederstøtte gjennom veiledning av skoleledelsen og utviklingsgrupper. også at alle ansatte får en faglig oppdatering på skolens valgt
tematikk og hva som ligger i begrepet profesjonsfaglig fellesskap</t>
  </si>
  <si>
    <t>Vår 22 - =&gt;</t>
  </si>
  <si>
    <t>Lyngen</t>
  </si>
  <si>
    <t>Høst 24 - vår 26</t>
  </si>
  <si>
    <t xml:space="preserve">Region Nord-Troms </t>
  </si>
  <si>
    <t>Kvænangen barne- og ungdomsskole, Moan skole, Rotsund skole, Storslett skole, Skjervøy barneskole, Skjervøy ungdomsskole, Årviksand skole, Manndalen skole, Olderdalen sklole, Hatteng skole, Skibotn skole, Eidebakken skole, Lenangen skole og Lyngdalen oppvekstsenter</t>
  </si>
  <si>
    <t>Indre Kåfjord skole
Straumfjordnes skole
Reisa Montessoriskole</t>
  </si>
  <si>
    <t>Koordinator</t>
  </si>
  <si>
    <t>Høst 24 =&gt;</t>
  </si>
  <si>
    <t>Montessorinettverket Troms</t>
  </si>
  <si>
    <t>Øvergård Montessoriskole, Senja Montessoriskole, Narvik Montessoriskole, Berg Montessoriskole, Andørja Montessoriskole, Montessoriskolen Morgan</t>
  </si>
  <si>
    <t>Montessorilæreplanen - læreplananalyse</t>
  </si>
  <si>
    <t>Høst 20 - vår 25</t>
  </si>
  <si>
    <t>Tromsø 1</t>
  </si>
  <si>
    <t>Videreføring av arbeid med implementering av kommunens kvalitetsutviklingsplan for 2021-2025. Veilederteam.</t>
  </si>
  <si>
    <t>Tromsø 2</t>
  </si>
  <si>
    <t>UiT og UiS -
Læringsmiljøsenteret</t>
  </si>
  <si>
    <t>Tromsø 3</t>
  </si>
  <si>
    <t>UiS - 
Læringsmiljøsenteret</t>
  </si>
  <si>
    <t>Videreføring av arbeid med implementering av kommunens kvalitetsutviklingsplan for 2021-2025. Laget rundt barnet og Livslang læring.</t>
  </si>
  <si>
    <t>Tromsø 4</t>
  </si>
  <si>
    <t>Senja og Sørreisa</t>
  </si>
  <si>
    <t>Nordborg skoler</t>
  </si>
  <si>
    <t>NTG</t>
  </si>
  <si>
    <t>HINN</t>
  </si>
  <si>
    <t>NTG-U og NTG Tromsø</t>
  </si>
  <si>
    <t>Midt-Troms - Målselv, Bardu, Salangen, Lavangen og Dyrøy</t>
  </si>
  <si>
    <t>Totalsum</t>
  </si>
  <si>
    <t>Rammer*</t>
  </si>
  <si>
    <t>Diff rammer -tilskudd</t>
  </si>
  <si>
    <r>
      <t>Kriterier for tildeling av tilskuddsmidler,</t>
    </r>
    <r>
      <rPr>
        <b/>
        <sz val="14"/>
        <rFont val="Calibri"/>
        <family val="2"/>
        <scheme val="minor"/>
      </rPr>
      <t xml:space="preserve"> jf. pkt. 3.3 i retningslinjene:</t>
    </r>
  </si>
  <si>
    <t>Kompetanseutviklingstiltak er forankret i lokalt definerte behov</t>
  </si>
  <si>
    <t>Behovene for kompetanseutvikling skal være basert på lokale vurderinger av kompetansebehov i den enkelte barnehage og skole, og basert på faglig dialog med universitet eller høyskole.</t>
  </si>
  <si>
    <t>Lokale vurderinger av kompetanseutviklingsbehov skal forankres ved den enkelte barnehage og skole på en måte som involverer de ansatte og ledere.</t>
  </si>
  <si>
    <t>Midlene skal brukes til barnehage- og skolebasert kompetanseutvikling</t>
  </si>
  <si>
    <t>Tiltakene skal fremme kollektive prosesser for profesjonsutvikling som utvikler barnehagen og skolen.</t>
  </si>
  <si>
    <t>Tiltakene gjennomføres i partnerskap mellom barnehage- og skoleeiere og universiteter og høyskoler</t>
  </si>
  <si>
    <t>Eiere og universiteter og høyskoler skal samarbeide om å vurdere kompetansebehov, planlegge og gjennomføre tiltak i barnehager og skoler.</t>
  </si>
  <si>
    <t>Universiteter og høyskoler som bidrar i kompetanseutviklingen skal legge til rette for at erfaringene fra partnerskapet skal styrke lærerutdanningene.</t>
  </si>
  <si>
    <t>Særskilte kriterier for barnehage</t>
  </si>
  <si>
    <t>Samarbeidsforumet sin innstilling kan i tillegg til barnehagebasert kompetanseutvikling prioritere en tildeling der inntil 30 prosent av midlene benyttes til følgende kompetansetiltak, vurdert utfra behov lokalt:</t>
  </si>
  <si>
    <t>a) barnehagefaglig grunnkompetanse</t>
  </si>
  <si>
    <t>b) kompetansehevingsstudier for fagarbeidere og assistenter</t>
  </si>
  <si>
    <t>c) fagbrev som barne- og ungdomsarbeider (praksiskandidatordningen)</t>
  </si>
  <si>
    <t>d) tilretteleggingsmidler for lokal prioritering.</t>
  </si>
  <si>
    <t>Særskilte kriterier for kompetanseløftet for spesialpedagogikk og inkluderende praksis</t>
  </si>
  <si>
    <t>Kompetanseutvikling knyttet til kompetanseløftet for spesialpedagogikk og inkluderende praksis skal være tverrfaglige og være rettet mot en bredere målgruppe, jf. punkt 1.2.</t>
  </si>
  <si>
    <t>Innstilling fra samarbeidsforum for lokal kompetanseutvikling 
Desentalisert ordning 2025 - Troms</t>
  </si>
  <si>
    <t>Innstillingsmøte 13. mars 2025</t>
  </si>
  <si>
    <t>Fire eierrepresentanter fra offentlige skoler, en representant fra private skoler, en representer fra Utdanningsforbundet, en representanter fra UiT Norges arktiske universitet, en representant fra Samisk høgskole og en representant fra KS.
I innstillingsmøtet var det forfall fra to av representantene for offentlige skoleiere (fylkeskommunen og små kommuner) og representanten fra Samisk høgskole.</t>
  </si>
  <si>
    <t xml:space="preserve">                     Partnerskap med Tromsø kommune (veilederkorps)</t>
  </si>
  <si>
    <r>
      <rPr>
        <b/>
        <sz val="11"/>
        <color theme="1"/>
        <rFont val="Calibri"/>
        <family val="2"/>
        <scheme val="minor"/>
      </rPr>
      <t>Universitetet i Stavanger (UiS)/Læringsmiljøsenteret</t>
    </r>
    <r>
      <rPr>
        <sz val="11"/>
        <color theme="1"/>
        <rFont val="Calibri"/>
        <family val="2"/>
        <scheme val="minor"/>
      </rPr>
      <t xml:space="preserve">
</t>
    </r>
    <r>
      <rPr>
        <sz val="9"/>
        <color theme="1"/>
        <rFont val="Calibri"/>
        <family val="2"/>
        <scheme val="minor"/>
      </rPr>
      <t xml:space="preserve">                     Partnerskap med Tromsø kommune («Laget rundt barnet» og «Den livslange læringen»)</t>
    </r>
  </si>
  <si>
    <r>
      <rPr>
        <b/>
        <sz val="11"/>
        <color theme="1"/>
        <rFont val="Calibri"/>
        <family val="2"/>
        <scheme val="minor"/>
      </rPr>
      <t>NTNU/Skrivesenteret</t>
    </r>
    <r>
      <rPr>
        <sz val="11"/>
        <color theme="1"/>
        <rFont val="Calibri"/>
        <family val="2"/>
        <scheme val="minor"/>
      </rPr>
      <t xml:space="preserve">
</t>
    </r>
    <r>
      <rPr>
        <sz val="9"/>
        <color theme="1"/>
        <rFont val="Calibri"/>
        <family val="2"/>
        <scheme val="minor"/>
      </rPr>
      <t xml:space="preserve">                     Partnerskap med Indre Midt-Troms</t>
    </r>
  </si>
  <si>
    <t xml:space="preserve">                  Partnerskap med NTG Tromsø - Koordinator</t>
  </si>
  <si>
    <r>
      <rPr>
        <b/>
        <sz val="11"/>
        <color theme="1"/>
        <rFont val="Calibri"/>
        <family val="2"/>
        <scheme val="minor"/>
      </rPr>
      <t>Høyskolen på Innlandet</t>
    </r>
    <r>
      <rPr>
        <sz val="11"/>
        <color theme="1"/>
        <rFont val="Calibri"/>
        <family val="2"/>
        <scheme val="minor"/>
      </rPr>
      <t xml:space="preserve">
</t>
    </r>
    <r>
      <rPr>
        <sz val="9"/>
        <color theme="1"/>
        <rFont val="Calibri"/>
        <family val="2"/>
        <scheme val="minor"/>
      </rPr>
      <t xml:space="preserve">                  Partnerskap med NTG Tromsø</t>
    </r>
  </si>
  <si>
    <t xml:space="preserve">                   Partnerskap med Ekrehagen skole</t>
  </si>
  <si>
    <t xml:space="preserve">                   Partnerskap med Senja kommune og Sørreisa kommune og Nordborg skoler</t>
  </si>
  <si>
    <t xml:space="preserve">                   Partnerskap med Storfjord</t>
  </si>
  <si>
    <t xml:space="preserve">                   Partnerskap med Lyngen kommune</t>
  </si>
  <si>
    <t xml:space="preserve">                   Partnerskap med Nord-Troms</t>
  </si>
  <si>
    <t xml:space="preserve">                   Partnerskap med Gratangen kommune</t>
  </si>
  <si>
    <t xml:space="preserve">                   Partnerskap med Tromsø kommune</t>
  </si>
  <si>
    <r>
      <rPr>
        <b/>
        <sz val="11"/>
        <color theme="1"/>
        <rFont val="Calibri"/>
        <family val="2"/>
        <scheme val="minor"/>
      </rPr>
      <t>UiT Norges arktiske universitet</t>
    </r>
    <r>
      <rPr>
        <sz val="9"/>
        <color theme="1"/>
        <rFont val="Calibri"/>
        <family val="2"/>
        <scheme val="minor"/>
      </rPr>
      <t xml:space="preserve">
                   Partnerskap med Montessorinettverket i Troms</t>
    </r>
  </si>
  <si>
    <t xml:space="preserve">                   Partnerskap med Nordreisa kommune</t>
  </si>
  <si>
    <r>
      <rPr>
        <b/>
        <sz val="11"/>
        <color theme="1"/>
        <rFont val="Calibri"/>
        <family val="2"/>
        <scheme val="minor"/>
      </rPr>
      <t>Storfjord kommune</t>
    </r>
    <r>
      <rPr>
        <sz val="11"/>
        <color theme="1"/>
        <rFont val="Calibri"/>
        <family val="2"/>
        <scheme val="minor"/>
      </rPr>
      <t xml:space="preserve">
</t>
    </r>
    <r>
      <rPr>
        <sz val="9"/>
        <color theme="1"/>
        <rFont val="Calibri"/>
        <family val="2"/>
        <scheme val="minor"/>
      </rPr>
      <t xml:space="preserve">                 Partnerskap med UiT</t>
    </r>
  </si>
  <si>
    <r>
      <rPr>
        <b/>
        <sz val="11"/>
        <color theme="1"/>
        <rFont val="Calibri"/>
        <family val="2"/>
        <scheme val="minor"/>
      </rPr>
      <t>Nordreisa kommune</t>
    </r>
    <r>
      <rPr>
        <sz val="11"/>
        <color theme="1"/>
        <rFont val="Calibri"/>
        <family val="2"/>
        <scheme val="minor"/>
      </rPr>
      <t xml:space="preserve">
              </t>
    </r>
    <r>
      <rPr>
        <sz val="9"/>
        <color theme="1"/>
        <rFont val="Calibri"/>
        <family val="2"/>
        <scheme val="minor"/>
      </rPr>
      <t>Partnerskap med UiT</t>
    </r>
  </si>
  <si>
    <r>
      <rPr>
        <b/>
        <sz val="11"/>
        <color theme="1"/>
        <rFont val="Calibri"/>
        <family val="2"/>
        <scheme val="minor"/>
      </rPr>
      <t>Ekrehagen skole</t>
    </r>
    <r>
      <rPr>
        <sz val="11"/>
        <color theme="1"/>
        <rFont val="Calibri"/>
        <family val="2"/>
        <scheme val="minor"/>
      </rPr>
      <t xml:space="preserve">
</t>
    </r>
    <r>
      <rPr>
        <sz val="9"/>
        <color theme="1"/>
        <rFont val="Calibri"/>
        <family val="2"/>
        <scheme val="minor"/>
      </rPr>
      <t xml:space="preserve">                Partnerskap med UiT</t>
    </r>
  </si>
  <si>
    <r>
      <rPr>
        <b/>
        <sz val="11"/>
        <color theme="1"/>
        <rFont val="Calibri"/>
        <family val="2"/>
        <scheme val="minor"/>
      </rPr>
      <t>Senja og Sørreisa kommuner v/Senja kommune</t>
    </r>
    <r>
      <rPr>
        <sz val="11"/>
        <color theme="1"/>
        <rFont val="Calibri"/>
        <family val="2"/>
        <scheme val="minor"/>
      </rPr>
      <t xml:space="preserve">
</t>
    </r>
    <r>
      <rPr>
        <sz val="9"/>
        <color theme="1"/>
        <rFont val="Calibri"/>
        <family val="2"/>
        <scheme val="minor"/>
      </rPr>
      <t xml:space="preserve">                Partnerskap med UiT</t>
    </r>
  </si>
  <si>
    <r>
      <rPr>
        <b/>
        <sz val="11"/>
        <color theme="1"/>
        <rFont val="Calibri"/>
        <family val="2"/>
        <scheme val="minor"/>
      </rPr>
      <t>Indre Kåfjord skole</t>
    </r>
    <r>
      <rPr>
        <sz val="11"/>
        <color theme="1"/>
        <rFont val="Calibri"/>
        <family val="2"/>
        <scheme val="minor"/>
      </rPr>
      <t xml:space="preserve">
              </t>
    </r>
    <r>
      <rPr>
        <sz val="9"/>
        <color theme="1"/>
        <rFont val="Calibri"/>
        <family val="2"/>
        <scheme val="minor"/>
      </rPr>
      <t>Partnerskap med UiT</t>
    </r>
  </si>
  <si>
    <r>
      <rPr>
        <b/>
        <sz val="11"/>
        <color theme="1"/>
        <rFont val="Calibri"/>
        <family val="2"/>
        <scheme val="minor"/>
      </rPr>
      <t>Gratangen kommune</t>
    </r>
    <r>
      <rPr>
        <sz val="11"/>
        <color theme="1"/>
        <rFont val="Calibri"/>
        <family val="2"/>
        <scheme val="minor"/>
      </rPr>
      <t xml:space="preserve">
              </t>
    </r>
    <r>
      <rPr>
        <sz val="9"/>
        <color theme="1"/>
        <rFont val="Calibri"/>
        <family val="2"/>
        <scheme val="minor"/>
      </rPr>
      <t>Partnerskap med UiT</t>
    </r>
  </si>
  <si>
    <r>
      <rPr>
        <b/>
        <sz val="11"/>
        <color theme="1"/>
        <rFont val="Calibri"/>
        <family val="2"/>
        <scheme val="minor"/>
      </rPr>
      <t>Senja og Sørreisa kommuner v/Senja kommune</t>
    </r>
    <r>
      <rPr>
        <sz val="11"/>
        <color theme="1"/>
        <rFont val="Calibri"/>
        <family val="2"/>
        <scheme val="minor"/>
      </rPr>
      <t xml:space="preserve">
</t>
    </r>
    <r>
      <rPr>
        <sz val="9"/>
        <color theme="1"/>
        <rFont val="Calibri"/>
        <family val="2"/>
        <scheme val="minor"/>
      </rPr>
      <t xml:space="preserve">                Koordinator</t>
    </r>
  </si>
  <si>
    <r>
      <rPr>
        <b/>
        <sz val="11"/>
        <color theme="1"/>
        <rFont val="Calibri"/>
        <family val="2"/>
        <scheme val="minor"/>
      </rPr>
      <t>Region Nord-Troms v/Lyngen kommune</t>
    </r>
    <r>
      <rPr>
        <sz val="11"/>
        <color theme="1"/>
        <rFont val="Calibri"/>
        <family val="2"/>
        <scheme val="minor"/>
      </rPr>
      <t xml:space="preserve">
</t>
    </r>
    <r>
      <rPr>
        <sz val="9"/>
        <color theme="1"/>
        <rFont val="Calibri"/>
        <family val="2"/>
        <scheme val="minor"/>
      </rPr>
      <t xml:space="preserve">                 Koordinator</t>
    </r>
  </si>
  <si>
    <r>
      <rPr>
        <b/>
        <sz val="11"/>
        <color theme="1"/>
        <rFont val="Calibri"/>
        <family val="2"/>
        <scheme val="minor"/>
      </rPr>
      <t>Montessorinettverket i Troms v/Øvergård Montessoriskole</t>
    </r>
    <r>
      <rPr>
        <sz val="11"/>
        <color theme="1"/>
        <rFont val="Calibri"/>
        <family val="2"/>
        <scheme val="minor"/>
      </rPr>
      <t xml:space="preserve">
             </t>
    </r>
    <r>
      <rPr>
        <sz val="9"/>
        <color theme="1"/>
        <rFont val="Calibri"/>
        <family val="2"/>
        <scheme val="minor"/>
      </rPr>
      <t>Partnerskap med UiT</t>
    </r>
    <r>
      <rPr>
        <sz val="11"/>
        <color theme="1"/>
        <rFont val="Calibri"/>
        <family val="2"/>
        <scheme val="minor"/>
      </rPr>
      <t xml:space="preserve"> (inkludert koordinator)</t>
    </r>
  </si>
  <si>
    <r>
      <rPr>
        <b/>
        <sz val="11"/>
        <color theme="1"/>
        <rFont val="Calibri"/>
        <family val="2"/>
        <scheme val="minor"/>
      </rPr>
      <t>NTG Tromsø</t>
    </r>
    <r>
      <rPr>
        <sz val="11"/>
        <color theme="1"/>
        <rFont val="Calibri"/>
        <family val="2"/>
        <scheme val="minor"/>
      </rPr>
      <t xml:space="preserve">
</t>
    </r>
    <r>
      <rPr>
        <sz val="9"/>
        <color theme="1"/>
        <rFont val="Calibri"/>
        <family val="2"/>
        <scheme val="minor"/>
      </rPr>
      <t xml:space="preserve">                 Partnerskap med HINN</t>
    </r>
    <r>
      <rPr>
        <sz val="11"/>
        <color theme="1"/>
        <rFont val="Calibri"/>
        <family val="2"/>
        <scheme val="minor"/>
      </rPr>
      <t xml:space="preserve"> (inkludert koordinator)</t>
    </r>
  </si>
  <si>
    <r>
      <rPr>
        <b/>
        <sz val="11"/>
        <color theme="1"/>
        <rFont val="Calibri"/>
        <family val="2"/>
        <scheme val="minor"/>
      </rPr>
      <t>Tromsø kommune</t>
    </r>
    <r>
      <rPr>
        <sz val="11"/>
        <color theme="1"/>
        <rFont val="Calibri"/>
        <family val="2"/>
        <scheme val="minor"/>
      </rPr>
      <t xml:space="preserve">
</t>
    </r>
    <r>
      <rPr>
        <sz val="9"/>
        <color theme="1"/>
        <rFont val="Calibri"/>
        <family val="2"/>
        <scheme val="minor"/>
      </rPr>
      <t xml:space="preserve">                 Partnerskap med UiT og UiS</t>
    </r>
    <r>
      <rPr>
        <sz val="11"/>
        <color theme="1"/>
        <rFont val="Calibri"/>
        <family val="2"/>
        <scheme val="minor"/>
      </rPr>
      <t xml:space="preserve"> (inkludert koordinator)</t>
    </r>
  </si>
  <si>
    <r>
      <rPr>
        <b/>
        <sz val="11"/>
        <color theme="1"/>
        <rFont val="Calibri"/>
        <family val="2"/>
        <scheme val="minor"/>
      </rPr>
      <t>Region Indre Midt-Troms v/Målselv kommune</t>
    </r>
    <r>
      <rPr>
        <sz val="11"/>
        <color theme="1"/>
        <rFont val="Calibri"/>
        <family val="2"/>
        <scheme val="minor"/>
      </rPr>
      <t xml:space="preserve">
</t>
    </r>
    <r>
      <rPr>
        <sz val="9"/>
        <color theme="1"/>
        <rFont val="Calibri"/>
        <family val="2"/>
        <scheme val="minor"/>
      </rPr>
      <t xml:space="preserve">                  Partnerskap med NTNU/Skrivesenteret</t>
    </r>
    <r>
      <rPr>
        <sz val="11"/>
        <color theme="1"/>
        <rFont val="Calibri"/>
        <family val="2"/>
        <scheme val="minor"/>
      </rPr>
      <t xml:space="preserve"> (inkludert 300 000,- til koordinator)</t>
    </r>
  </si>
  <si>
    <t>Høst 25-vår 27</t>
  </si>
  <si>
    <t>2025 - innstilling</t>
  </si>
  <si>
    <t xml:space="preserve">Lyngsdalen skole, Lenangen skole , Eidebakken skole </t>
  </si>
  <si>
    <t xml:space="preserve">Motivasjon og mestring gjennom praktisk og variert undervisning med høy grad av elevmedvirkning. </t>
  </si>
  <si>
    <t>Nordreisa</t>
  </si>
  <si>
    <t>Moan skole, Storslett skole , Rotsundelv skole</t>
  </si>
  <si>
    <t xml:space="preserve">Bedre TPO gjennom utforskende, praktisk og variert undervisning med høy grad av elevmedvirkning med vekt på motivasjon og mestring jf. st.meld 34. Utvikle bedre systematikk i å følge med på elevers utvikling og å sette inn evidensbaserte tiltak/intensiv opplæring tidlig slik at alle elever opplever deltakelse i fellesskapet. </t>
  </si>
  <si>
    <t>Motivasjon og mestring gjennom bedre tilpasset opplæring i fellesskapet.</t>
  </si>
  <si>
    <t>Høst 25 - vår 26</t>
  </si>
  <si>
    <t xml:space="preserve">Tema 1. Ut vikle ledernes kompetanse i å lede analysearbeid ved egen skole. Pedagogisk analyse blir vektlagt   Tema 2. Utvikle ledernes og lærernes kompetanse i å forstå og utvikle skolens inkluderende praksis med kap 10-12 i Ny opplæringslov som utgangspunkt  Tema 3. Styrke ledernes kompetanse i deres arbeid med systematisk skoleutvikling over tid. Herunder ligger blant annet lokale utviklingsplaner, veiledningskompetanse og kollegaveiledning.  </t>
  </si>
  <si>
    <t>Trollvik skole ,Vikestranda skole, Stonglandet skole,  Silsand barneskole, Rossfjord skole, Gryllefjord skole, Medby skole, Botnhamn / Husøy skole, Kårvik skole, Gibostad skole, Finnsnes Ungdomsskole, Finnsnes barneskole, Senjahopen skole, Senjahopen skole, Senjahopen skole og Sørreisa barne og ungdomsskole</t>
  </si>
  <si>
    <t>høst 25 - vår 27</t>
  </si>
  <si>
    <t>høst 25 - vår 26</t>
  </si>
  <si>
    <t>Indre Kåfjord barne- og ungdomsskole</t>
  </si>
  <si>
    <t>Praktisk, utforskende, variert og tilpasset undervisning med vekt på regning i alle fag jf. St.meld 34</t>
  </si>
  <si>
    <t>Utviklingsledelse i profesjonsfellesskap. vurdering, medvirkning.</t>
  </si>
  <si>
    <t>Høst 25 - vår 27</t>
  </si>
  <si>
    <t>Høst 25 - vår 28</t>
  </si>
  <si>
    <t>NTNU - Skrivesenteret</t>
  </si>
  <si>
    <t>Karlstad oppvekstsenter, Olsborg skole, Mellembygd skole, Bjørkeng oppvekstsenter, Sameskolen i Troms, Fagerlidal skole, Bardufoss ungdomsskole, Setermoen skole, Bardu ungdomsskole, Salangen skole, Lavangen skole og Elvetun skole.</t>
  </si>
  <si>
    <t>Trygt og godt læringsmiljø med hovedvekt på inkluderende praksis, læreplanforståelse og lesing.</t>
  </si>
  <si>
    <t>Høst 19 - vår 27</t>
  </si>
  <si>
    <t>Følgende skoler skal delta i tillegg til høstens tre nye skoler som på nåværende tidspunkt ikke er valgt ut: Selnes skole, Ersfjordbotn skole, Storelva skole, Stakkevollan skole, Skjelnan skole, Hamna skole, Tromsdalen skole, Mortensnes skole, Kvaløysletta skole</t>
  </si>
  <si>
    <t>høst 23 - 27</t>
  </si>
  <si>
    <t>Alle kommunens 35 skoler Skittenelv (B), Ersfjordbotn (B), Skjelnan (B), Kaldfjord (B), Krokelvdalen (B), Sandnessund (B), Lunheim (B), Slettaelva (B), Selnes (B), Gyllenborg (B), Reinen (B), Prestvannet (B), Mortensnes (B), Bjerkaker (B), Hamna (B), Fagereng (B), Solneset (B), Tromsdalen (B), Workinnmarka (B), Hillesøy (1-10), Stakkevollan (B), Straumsbukta (1-10), Borgtun (B), Kvalsundskolen (1-10), Ramfjord (1-10), Sommerlyst (8-10), Lakselvbukt (1-10), Kvaløysletta (8-10), Storelva (1-10), Tromstun (8-10), Kroken (8-10), Voksenopplæringa, Langnes (8-10), LGA, Grønnåsen (8-10)</t>
  </si>
  <si>
    <t>Krokelvdalen skole, Tromstun skole, Solneset skole, Gyllenborg skole, Slettaelva skole</t>
  </si>
  <si>
    <t>Videreføring av arbeid med implementering av kommunens kvalitetsutviklingsplan for 2021-2025 - veiledning av 5 skoler etter behov</t>
  </si>
  <si>
    <t>Høst 20 - vår 27</t>
  </si>
  <si>
    <t>Gratangen</t>
  </si>
  <si>
    <t>Tenkende klasserom og tilpasset opplæring/inkludering/ITO</t>
  </si>
  <si>
    <t>Gratangsbotn skole</t>
  </si>
  <si>
    <t xml:space="preserve">                   Partnerskap med Indre Kåfjord skole</t>
  </si>
  <si>
    <t>Innstilling fra samarbeidsforum Dekomp Troms, 13. mars 2025</t>
  </si>
  <si>
    <t>2025 - ny tildeling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</si>
</sst>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 #,##0.00_-;\-&quot;kr&quot;\ * #,##0.00_-;_-&quot;kr&quot;\ * &quot;-&quot;??_-;_-@_-"/>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9"/>
      <color theme="1"/>
      <name val="Calibri"/>
      <family val="2"/>
      <scheme val="minor"/>
    </font>
    <font>
      <sz val="9"/>
      <color indexed="81"/>
      <name val="Tahoma"/>
      <family val="2"/>
    </font>
    <font>
      <sz val="11"/>
      <color rgb="FFFF0000"/>
      <name val="Calibri"/>
      <family val="2"/>
      <scheme val="minor"/>
    </font>
    <font>
      <b/>
      <sz val="11"/>
      <name val="Calibri"/>
      <family val="2"/>
      <scheme val="minor"/>
    </font>
    <font>
      <b/>
      <sz val="14"/>
      <name val="Calibri"/>
      <family val="2"/>
      <scheme val="minor"/>
    </font>
    <font>
      <sz val="11"/>
      <name val="Calibri"/>
      <family val="2"/>
      <scheme val="minor"/>
    </font>
    <font>
      <b/>
      <sz val="16"/>
      <color theme="1"/>
      <name val="Calibri"/>
      <family val="2"/>
      <scheme val="minor"/>
    </font>
    <font>
      <b/>
      <sz val="16"/>
      <name val="Calibri"/>
      <family val="2"/>
      <scheme val="minor"/>
    </font>
    <font>
      <b/>
      <sz val="11"/>
      <color rgb="FF000000"/>
      <name val="Calibri"/>
      <family val="2"/>
      <scheme val="minor"/>
    </font>
    <font>
      <b/>
      <sz val="11"/>
      <color rgb="FF000000"/>
      <name val="Calibri"/>
      <family val="2"/>
    </font>
    <font>
      <sz val="11"/>
      <color rgb="FF000000"/>
      <name val="Calibri"/>
      <family val="2"/>
      <scheme val="minor"/>
    </font>
    <font>
      <sz val="9"/>
      <name val="Calibri-BoldItalic"/>
    </font>
    <font>
      <b/>
      <sz val="12"/>
      <color rgb="FFFF0000"/>
      <name val="Calibri"/>
      <family val="2"/>
      <scheme val="minor"/>
    </font>
    <font>
      <sz val="8"/>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FFFFFF"/>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24997711111789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top style="medium">
        <color indexed="64"/>
      </top>
      <bottom/>
      <diagonal/>
    </border>
    <border>
      <left style="thin">
        <color rgb="FF000000"/>
      </left>
      <right style="thin">
        <color rgb="FF000000"/>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indexed="64"/>
      </left>
      <right style="thin">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top style="medium">
        <color rgb="FF000000"/>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medium">
        <color indexed="64"/>
      </left>
      <right style="thin">
        <color indexed="64"/>
      </right>
      <top/>
      <bottom style="medium">
        <color rgb="FF000000"/>
      </bottom>
      <diagonal/>
    </border>
    <border>
      <left style="medium">
        <color indexed="64"/>
      </left>
      <right style="thin">
        <color indexed="64"/>
      </right>
      <top style="medium">
        <color rgb="FF000000"/>
      </top>
      <bottom style="medium">
        <color rgb="FF000000"/>
      </bottom>
      <diagonal/>
    </border>
    <border>
      <left/>
      <right style="thin">
        <color indexed="64"/>
      </right>
      <top/>
      <bottom/>
      <diagonal/>
    </border>
    <border>
      <left style="medium">
        <color rgb="FF000000"/>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rgb="FF000000"/>
      </left>
      <right style="medium">
        <color rgb="FF000000"/>
      </right>
      <top/>
      <bottom/>
      <diagonal/>
    </border>
    <border>
      <left style="thin">
        <color indexed="64"/>
      </left>
      <right/>
      <top/>
      <bottom/>
      <diagonal/>
    </border>
    <border>
      <left style="thin">
        <color rgb="FF000000"/>
      </left>
      <right style="medium">
        <color indexed="64"/>
      </right>
      <top/>
      <bottom/>
      <diagonal/>
    </border>
    <border>
      <left style="medium">
        <color indexed="64"/>
      </left>
      <right style="thin">
        <color indexed="64"/>
      </right>
      <top/>
      <bottom/>
      <diagonal/>
    </border>
    <border>
      <left style="medium">
        <color rgb="FF000000"/>
      </left>
      <right/>
      <top style="medium">
        <color rgb="FF000000"/>
      </top>
      <bottom/>
      <diagonal/>
    </border>
    <border>
      <left style="medium">
        <color indexed="64"/>
      </left>
      <right style="thin">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rgb="FF000000"/>
      </left>
      <right/>
      <top/>
      <bottom style="medium">
        <color indexed="64"/>
      </bottom>
      <diagonal/>
    </border>
    <border>
      <left style="medium">
        <color indexed="64"/>
      </left>
      <right style="thin">
        <color indexed="64"/>
      </right>
      <top/>
      <bottom style="medium">
        <color indexed="64"/>
      </bottom>
      <diagonal/>
    </border>
    <border>
      <left style="medium">
        <color rgb="FF000000"/>
      </left>
      <right style="medium">
        <color rgb="FF000000"/>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000000"/>
      </left>
      <right/>
      <top style="thin">
        <color indexed="64"/>
      </top>
      <bottom/>
      <diagonal/>
    </border>
    <border>
      <left style="medium">
        <color indexed="64"/>
      </left>
      <right style="thin">
        <color indexed="64"/>
      </right>
      <top style="thin">
        <color indexed="64"/>
      </top>
      <bottom/>
      <diagonal/>
    </border>
    <border>
      <left style="medium">
        <color rgb="FF000000"/>
      </left>
      <right style="medium">
        <color rgb="FF000000"/>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rgb="FF000000"/>
      </left>
      <right style="thin">
        <color indexed="64"/>
      </right>
      <top style="medium">
        <color rgb="FF000000"/>
      </top>
      <bottom style="medium">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rgb="FF000000"/>
      </left>
      <right/>
      <top/>
      <bottom/>
      <diagonal/>
    </border>
    <border>
      <left style="thin">
        <color rgb="FF000000"/>
      </left>
      <right/>
      <top style="medium">
        <color rgb="FF000000"/>
      </top>
      <bottom/>
      <diagonal/>
    </border>
  </borders>
  <cellStyleXfs count="1">
    <xf numFmtId="0" fontId="0" fillId="0" borderId="0"/>
  </cellStyleXfs>
  <cellXfs count="261">
    <xf numFmtId="0" fontId="0" fillId="0" borderId="0" xfId="0"/>
    <xf numFmtId="0" fontId="0" fillId="2" borderId="0" xfId="0" applyFill="1"/>
    <xf numFmtId="0" fontId="1" fillId="2" borderId="9" xfId="0" applyFont="1" applyFill="1" applyBorder="1" applyAlignment="1">
      <alignment vertical="center" wrapText="1"/>
    </xf>
    <xf numFmtId="0" fontId="6" fillId="3" borderId="10" xfId="0" applyFont="1" applyFill="1" applyBorder="1" applyAlignment="1">
      <alignment vertical="center" wrapText="1"/>
    </xf>
    <xf numFmtId="0" fontId="1" fillId="4" borderId="2" xfId="0" applyFont="1" applyFill="1" applyBorder="1" applyAlignment="1">
      <alignment vertical="center" wrapText="1"/>
    </xf>
    <xf numFmtId="0" fontId="1" fillId="5" borderId="0" xfId="0" applyFont="1" applyFill="1"/>
    <xf numFmtId="0" fontId="0" fillId="5" borderId="0" xfId="0" applyFill="1"/>
    <xf numFmtId="0" fontId="0" fillId="5" borderId="0" xfId="0" applyFill="1" applyAlignment="1">
      <alignment wrapText="1"/>
    </xf>
    <xf numFmtId="0" fontId="0" fillId="5" borderId="0" xfId="0" applyFill="1" applyAlignment="1">
      <alignment horizontal="left" vertical="top" wrapText="1"/>
    </xf>
    <xf numFmtId="0" fontId="1" fillId="6" borderId="13" xfId="0" applyFont="1" applyFill="1" applyBorder="1" applyAlignment="1">
      <alignment horizontal="left" vertical="top" wrapText="1"/>
    </xf>
    <xf numFmtId="0" fontId="0" fillId="6" borderId="1" xfId="0" applyFill="1" applyBorder="1" applyAlignment="1">
      <alignment horizontal="left" vertical="top" wrapText="1"/>
    </xf>
    <xf numFmtId="0" fontId="0" fillId="6" borderId="15" xfId="0" applyFill="1" applyBorder="1" applyAlignment="1">
      <alignment horizontal="left" vertical="top" wrapText="1"/>
    </xf>
    <xf numFmtId="0" fontId="1" fillId="6" borderId="15" xfId="0" applyFont="1" applyFill="1" applyBorder="1" applyAlignment="1">
      <alignment horizontal="left" vertical="top" wrapText="1"/>
    </xf>
    <xf numFmtId="0" fontId="1" fillId="6" borderId="5" xfId="0" applyFont="1" applyFill="1" applyBorder="1" applyAlignment="1">
      <alignment horizontal="left" vertical="top" wrapText="1"/>
    </xf>
    <xf numFmtId="0" fontId="0" fillId="6" borderId="11" xfId="0" applyFill="1" applyBorder="1" applyAlignment="1">
      <alignment horizontal="left" vertical="top" wrapText="1"/>
    </xf>
    <xf numFmtId="0" fontId="2" fillId="5" borderId="0" xfId="0" applyFont="1" applyFill="1" applyAlignment="1">
      <alignment horizontal="left" vertical="top" wrapText="1"/>
    </xf>
    <xf numFmtId="0" fontId="1" fillId="0" borderId="0" xfId="0" applyFont="1" applyAlignment="1">
      <alignment wrapText="1"/>
    </xf>
    <xf numFmtId="0" fontId="9" fillId="0" borderId="5" xfId="0" applyFont="1" applyBorder="1" applyAlignment="1">
      <alignment wrapText="1"/>
    </xf>
    <xf numFmtId="0" fontId="9" fillId="0" borderId="5" xfId="0" applyFont="1" applyBorder="1" applyAlignment="1">
      <alignment horizontal="center" wrapText="1"/>
    </xf>
    <xf numFmtId="3" fontId="9" fillId="0" borderId="5" xfId="0" applyNumberFormat="1" applyFont="1" applyBorder="1" applyAlignment="1">
      <alignment wrapText="1"/>
    </xf>
    <xf numFmtId="0" fontId="0" fillId="0" borderId="0" xfId="0" applyAlignment="1">
      <alignment wrapText="1"/>
    </xf>
    <xf numFmtId="0" fontId="0" fillId="0" borderId="0" xfId="0" applyAlignment="1">
      <alignment horizontal="center" wrapText="1"/>
    </xf>
    <xf numFmtId="3" fontId="1" fillId="0" borderId="0" xfId="0" applyNumberFormat="1" applyFont="1" applyAlignment="1">
      <alignment wrapText="1"/>
    </xf>
    <xf numFmtId="0" fontId="10" fillId="0" borderId="0" xfId="0" applyFont="1" applyAlignment="1">
      <alignment wrapText="1"/>
    </xf>
    <xf numFmtId="0" fontId="11" fillId="0" borderId="0" xfId="0" applyFont="1" applyAlignment="1">
      <alignment wrapText="1"/>
    </xf>
    <xf numFmtId="0" fontId="2" fillId="2" borderId="0" xfId="0" applyFont="1" applyFill="1" applyAlignment="1">
      <alignment vertical="center" wrapText="1"/>
    </xf>
    <xf numFmtId="0" fontId="1" fillId="2" borderId="0" xfId="0" applyFont="1" applyFill="1"/>
    <xf numFmtId="164" fontId="0" fillId="3" borderId="3" xfId="0" applyNumberFormat="1" applyFill="1" applyBorder="1"/>
    <xf numFmtId="164" fontId="1" fillId="3" borderId="25" xfId="0" applyNumberFormat="1" applyFont="1" applyFill="1" applyBorder="1"/>
    <xf numFmtId="0" fontId="0" fillId="3" borderId="23" xfId="0" applyFill="1" applyBorder="1" applyAlignment="1">
      <alignment wrapText="1"/>
    </xf>
    <xf numFmtId="0" fontId="0" fillId="3" borderId="16" xfId="0" applyFill="1" applyBorder="1"/>
    <xf numFmtId="164" fontId="1" fillId="3" borderId="24" xfId="0" applyNumberFormat="1" applyFont="1" applyFill="1" applyBorder="1"/>
    <xf numFmtId="0" fontId="4" fillId="3" borderId="29" xfId="0" applyFont="1" applyFill="1" applyBorder="1"/>
    <xf numFmtId="0" fontId="4" fillId="3" borderId="2" xfId="0" applyFont="1" applyFill="1" applyBorder="1" applyAlignment="1">
      <alignment wrapText="1"/>
    </xf>
    <xf numFmtId="0" fontId="4" fillId="3" borderId="4" xfId="0" applyFont="1" applyFill="1" applyBorder="1"/>
    <xf numFmtId="164" fontId="0" fillId="3" borderId="17" xfId="0" applyNumberFormat="1" applyFill="1" applyBorder="1"/>
    <xf numFmtId="0" fontId="0" fillId="3" borderId="2" xfId="0" applyFill="1" applyBorder="1" applyAlignment="1">
      <alignment wrapText="1"/>
    </xf>
    <xf numFmtId="3" fontId="0" fillId="3" borderId="16" xfId="0" applyNumberFormat="1" applyFill="1" applyBorder="1"/>
    <xf numFmtId="0" fontId="7" fillId="3" borderId="10" xfId="0" applyFont="1" applyFill="1" applyBorder="1" applyAlignment="1">
      <alignment horizontal="center" vertical="center" wrapText="1"/>
    </xf>
    <xf numFmtId="0" fontId="1" fillId="2" borderId="0" xfId="0" applyFont="1" applyFill="1" applyAlignment="1">
      <alignment vertical="center" wrapText="1"/>
    </xf>
    <xf numFmtId="0" fontId="2" fillId="0" borderId="0" xfId="0" applyFont="1" applyAlignment="1">
      <alignment wrapText="1"/>
    </xf>
    <xf numFmtId="0" fontId="2" fillId="0" borderId="14" xfId="0" applyFont="1" applyBorder="1" applyAlignment="1">
      <alignment wrapText="1"/>
    </xf>
    <xf numFmtId="0" fontId="2" fillId="0" borderId="19" xfId="0" applyFont="1" applyBorder="1" applyAlignment="1">
      <alignment wrapText="1"/>
    </xf>
    <xf numFmtId="0" fontId="1" fillId="9" borderId="34" xfId="0" applyFont="1" applyFill="1" applyBorder="1" applyAlignment="1">
      <alignment textRotation="75" wrapText="1"/>
    </xf>
    <xf numFmtId="0" fontId="1" fillId="9" borderId="36" xfId="0" applyFont="1" applyFill="1" applyBorder="1" applyAlignment="1">
      <alignment textRotation="75" wrapText="1"/>
    </xf>
    <xf numFmtId="0" fontId="12" fillId="9" borderId="36" xfId="0" applyFont="1" applyFill="1" applyBorder="1" applyAlignment="1">
      <alignment textRotation="75" wrapText="1"/>
    </xf>
    <xf numFmtId="0" fontId="13" fillId="9" borderId="37" xfId="0" applyFont="1" applyFill="1" applyBorder="1" applyAlignment="1">
      <alignment horizontal="center" textRotation="75" wrapText="1"/>
    </xf>
    <xf numFmtId="0" fontId="12" fillId="9" borderId="37" xfId="0" applyFont="1" applyFill="1" applyBorder="1" applyAlignment="1">
      <alignment horizontal="center" textRotation="75" wrapText="1"/>
    </xf>
    <xf numFmtId="0" fontId="12" fillId="9" borderId="37" xfId="0" applyFont="1" applyFill="1" applyBorder="1" applyAlignment="1">
      <alignment textRotation="75" wrapText="1"/>
    </xf>
    <xf numFmtId="0" fontId="1" fillId="9" borderId="39" xfId="0" applyFont="1" applyFill="1" applyBorder="1" applyAlignment="1">
      <alignment textRotation="75" wrapText="1"/>
    </xf>
    <xf numFmtId="0" fontId="1" fillId="9" borderId="40" xfId="0" applyFont="1" applyFill="1" applyBorder="1" applyAlignment="1">
      <alignment textRotation="75" wrapText="1"/>
    </xf>
    <xf numFmtId="0" fontId="1" fillId="9" borderId="42" xfId="0" applyFont="1" applyFill="1" applyBorder="1" applyAlignment="1">
      <alignment textRotation="75" wrapText="1"/>
    </xf>
    <xf numFmtId="0" fontId="1" fillId="0" borderId="0" xfId="0" applyFont="1" applyAlignment="1">
      <alignment textRotation="75" wrapText="1"/>
    </xf>
    <xf numFmtId="3" fontId="9" fillId="0" borderId="11" xfId="0" applyNumberFormat="1" applyFont="1" applyBorder="1" applyAlignment="1">
      <alignment wrapText="1"/>
    </xf>
    <xf numFmtId="3" fontId="9" fillId="0" borderId="50" xfId="0" applyNumberFormat="1" applyFont="1" applyBorder="1" applyAlignment="1">
      <alignment wrapText="1"/>
    </xf>
    <xf numFmtId="0" fontId="0" fillId="0" borderId="27" xfId="0" applyBorder="1" applyAlignment="1">
      <alignment wrapText="1"/>
    </xf>
    <xf numFmtId="0" fontId="9" fillId="0" borderId="54" xfId="0" applyFont="1" applyBorder="1" applyAlignment="1">
      <alignment wrapText="1"/>
    </xf>
    <xf numFmtId="0" fontId="9" fillId="0" borderId="36" xfId="0" applyFont="1" applyBorder="1" applyAlignment="1">
      <alignment wrapText="1"/>
    </xf>
    <xf numFmtId="0" fontId="9" fillId="0" borderId="37" xfId="0" applyFont="1" applyBorder="1" applyAlignment="1">
      <alignment horizontal="center" wrapText="1"/>
    </xf>
    <xf numFmtId="0" fontId="9" fillId="0" borderId="37" xfId="0" applyFont="1" applyBorder="1" applyAlignment="1">
      <alignment wrapText="1"/>
    </xf>
    <xf numFmtId="0" fontId="9" fillId="0" borderId="31" xfId="0" applyFont="1" applyBorder="1" applyAlignment="1">
      <alignment wrapText="1"/>
    </xf>
    <xf numFmtId="0" fontId="9" fillId="0" borderId="30" xfId="0" applyFont="1" applyBorder="1" applyAlignment="1">
      <alignment wrapText="1"/>
    </xf>
    <xf numFmtId="3" fontId="9" fillId="0" borderId="37" xfId="0" applyNumberFormat="1" applyFont="1" applyBorder="1" applyAlignment="1">
      <alignment wrapText="1"/>
    </xf>
    <xf numFmtId="3" fontId="9" fillId="0" borderId="38" xfId="0" applyNumberFormat="1" applyFont="1" applyBorder="1" applyAlignment="1">
      <alignment wrapText="1"/>
    </xf>
    <xf numFmtId="0" fontId="9" fillId="0" borderId="32" xfId="0" applyFont="1" applyBorder="1" applyAlignment="1">
      <alignment horizontal="center" wrapText="1"/>
    </xf>
    <xf numFmtId="0" fontId="9" fillId="0" borderId="32" xfId="0" applyFont="1" applyBorder="1" applyAlignment="1">
      <alignment wrapText="1"/>
    </xf>
    <xf numFmtId="0" fontId="9" fillId="0" borderId="34" xfId="0" applyFont="1" applyBorder="1" applyAlignment="1">
      <alignment wrapText="1"/>
    </xf>
    <xf numFmtId="0" fontId="9" fillId="0" borderId="35" xfId="0" applyFont="1" applyBorder="1" applyAlignment="1">
      <alignment wrapText="1"/>
    </xf>
    <xf numFmtId="3" fontId="9" fillId="0" borderId="32" xfId="0" applyNumberFormat="1" applyFont="1" applyBorder="1" applyAlignment="1">
      <alignment wrapText="1"/>
    </xf>
    <xf numFmtId="3" fontId="9" fillId="0" borderId="39" xfId="0" applyNumberFormat="1" applyFont="1" applyBorder="1" applyAlignment="1">
      <alignment wrapText="1"/>
    </xf>
    <xf numFmtId="0" fontId="9" fillId="0" borderId="58" xfId="0" applyFont="1" applyBorder="1" applyAlignment="1">
      <alignment horizontal="center" wrapText="1"/>
    </xf>
    <xf numFmtId="0" fontId="9" fillId="0" borderId="58" xfId="0" applyFont="1" applyBorder="1" applyAlignment="1">
      <alignment wrapText="1"/>
    </xf>
    <xf numFmtId="0" fontId="9" fillId="0" borderId="60" xfId="0" applyFont="1" applyBorder="1" applyAlignment="1">
      <alignment wrapText="1"/>
    </xf>
    <xf numFmtId="0" fontId="9" fillId="0" borderId="63" xfId="0" applyFont="1" applyBorder="1" applyAlignment="1">
      <alignment wrapText="1"/>
    </xf>
    <xf numFmtId="3" fontId="9" fillId="0" borderId="58" xfId="0" applyNumberFormat="1" applyFont="1" applyBorder="1" applyAlignment="1">
      <alignment wrapText="1"/>
    </xf>
    <xf numFmtId="3" fontId="9" fillId="0" borderId="64" xfId="0" applyNumberFormat="1" applyFont="1" applyBorder="1" applyAlignment="1">
      <alignment wrapText="1"/>
    </xf>
    <xf numFmtId="0" fontId="9" fillId="0" borderId="52" xfId="0" quotePrefix="1" applyFont="1" applyBorder="1" applyAlignment="1">
      <alignment wrapText="1"/>
    </xf>
    <xf numFmtId="0" fontId="9" fillId="0" borderId="44" xfId="0" quotePrefix="1" applyFont="1" applyBorder="1" applyAlignment="1">
      <alignment wrapText="1"/>
    </xf>
    <xf numFmtId="0" fontId="9" fillId="0" borderId="11" xfId="0" applyFont="1" applyBorder="1" applyAlignment="1">
      <alignment horizontal="center" wrapText="1"/>
    </xf>
    <xf numFmtId="0" fontId="9" fillId="0" borderId="11" xfId="0" applyFont="1" applyBorder="1" applyAlignment="1">
      <alignment wrapText="1"/>
    </xf>
    <xf numFmtId="0" fontId="9" fillId="0" borderId="0" xfId="0" applyFont="1" applyAlignment="1">
      <alignment wrapText="1"/>
    </xf>
    <xf numFmtId="0" fontId="9" fillId="0" borderId="49" xfId="0" applyFont="1" applyBorder="1" applyAlignment="1">
      <alignment wrapText="1"/>
    </xf>
    <xf numFmtId="0" fontId="9" fillId="0" borderId="68" xfId="0" quotePrefix="1" applyFont="1" applyBorder="1" applyAlignment="1">
      <alignment wrapText="1"/>
    </xf>
    <xf numFmtId="0" fontId="9" fillId="0" borderId="12" xfId="0" quotePrefix="1" applyFont="1" applyBorder="1" applyAlignment="1">
      <alignment wrapText="1"/>
    </xf>
    <xf numFmtId="0" fontId="7" fillId="0" borderId="5" xfId="0" applyFont="1" applyBorder="1" applyAlignment="1">
      <alignment horizontal="center" wrapText="1"/>
    </xf>
    <xf numFmtId="0" fontId="9" fillId="0" borderId="26" xfId="0" applyFont="1" applyBorder="1" applyAlignment="1">
      <alignment wrapText="1"/>
    </xf>
    <xf numFmtId="0" fontId="9" fillId="0" borderId="69" xfId="0" applyFont="1" applyBorder="1" applyAlignment="1">
      <alignment wrapText="1"/>
    </xf>
    <xf numFmtId="3" fontId="9" fillId="0" borderId="70" xfId="0" applyNumberFormat="1" applyFont="1" applyBorder="1" applyAlignment="1">
      <alignment wrapText="1"/>
    </xf>
    <xf numFmtId="0" fontId="9" fillId="0" borderId="54" xfId="0" quotePrefix="1" applyFont="1" applyBorder="1" applyAlignment="1">
      <alignment wrapText="1"/>
    </xf>
    <xf numFmtId="0" fontId="9" fillId="0" borderId="36" xfId="0" quotePrefix="1" applyFont="1" applyBorder="1" applyAlignment="1">
      <alignment wrapText="1"/>
    </xf>
    <xf numFmtId="0" fontId="9" fillId="0" borderId="43" xfId="0" quotePrefix="1" applyFont="1" applyBorder="1" applyAlignment="1">
      <alignment wrapText="1"/>
    </xf>
    <xf numFmtId="0" fontId="9" fillId="0" borderId="33" xfId="0" quotePrefix="1" applyFont="1" applyBorder="1" applyAlignment="1">
      <alignment wrapText="1"/>
    </xf>
    <xf numFmtId="0" fontId="9" fillId="0" borderId="62" xfId="0" quotePrefix="1" applyFont="1" applyBorder="1" applyAlignment="1">
      <alignment wrapText="1"/>
    </xf>
    <xf numFmtId="0" fontId="9" fillId="0" borderId="59" xfId="0" quotePrefix="1" applyFont="1" applyBorder="1" applyAlignment="1">
      <alignment wrapText="1"/>
    </xf>
    <xf numFmtId="0" fontId="9" fillId="0" borderId="42" xfId="0" quotePrefix="1" applyFont="1" applyBorder="1" applyAlignment="1">
      <alignment wrapText="1"/>
    </xf>
    <xf numFmtId="0" fontId="9" fillId="0" borderId="72" xfId="0" quotePrefix="1" applyFont="1" applyBorder="1" applyAlignment="1">
      <alignment wrapText="1"/>
    </xf>
    <xf numFmtId="0" fontId="9" fillId="0" borderId="40" xfId="0" applyFont="1" applyBorder="1" applyAlignment="1">
      <alignment horizontal="center" wrapText="1"/>
    </xf>
    <xf numFmtId="0" fontId="9" fillId="0" borderId="40" xfId="0" applyFont="1" applyBorder="1" applyAlignment="1">
      <alignment wrapText="1"/>
    </xf>
    <xf numFmtId="0" fontId="9" fillId="0" borderId="73" xfId="0" applyFont="1" applyBorder="1" applyAlignment="1">
      <alignment wrapText="1"/>
    </xf>
    <xf numFmtId="0" fontId="9" fillId="0" borderId="75" xfId="0" applyFont="1" applyBorder="1" applyAlignment="1">
      <alignment wrapText="1"/>
    </xf>
    <xf numFmtId="3" fontId="9" fillId="0" borderId="40" xfId="0" applyNumberFormat="1" applyFont="1" applyBorder="1" applyAlignment="1">
      <alignment wrapText="1"/>
    </xf>
    <xf numFmtId="3" fontId="9" fillId="0" borderId="41" xfId="0" applyNumberFormat="1" applyFont="1" applyBorder="1" applyAlignment="1">
      <alignment wrapText="1"/>
    </xf>
    <xf numFmtId="0" fontId="9" fillId="0" borderId="42" xfId="0" applyFont="1" applyBorder="1" applyAlignment="1">
      <alignment wrapText="1"/>
    </xf>
    <xf numFmtId="0" fontId="9" fillId="0" borderId="72" xfId="0" applyFont="1" applyBorder="1" applyAlignment="1">
      <alignment wrapText="1"/>
    </xf>
    <xf numFmtId="0" fontId="0" fillId="0" borderId="73" xfId="0" applyBorder="1" applyAlignment="1">
      <alignment wrapText="1"/>
    </xf>
    <xf numFmtId="0" fontId="1" fillId="0" borderId="0" xfId="0" applyFont="1" applyAlignment="1">
      <alignment horizontal="right"/>
    </xf>
    <xf numFmtId="0" fontId="10" fillId="0" borderId="0" xfId="0" applyFont="1" applyAlignment="1">
      <alignment horizontal="center" wrapText="1"/>
    </xf>
    <xf numFmtId="0" fontId="2" fillId="0" borderId="18" xfId="0" applyFont="1" applyBorder="1"/>
    <xf numFmtId="0" fontId="9" fillId="0" borderId="27" xfId="0" applyFont="1" applyBorder="1" applyAlignment="1">
      <alignment wrapText="1"/>
    </xf>
    <xf numFmtId="0" fontId="9" fillId="3" borderId="0" xfId="0" applyFont="1" applyFill="1" applyAlignment="1">
      <alignment wrapText="1"/>
    </xf>
    <xf numFmtId="0" fontId="9" fillId="3" borderId="47" xfId="0" applyFont="1" applyFill="1" applyBorder="1" applyAlignment="1">
      <alignment wrapText="1"/>
    </xf>
    <xf numFmtId="0" fontId="9" fillId="3" borderId="48" xfId="0" applyFont="1" applyFill="1" applyBorder="1" applyAlignment="1">
      <alignment horizontal="center" wrapText="1"/>
    </xf>
    <xf numFmtId="0" fontId="9" fillId="3" borderId="48" xfId="0" applyFont="1" applyFill="1" applyBorder="1" applyAlignment="1">
      <alignment wrapText="1"/>
    </xf>
    <xf numFmtId="3" fontId="9" fillId="3" borderId="50" xfId="0" applyNumberFormat="1" applyFont="1" applyFill="1" applyBorder="1" applyAlignment="1">
      <alignment wrapText="1"/>
    </xf>
    <xf numFmtId="3" fontId="9" fillId="3" borderId="44" xfId="0" applyNumberFormat="1" applyFont="1" applyFill="1" applyBorder="1" applyAlignment="1">
      <alignment wrapText="1"/>
    </xf>
    <xf numFmtId="0" fontId="15" fillId="3" borderId="0" xfId="0" applyFont="1" applyFill="1" applyAlignment="1">
      <alignment wrapText="1"/>
    </xf>
    <xf numFmtId="0" fontId="9" fillId="3" borderId="27" xfId="0" applyFont="1" applyFill="1" applyBorder="1" applyAlignment="1">
      <alignment wrapText="1"/>
    </xf>
    <xf numFmtId="0" fontId="4" fillId="3" borderId="4" xfId="0" applyFont="1" applyFill="1" applyBorder="1" applyAlignment="1">
      <alignment wrapText="1"/>
    </xf>
    <xf numFmtId="164" fontId="1" fillId="3" borderId="3" xfId="0" applyNumberFormat="1" applyFont="1" applyFill="1" applyBorder="1"/>
    <xf numFmtId="0" fontId="7" fillId="8" borderId="0" xfId="0" applyFont="1" applyFill="1" applyAlignment="1">
      <alignment wrapText="1"/>
    </xf>
    <xf numFmtId="0" fontId="7" fillId="8" borderId="31" xfId="0" applyFont="1" applyFill="1" applyBorder="1" applyAlignment="1">
      <alignment wrapText="1"/>
    </xf>
    <xf numFmtId="0" fontId="7" fillId="8" borderId="34" xfId="0" applyFont="1" applyFill="1" applyBorder="1" applyAlignment="1">
      <alignment wrapText="1"/>
    </xf>
    <xf numFmtId="0" fontId="7" fillId="8" borderId="60" xfId="0" applyFont="1" applyFill="1" applyBorder="1" applyAlignment="1">
      <alignment wrapText="1"/>
    </xf>
    <xf numFmtId="0" fontId="7" fillId="8" borderId="26" xfId="0" applyFont="1" applyFill="1" applyBorder="1" applyAlignment="1">
      <alignment wrapText="1"/>
    </xf>
    <xf numFmtId="0" fontId="7" fillId="8" borderId="73" xfId="0" applyFont="1" applyFill="1" applyBorder="1" applyAlignment="1">
      <alignment wrapText="1"/>
    </xf>
    <xf numFmtId="164" fontId="0" fillId="2" borderId="0" xfId="0" applyNumberFormat="1" applyFill="1"/>
    <xf numFmtId="0" fontId="7" fillId="10" borderId="6" xfId="0" applyFont="1" applyFill="1" applyBorder="1"/>
    <xf numFmtId="164" fontId="1" fillId="10" borderId="6" xfId="0" applyNumberFormat="1" applyFont="1" applyFill="1" applyBorder="1"/>
    <xf numFmtId="0" fontId="9" fillId="3" borderId="11" xfId="0" applyFont="1" applyFill="1" applyBorder="1" applyAlignment="1">
      <alignment horizontal="center" wrapText="1"/>
    </xf>
    <xf numFmtId="0" fontId="9" fillId="3" borderId="11" xfId="0" applyFont="1" applyFill="1" applyBorder="1" applyAlignment="1">
      <alignment wrapText="1"/>
    </xf>
    <xf numFmtId="0" fontId="9" fillId="3" borderId="32" xfId="0" applyFont="1" applyFill="1" applyBorder="1" applyAlignment="1">
      <alignment horizontal="center" wrapText="1"/>
    </xf>
    <xf numFmtId="0" fontId="9" fillId="3" borderId="32" xfId="0" applyFont="1" applyFill="1" applyBorder="1" applyAlignment="1">
      <alignment wrapText="1"/>
    </xf>
    <xf numFmtId="0" fontId="11" fillId="0" borderId="0" xfId="0" applyFont="1" applyAlignment="1">
      <alignment horizontal="right"/>
    </xf>
    <xf numFmtId="3" fontId="9" fillId="10" borderId="11" xfId="0" applyNumberFormat="1" applyFont="1" applyFill="1" applyBorder="1" applyAlignment="1">
      <alignment wrapText="1"/>
    </xf>
    <xf numFmtId="3" fontId="9" fillId="10" borderId="50" xfId="0" applyNumberFormat="1" applyFont="1" applyFill="1" applyBorder="1" applyAlignment="1">
      <alignment wrapText="1"/>
    </xf>
    <xf numFmtId="3" fontId="9" fillId="10" borderId="37" xfId="0" applyNumberFormat="1" applyFont="1" applyFill="1" applyBorder="1" applyAlignment="1">
      <alignment wrapText="1"/>
    </xf>
    <xf numFmtId="3" fontId="9" fillId="10" borderId="38" xfId="0" applyNumberFormat="1" applyFont="1" applyFill="1" applyBorder="1" applyAlignment="1">
      <alignment wrapText="1"/>
    </xf>
    <xf numFmtId="3" fontId="9" fillId="10" borderId="32" xfId="0" applyNumberFormat="1" applyFont="1" applyFill="1" applyBorder="1" applyAlignment="1">
      <alignment wrapText="1"/>
    </xf>
    <xf numFmtId="3" fontId="9" fillId="10" borderId="39" xfId="0" applyNumberFormat="1" applyFont="1" applyFill="1" applyBorder="1" applyAlignment="1">
      <alignment wrapText="1"/>
    </xf>
    <xf numFmtId="3" fontId="9" fillId="10" borderId="58" xfId="0" applyNumberFormat="1" applyFont="1" applyFill="1" applyBorder="1" applyAlignment="1">
      <alignment wrapText="1"/>
    </xf>
    <xf numFmtId="3" fontId="9" fillId="10" borderId="64" xfId="0" applyNumberFormat="1" applyFont="1" applyFill="1" applyBorder="1" applyAlignment="1">
      <alignment wrapText="1"/>
    </xf>
    <xf numFmtId="3" fontId="9" fillId="10" borderId="5" xfId="0" applyNumberFormat="1" applyFont="1" applyFill="1" applyBorder="1" applyAlignment="1">
      <alignment wrapText="1"/>
    </xf>
    <xf numFmtId="3" fontId="9" fillId="10" borderId="70" xfId="0" applyNumberFormat="1" applyFont="1" applyFill="1" applyBorder="1" applyAlignment="1">
      <alignment wrapText="1"/>
    </xf>
    <xf numFmtId="3" fontId="9" fillId="10" borderId="40" xfId="0" applyNumberFormat="1" applyFont="1" applyFill="1" applyBorder="1" applyAlignment="1">
      <alignment wrapText="1"/>
    </xf>
    <xf numFmtId="3" fontId="9" fillId="10" borderId="41" xfId="0" applyNumberFormat="1" applyFont="1" applyFill="1" applyBorder="1" applyAlignment="1">
      <alignment wrapText="1"/>
    </xf>
    <xf numFmtId="3" fontId="7" fillId="10" borderId="77" xfId="0" applyNumberFormat="1" applyFont="1" applyFill="1" applyBorder="1" applyAlignment="1">
      <alignment wrapText="1"/>
    </xf>
    <xf numFmtId="0" fontId="1" fillId="10" borderId="0" xfId="0" applyFont="1" applyFill="1" applyAlignment="1">
      <alignment wrapText="1"/>
    </xf>
    <xf numFmtId="3" fontId="1" fillId="10" borderId="0" xfId="0" applyNumberFormat="1"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7" fillId="8" borderId="45" xfId="0" applyFont="1" applyFill="1" applyBorder="1" applyAlignment="1">
      <alignment wrapText="1"/>
    </xf>
    <xf numFmtId="0" fontId="7" fillId="8" borderId="53" xfId="0" applyFont="1" applyFill="1" applyBorder="1" applyAlignment="1">
      <alignment wrapText="1"/>
    </xf>
    <xf numFmtId="0" fontId="7" fillId="8" borderId="56" xfId="0" applyFont="1" applyFill="1" applyBorder="1" applyAlignment="1">
      <alignment wrapText="1"/>
    </xf>
    <xf numFmtId="0" fontId="7" fillId="8" borderId="61" xfId="0" applyFont="1" applyFill="1" applyBorder="1" applyAlignment="1">
      <alignment wrapText="1"/>
    </xf>
    <xf numFmtId="0" fontId="7" fillId="8" borderId="67" xfId="0" applyFont="1" applyFill="1" applyBorder="1" applyAlignment="1">
      <alignment wrapText="1"/>
    </xf>
    <xf numFmtId="0" fontId="7" fillId="8" borderId="74" xfId="0" applyFont="1" applyFill="1" applyBorder="1" applyAlignment="1">
      <alignment wrapText="1"/>
    </xf>
    <xf numFmtId="3" fontId="11" fillId="0" borderId="0" xfId="0" applyNumberFormat="1" applyFont="1" applyAlignment="1">
      <alignment wrapText="1"/>
    </xf>
    <xf numFmtId="0" fontId="7" fillId="10" borderId="0" xfId="0" applyFont="1" applyFill="1" applyAlignment="1">
      <alignment horizontal="right"/>
    </xf>
    <xf numFmtId="3" fontId="7" fillId="10" borderId="79" xfId="0" applyNumberFormat="1" applyFont="1" applyFill="1" applyBorder="1" applyAlignment="1">
      <alignment wrapText="1"/>
    </xf>
    <xf numFmtId="3" fontId="9" fillId="0" borderId="55" xfId="0" applyNumberFormat="1" applyFont="1" applyBorder="1" applyAlignment="1">
      <alignment wrapText="1"/>
    </xf>
    <xf numFmtId="3" fontId="9" fillId="0" borderId="57" xfId="0" applyNumberFormat="1" applyFont="1" applyBorder="1" applyAlignment="1">
      <alignment wrapText="1"/>
    </xf>
    <xf numFmtId="3" fontId="9" fillId="0" borderId="65" xfId="0" applyNumberFormat="1" applyFont="1" applyBorder="1" applyAlignment="1">
      <alignment wrapText="1"/>
    </xf>
    <xf numFmtId="3" fontId="9" fillId="0" borderId="66" xfId="0" applyNumberFormat="1" applyFont="1" applyBorder="1" applyAlignment="1">
      <alignment wrapText="1"/>
    </xf>
    <xf numFmtId="3" fontId="9" fillId="0" borderId="71" xfId="0" applyNumberFormat="1" applyFont="1" applyBorder="1" applyAlignment="1">
      <alignment wrapText="1"/>
    </xf>
    <xf numFmtId="3" fontId="9" fillId="0" borderId="76" xfId="0" applyNumberFormat="1" applyFont="1" applyBorder="1" applyAlignment="1">
      <alignment wrapText="1"/>
    </xf>
    <xf numFmtId="0" fontId="7" fillId="11" borderId="77" xfId="0" applyFont="1" applyFill="1" applyBorder="1" applyAlignment="1">
      <alignment wrapText="1"/>
    </xf>
    <xf numFmtId="0" fontId="9" fillId="11" borderId="75" xfId="0" applyFont="1" applyFill="1" applyBorder="1" applyAlignment="1">
      <alignment horizontal="left"/>
    </xf>
    <xf numFmtId="0" fontId="9" fillId="11" borderId="78" xfId="0" applyFont="1" applyFill="1" applyBorder="1" applyAlignment="1">
      <alignment wrapText="1"/>
    </xf>
    <xf numFmtId="0" fontId="9" fillId="11" borderId="60" xfId="0" applyFont="1" applyFill="1" applyBorder="1" applyAlignment="1">
      <alignment wrapText="1"/>
    </xf>
    <xf numFmtId="0" fontId="9" fillId="11" borderId="64" xfId="0" applyFont="1" applyFill="1" applyBorder="1" applyAlignment="1">
      <alignment horizontal="center" wrapText="1"/>
    </xf>
    <xf numFmtId="0" fontId="9" fillId="11" borderId="62" xfId="0" applyFont="1" applyFill="1" applyBorder="1" applyAlignment="1">
      <alignment wrapText="1"/>
    </xf>
    <xf numFmtId="0" fontId="9" fillId="11" borderId="59" xfId="0" applyFont="1" applyFill="1" applyBorder="1" applyAlignment="1">
      <alignment wrapText="1"/>
    </xf>
    <xf numFmtId="0" fontId="9" fillId="11" borderId="58" xfId="0" applyFont="1" applyFill="1" applyBorder="1" applyAlignment="1">
      <alignment horizontal="center" wrapText="1"/>
    </xf>
    <xf numFmtId="0" fontId="9" fillId="11" borderId="77" xfId="0" applyFont="1" applyFill="1" applyBorder="1" applyAlignment="1">
      <alignment wrapText="1"/>
    </xf>
    <xf numFmtId="0" fontId="9" fillId="11" borderId="74" xfId="0" applyFont="1" applyFill="1" applyBorder="1" applyAlignment="1">
      <alignment wrapText="1"/>
    </xf>
    <xf numFmtId="3" fontId="9" fillId="11" borderId="62" xfId="0" applyNumberFormat="1" applyFont="1" applyFill="1" applyBorder="1" applyAlignment="1">
      <alignment wrapText="1"/>
    </xf>
    <xf numFmtId="3" fontId="9" fillId="11" borderId="77" xfId="0" applyNumberFormat="1" applyFont="1" applyFill="1" applyBorder="1" applyAlignment="1">
      <alignment wrapText="1"/>
    </xf>
    <xf numFmtId="3" fontId="7" fillId="10" borderId="62" xfId="0" applyNumberFormat="1" applyFont="1" applyFill="1" applyBorder="1" applyAlignment="1">
      <alignment wrapText="1"/>
    </xf>
    <xf numFmtId="0" fontId="0" fillId="2" borderId="80" xfId="0" applyFill="1" applyBorder="1"/>
    <xf numFmtId="0" fontId="1" fillId="2" borderId="62" xfId="0" applyFont="1" applyFill="1" applyBorder="1" applyAlignment="1">
      <alignment vertical="center" wrapText="1"/>
    </xf>
    <xf numFmtId="0" fontId="1" fillId="2" borderId="4" xfId="0" applyFont="1" applyFill="1" applyBorder="1" applyAlignment="1">
      <alignment vertical="center" wrapText="1"/>
    </xf>
    <xf numFmtId="0" fontId="6" fillId="3" borderId="17" xfId="0" applyFont="1" applyFill="1" applyBorder="1" applyAlignment="1">
      <alignment vertical="center" wrapText="1"/>
    </xf>
    <xf numFmtId="0" fontId="7" fillId="3" borderId="3" xfId="0" applyFont="1" applyFill="1" applyBorder="1" applyAlignment="1">
      <alignment horizontal="center" vertical="center" wrapText="1"/>
    </xf>
    <xf numFmtId="0" fontId="3" fillId="2" borderId="0" xfId="0" applyFont="1" applyFill="1"/>
    <xf numFmtId="0" fontId="0" fillId="3" borderId="9" xfId="0" applyFill="1" applyBorder="1" applyAlignment="1">
      <alignment horizontal="left" wrapText="1"/>
    </xf>
    <xf numFmtId="164" fontId="0" fillId="3" borderId="10" xfId="0" applyNumberFormat="1" applyFill="1" applyBorder="1"/>
    <xf numFmtId="0" fontId="3" fillId="2" borderId="23" xfId="0" applyFont="1" applyFill="1" applyBorder="1"/>
    <xf numFmtId="0" fontId="3" fillId="2" borderId="16" xfId="0" applyFont="1" applyFill="1" applyBorder="1"/>
    <xf numFmtId="0" fontId="3" fillId="2" borderId="24" xfId="0" applyFont="1" applyFill="1" applyBorder="1"/>
    <xf numFmtId="3" fontId="0" fillId="8" borderId="1" xfId="0" applyNumberFormat="1" applyFill="1" applyBorder="1"/>
    <xf numFmtId="3" fontId="0" fillId="8" borderId="7" xfId="0" applyNumberFormat="1" applyFill="1" applyBorder="1"/>
    <xf numFmtId="3" fontId="0" fillId="8" borderId="8" xfId="0" applyNumberFormat="1" applyFill="1" applyBorder="1"/>
    <xf numFmtId="164" fontId="1" fillId="8" borderId="24" xfId="0" applyNumberFormat="1" applyFont="1" applyFill="1" applyBorder="1"/>
    <xf numFmtId="3" fontId="0" fillId="8" borderId="6" xfId="0" applyNumberFormat="1" applyFill="1" applyBorder="1"/>
    <xf numFmtId="3" fontId="0" fillId="8" borderId="16" xfId="0" applyNumberFormat="1" applyFill="1" applyBorder="1"/>
    <xf numFmtId="0" fontId="4" fillId="3" borderId="9" xfId="0" applyFont="1" applyFill="1" applyBorder="1" applyAlignment="1">
      <alignment wrapText="1"/>
    </xf>
    <xf numFmtId="3" fontId="0" fillId="8" borderId="48" xfId="0" applyNumberFormat="1" applyFill="1" applyBorder="1"/>
    <xf numFmtId="0" fontId="4" fillId="3" borderId="46" xfId="0" applyFont="1" applyFill="1" applyBorder="1" applyAlignment="1">
      <alignment wrapText="1"/>
    </xf>
    <xf numFmtId="0" fontId="0" fillId="3" borderId="11" xfId="0" applyFill="1" applyBorder="1"/>
    <xf numFmtId="0" fontId="0" fillId="3" borderId="11" xfId="0" applyFill="1" applyBorder="1" applyAlignment="1">
      <alignment wrapText="1"/>
    </xf>
    <xf numFmtId="164" fontId="1" fillId="8" borderId="81" xfId="0" applyNumberFormat="1" applyFont="1" applyFill="1" applyBorder="1"/>
    <xf numFmtId="3" fontId="9" fillId="10" borderId="44" xfId="0" applyNumberFormat="1" applyFont="1" applyFill="1" applyBorder="1" applyAlignment="1">
      <alignment wrapText="1"/>
    </xf>
    <xf numFmtId="3" fontId="9" fillId="10" borderId="36" xfId="0" applyNumberFormat="1" applyFont="1" applyFill="1" applyBorder="1" applyAlignment="1">
      <alignment wrapText="1"/>
    </xf>
    <xf numFmtId="3" fontId="9" fillId="10" borderId="33" xfId="0" applyNumberFormat="1" applyFont="1" applyFill="1" applyBorder="1" applyAlignment="1">
      <alignment wrapText="1"/>
    </xf>
    <xf numFmtId="3" fontId="9" fillId="10" borderId="59" xfId="0" applyNumberFormat="1" applyFont="1" applyFill="1" applyBorder="1" applyAlignment="1">
      <alignment wrapText="1"/>
    </xf>
    <xf numFmtId="3" fontId="9" fillId="10" borderId="12" xfId="0" applyNumberFormat="1" applyFont="1" applyFill="1" applyBorder="1" applyAlignment="1">
      <alignment wrapText="1"/>
    </xf>
    <xf numFmtId="3" fontId="9" fillId="10" borderId="72" xfId="0" applyNumberFormat="1" applyFont="1" applyFill="1" applyBorder="1" applyAlignment="1">
      <alignment wrapText="1"/>
    </xf>
    <xf numFmtId="3" fontId="9" fillId="3" borderId="1" xfId="0" applyNumberFormat="1" applyFont="1" applyFill="1" applyBorder="1" applyAlignment="1">
      <alignment wrapText="1"/>
    </xf>
    <xf numFmtId="0" fontId="9" fillId="3" borderId="52" xfId="0" applyFont="1" applyFill="1" applyBorder="1" applyAlignment="1">
      <alignment wrapText="1"/>
    </xf>
    <xf numFmtId="0" fontId="9" fillId="3" borderId="44" xfId="0" applyFont="1" applyFill="1" applyBorder="1" applyAlignment="1">
      <alignment wrapText="1"/>
    </xf>
    <xf numFmtId="0" fontId="7" fillId="8" borderId="1" xfId="0" applyFont="1" applyFill="1" applyBorder="1" applyAlignment="1">
      <alignment wrapText="1"/>
    </xf>
    <xf numFmtId="0" fontId="9" fillId="3" borderId="1" xfId="0" applyFont="1" applyFill="1" applyBorder="1" applyAlignment="1">
      <alignment wrapText="1"/>
    </xf>
    <xf numFmtId="0" fontId="9" fillId="3" borderId="1" xfId="0" applyFont="1" applyFill="1" applyBorder="1" applyAlignment="1">
      <alignment horizontal="center" wrapText="1"/>
    </xf>
    <xf numFmtId="0" fontId="15" fillId="3" borderId="1" xfId="0" applyFont="1" applyFill="1" applyBorder="1" applyAlignment="1">
      <alignment wrapText="1"/>
    </xf>
    <xf numFmtId="3" fontId="9" fillId="10" borderId="1" xfId="0" applyNumberFormat="1" applyFont="1" applyFill="1" applyBorder="1" applyAlignment="1">
      <alignment wrapText="1"/>
    </xf>
    <xf numFmtId="0" fontId="7" fillId="8" borderId="82" xfId="0" applyFont="1" applyFill="1" applyBorder="1" applyAlignment="1">
      <alignment wrapText="1"/>
    </xf>
    <xf numFmtId="0" fontId="9" fillId="3" borderId="83" xfId="0" applyFont="1" applyFill="1" applyBorder="1" applyAlignment="1">
      <alignment wrapText="1"/>
    </xf>
    <xf numFmtId="0" fontId="1" fillId="9" borderId="30" xfId="0" applyFont="1" applyFill="1" applyBorder="1" applyAlignment="1">
      <alignment textRotation="75" wrapText="1"/>
    </xf>
    <xf numFmtId="0" fontId="15" fillId="3" borderId="82" xfId="0" applyFont="1" applyFill="1" applyBorder="1" applyAlignment="1">
      <alignment wrapText="1"/>
    </xf>
    <xf numFmtId="3" fontId="9" fillId="3" borderId="83" xfId="0" applyNumberFormat="1" applyFont="1" applyFill="1" applyBorder="1" applyAlignment="1">
      <alignment wrapText="1"/>
    </xf>
    <xf numFmtId="0" fontId="7" fillId="8" borderId="65" xfId="0" applyFont="1" applyFill="1" applyBorder="1" applyAlignment="1">
      <alignment wrapText="1"/>
    </xf>
    <xf numFmtId="0" fontId="7" fillId="8" borderId="28" xfId="0" applyFont="1" applyFill="1" applyBorder="1" applyAlignment="1">
      <alignment wrapText="1"/>
    </xf>
    <xf numFmtId="3" fontId="9" fillId="3" borderId="82" xfId="0" applyNumberFormat="1" applyFont="1" applyFill="1" applyBorder="1" applyAlignment="1">
      <alignment wrapText="1"/>
    </xf>
    <xf numFmtId="3" fontId="14" fillId="0" borderId="41" xfId="0" applyNumberFormat="1" applyFont="1" applyBorder="1" applyAlignment="1">
      <alignment wrapText="1"/>
    </xf>
    <xf numFmtId="3" fontId="9" fillId="10" borderId="83" xfId="0" applyNumberFormat="1" applyFont="1" applyFill="1" applyBorder="1" applyAlignment="1">
      <alignment wrapText="1"/>
    </xf>
    <xf numFmtId="3" fontId="7" fillId="10" borderId="59" xfId="0" applyNumberFormat="1" applyFont="1" applyFill="1" applyBorder="1" applyAlignment="1">
      <alignment wrapText="1"/>
    </xf>
    <xf numFmtId="0" fontId="1" fillId="9" borderId="50" xfId="0" applyFont="1" applyFill="1" applyBorder="1" applyAlignment="1">
      <alignment textRotation="75" wrapText="1"/>
    </xf>
    <xf numFmtId="3" fontId="9" fillId="3" borderId="84" xfId="0" applyNumberFormat="1" applyFont="1" applyFill="1" applyBorder="1" applyAlignment="1">
      <alignment wrapText="1"/>
    </xf>
    <xf numFmtId="3" fontId="9" fillId="11" borderId="65" xfId="0" applyNumberFormat="1" applyFont="1" applyFill="1" applyBorder="1" applyAlignment="1">
      <alignment wrapText="1"/>
    </xf>
    <xf numFmtId="0" fontId="7" fillId="9" borderId="51" xfId="0" applyFont="1" applyFill="1" applyBorder="1" applyAlignment="1">
      <alignment textRotation="75" wrapText="1"/>
    </xf>
    <xf numFmtId="0" fontId="15" fillId="3" borderId="5" xfId="0" applyFont="1" applyFill="1" applyBorder="1" applyAlignment="1">
      <alignment wrapText="1"/>
    </xf>
    <xf numFmtId="0" fontId="9" fillId="0" borderId="1" xfId="0" applyFont="1" applyBorder="1" applyAlignment="1">
      <alignment wrapText="1"/>
    </xf>
    <xf numFmtId="0" fontId="9" fillId="0" borderId="1" xfId="0" applyFont="1" applyBorder="1" applyAlignment="1">
      <alignment horizontal="center" wrapText="1"/>
    </xf>
    <xf numFmtId="3" fontId="9" fillId="0" borderId="1" xfId="0" applyNumberFormat="1" applyFont="1" applyBorder="1" applyAlignment="1">
      <alignment wrapText="1"/>
    </xf>
    <xf numFmtId="3" fontId="9" fillId="10" borderId="82" xfId="0" applyNumberFormat="1" applyFont="1" applyFill="1" applyBorder="1" applyAlignment="1">
      <alignment wrapText="1"/>
    </xf>
    <xf numFmtId="3" fontId="9" fillId="10" borderId="85" xfId="0" applyNumberFormat="1" applyFont="1" applyFill="1" applyBorder="1" applyAlignment="1">
      <alignment wrapText="1"/>
    </xf>
    <xf numFmtId="3" fontId="9" fillId="10" borderId="86" xfId="0" applyNumberFormat="1" applyFont="1" applyFill="1" applyBorder="1" applyAlignment="1">
      <alignment wrapText="1"/>
    </xf>
    <xf numFmtId="3" fontId="9" fillId="12" borderId="72" xfId="0" applyNumberFormat="1" applyFont="1" applyFill="1" applyBorder="1" applyAlignment="1">
      <alignment wrapText="1"/>
    </xf>
    <xf numFmtId="3" fontId="14" fillId="12" borderId="40" xfId="0" applyNumberFormat="1" applyFont="1" applyFill="1" applyBorder="1" applyAlignment="1">
      <alignment wrapText="1"/>
    </xf>
    <xf numFmtId="3" fontId="9" fillId="12" borderId="41" xfId="0" applyNumberFormat="1" applyFont="1" applyFill="1" applyBorder="1" applyAlignment="1">
      <alignment wrapText="1"/>
    </xf>
    <xf numFmtId="3" fontId="9" fillId="12" borderId="86" xfId="0" applyNumberFormat="1" applyFont="1" applyFill="1" applyBorder="1" applyAlignment="1">
      <alignment wrapText="1"/>
    </xf>
    <xf numFmtId="3" fontId="9" fillId="12" borderId="1" xfId="0" applyNumberFormat="1" applyFont="1" applyFill="1" applyBorder="1" applyAlignment="1">
      <alignment wrapText="1"/>
    </xf>
    <xf numFmtId="3" fontId="9" fillId="12" borderId="82" xfId="0" applyNumberFormat="1" applyFont="1" applyFill="1" applyBorder="1" applyAlignment="1">
      <alignment wrapText="1"/>
    </xf>
    <xf numFmtId="0" fontId="1" fillId="9" borderId="52" xfId="0" applyFont="1" applyFill="1" applyBorder="1" applyAlignment="1">
      <alignment textRotation="75" wrapText="1"/>
    </xf>
    <xf numFmtId="0" fontId="1" fillId="9" borderId="11" xfId="0" applyFont="1" applyFill="1" applyBorder="1" applyAlignment="1">
      <alignment textRotation="75" wrapText="1"/>
    </xf>
    <xf numFmtId="3" fontId="0" fillId="0" borderId="0" xfId="0" applyNumberFormat="1" applyAlignment="1">
      <alignment wrapText="1"/>
    </xf>
    <xf numFmtId="0" fontId="9" fillId="2" borderId="1" xfId="0" applyFont="1" applyFill="1" applyBorder="1" applyAlignment="1">
      <alignment wrapText="1"/>
    </xf>
    <xf numFmtId="0" fontId="0" fillId="2" borderId="1" xfId="0" applyFill="1" applyBorder="1" applyAlignment="1">
      <alignment wrapText="1"/>
    </xf>
    <xf numFmtId="3" fontId="7" fillId="2" borderId="77" xfId="0" applyNumberFormat="1" applyFont="1" applyFill="1" applyBorder="1" applyAlignment="1">
      <alignment wrapText="1"/>
    </xf>
    <xf numFmtId="0" fontId="1" fillId="2" borderId="0" xfId="0" applyFont="1" applyFill="1" applyAlignment="1">
      <alignment wrapText="1"/>
    </xf>
    <xf numFmtId="3" fontId="1" fillId="2" borderId="0" xfId="0" applyNumberFormat="1" applyFont="1" applyFill="1" applyAlignment="1">
      <alignment wrapText="1"/>
    </xf>
    <xf numFmtId="0" fontId="9" fillId="2" borderId="0" xfId="0" applyFont="1" applyFill="1" applyAlignment="1">
      <alignment wrapText="1"/>
    </xf>
    <xf numFmtId="0" fontId="11" fillId="2" borderId="0" xfId="0" applyFont="1" applyFill="1" applyAlignment="1">
      <alignment wrapText="1"/>
    </xf>
    <xf numFmtId="0" fontId="7" fillId="2" borderId="0" xfId="0" applyFont="1" applyFill="1" applyAlignment="1">
      <alignment horizontal="right"/>
    </xf>
    <xf numFmtId="3" fontId="7" fillId="2" borderId="79" xfId="0" applyNumberFormat="1" applyFont="1" applyFill="1" applyBorder="1" applyAlignment="1">
      <alignment wrapText="1"/>
    </xf>
    <xf numFmtId="0" fontId="0" fillId="2" borderId="0" xfId="0" applyFill="1" applyAlignment="1">
      <alignment vertical="center" wrapText="1"/>
    </xf>
    <xf numFmtId="0" fontId="9" fillId="3" borderId="64" xfId="0" applyFont="1" applyFill="1" applyBorder="1" applyAlignment="1">
      <alignment vertical="center" wrapText="1"/>
    </xf>
    <xf numFmtId="0" fontId="0" fillId="0" borderId="22" xfId="0" applyBorder="1"/>
    <xf numFmtId="0" fontId="2" fillId="7" borderId="20" xfId="0" applyFont="1" applyFill="1" applyBorder="1" applyAlignment="1">
      <alignment horizontal="center" wrapText="1"/>
    </xf>
    <xf numFmtId="0" fontId="2" fillId="7" borderId="21" xfId="0" applyFont="1" applyFill="1" applyBorder="1" applyAlignment="1">
      <alignment horizontal="center" wrapText="1"/>
    </xf>
    <xf numFmtId="0" fontId="2" fillId="7" borderId="2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41"/>
  <sheetViews>
    <sheetView zoomScale="80" zoomScaleNormal="80" workbookViewId="0">
      <selection activeCell="B23" sqref="B23"/>
    </sheetView>
  </sheetViews>
  <sheetFormatPr baseColWidth="10" defaultColWidth="11.453125" defaultRowHeight="14.5" x14ac:dyDescent="0.35"/>
  <cols>
    <col min="1" max="1" width="11.453125" style="1"/>
    <col min="2" max="2" width="57.1796875" style="1" customWidth="1"/>
    <col min="3" max="3" width="19.7265625" style="1" customWidth="1"/>
    <col min="4" max="4" width="32.453125" style="1" customWidth="1"/>
    <col min="5" max="5" width="20.54296875" style="1" customWidth="1"/>
    <col min="6" max="6" width="30.453125" style="1" customWidth="1"/>
    <col min="7" max="7" width="22" style="1" bestFit="1" customWidth="1"/>
    <col min="8" max="8" width="29.54296875" style="1" bestFit="1" customWidth="1"/>
    <col min="9" max="9" width="32" style="1" customWidth="1"/>
    <col min="10" max="16384" width="11.453125" style="1"/>
  </cols>
  <sheetData>
    <row r="1" spans="2:4" ht="62.25" customHeight="1" x14ac:dyDescent="0.35">
      <c r="B1" s="25" t="s">
        <v>85</v>
      </c>
      <c r="C1" s="25"/>
    </row>
    <row r="2" spans="2:4" ht="21" customHeight="1" thickBot="1" x14ac:dyDescent="0.4">
      <c r="B2" s="39" t="s">
        <v>86</v>
      </c>
      <c r="C2" s="25"/>
    </row>
    <row r="3" spans="2:4" ht="28.5" customHeight="1" x14ac:dyDescent="0.35">
      <c r="B3" s="4" t="s">
        <v>0</v>
      </c>
      <c r="C3" s="182" t="s">
        <v>1</v>
      </c>
    </row>
    <row r="4" spans="2:4" ht="28.5" customHeight="1" x14ac:dyDescent="0.35">
      <c r="B4" s="2" t="s">
        <v>2</v>
      </c>
      <c r="C4" s="3"/>
    </row>
    <row r="5" spans="2:4" ht="28.5" customHeight="1" x14ac:dyDescent="0.35">
      <c r="B5" s="2" t="s">
        <v>3</v>
      </c>
      <c r="C5" s="3"/>
    </row>
    <row r="6" spans="2:4" ht="28.5" customHeight="1" x14ac:dyDescent="0.35">
      <c r="B6" s="2" t="s">
        <v>4</v>
      </c>
      <c r="C6" s="38" t="s">
        <v>5</v>
      </c>
    </row>
    <row r="7" spans="2:4" ht="28.5" customHeight="1" thickBot="1" x14ac:dyDescent="0.4">
      <c r="B7" s="180" t="s">
        <v>6</v>
      </c>
      <c r="C7" s="181"/>
      <c r="D7" s="178"/>
    </row>
    <row r="8" spans="2:4" ht="122.25" customHeight="1" thickBot="1" x14ac:dyDescent="0.4">
      <c r="B8" s="179" t="s">
        <v>7</v>
      </c>
      <c r="C8" s="256" t="s">
        <v>87</v>
      </c>
      <c r="D8" s="257"/>
    </row>
    <row r="9" spans="2:4" x14ac:dyDescent="0.35">
      <c r="B9" s="255"/>
      <c r="C9" s="255"/>
      <c r="D9" s="255"/>
    </row>
    <row r="10" spans="2:4" ht="15.5" x14ac:dyDescent="0.35">
      <c r="B10" s="183" t="s">
        <v>8</v>
      </c>
      <c r="C10" s="26"/>
    </row>
    <row r="11" spans="2:4" ht="15" thickBot="1" x14ac:dyDescent="0.4">
      <c r="B11" s="26"/>
      <c r="C11" s="26"/>
    </row>
    <row r="12" spans="2:4" ht="16" thickBot="1" x14ac:dyDescent="0.4">
      <c r="B12" s="186" t="s">
        <v>9</v>
      </c>
      <c r="C12" s="187"/>
      <c r="D12" s="188" t="s">
        <v>10</v>
      </c>
    </row>
    <row r="13" spans="2:4" ht="39" x14ac:dyDescent="0.35">
      <c r="B13" s="184" t="s">
        <v>89</v>
      </c>
      <c r="C13" s="193">
        <v>560300</v>
      </c>
      <c r="D13" s="185"/>
    </row>
    <row r="14" spans="2:4" ht="15" thickBot="1" x14ac:dyDescent="0.4">
      <c r="B14" s="32" t="s">
        <v>88</v>
      </c>
      <c r="C14" s="191">
        <v>554500</v>
      </c>
      <c r="D14" s="28">
        <f>C13+C14</f>
        <v>1114800</v>
      </c>
    </row>
    <row r="15" spans="2:4" ht="27.5" thickBot="1" x14ac:dyDescent="0.4">
      <c r="B15" s="29" t="s">
        <v>90</v>
      </c>
      <c r="C15" s="194">
        <v>1033200</v>
      </c>
      <c r="D15" s="31">
        <f>C15</f>
        <v>1033200</v>
      </c>
    </row>
    <row r="16" spans="2:4" ht="27" x14ac:dyDescent="0.35">
      <c r="B16" s="33" t="s">
        <v>100</v>
      </c>
      <c r="C16" s="190">
        <v>410880</v>
      </c>
      <c r="D16" s="27"/>
    </row>
    <row r="17" spans="2:5" x14ac:dyDescent="0.35">
      <c r="B17" s="195" t="s">
        <v>99</v>
      </c>
      <c r="C17" s="193">
        <v>0</v>
      </c>
      <c r="D17" s="185"/>
    </row>
    <row r="18" spans="2:5" x14ac:dyDescent="0.35">
      <c r="B18" s="195" t="s">
        <v>98</v>
      </c>
      <c r="C18" s="193">
        <v>274560</v>
      </c>
      <c r="D18" s="185"/>
    </row>
    <row r="19" spans="2:5" x14ac:dyDescent="0.35">
      <c r="B19" s="34" t="s">
        <v>97</v>
      </c>
      <c r="C19" s="189">
        <v>0</v>
      </c>
      <c r="D19" s="35"/>
    </row>
    <row r="20" spans="2:5" x14ac:dyDescent="0.35">
      <c r="B20" s="34" t="s">
        <v>96</v>
      </c>
      <c r="C20" s="189">
        <v>390720</v>
      </c>
      <c r="D20" s="35"/>
    </row>
    <row r="21" spans="2:5" x14ac:dyDescent="0.35">
      <c r="B21" s="34" t="s">
        <v>101</v>
      </c>
      <c r="C21" s="189">
        <v>436080</v>
      </c>
      <c r="D21" s="35"/>
    </row>
    <row r="22" spans="2:5" x14ac:dyDescent="0.35">
      <c r="B22" s="117" t="s">
        <v>95</v>
      </c>
      <c r="C22" s="189">
        <v>345600</v>
      </c>
      <c r="D22" s="35"/>
    </row>
    <row r="23" spans="2:5" x14ac:dyDescent="0.35">
      <c r="B23" s="117" t="s">
        <v>145</v>
      </c>
      <c r="C23" s="189">
        <v>261840</v>
      </c>
      <c r="D23" s="35"/>
    </row>
    <row r="24" spans="2:5" x14ac:dyDescent="0.35">
      <c r="B24" s="34" t="s">
        <v>93</v>
      </c>
      <c r="C24" s="189">
        <v>120960</v>
      </c>
      <c r="D24" s="35"/>
    </row>
    <row r="25" spans="2:5" ht="15" thickBot="1" x14ac:dyDescent="0.4">
      <c r="B25" s="32" t="s">
        <v>94</v>
      </c>
      <c r="C25" s="191">
        <v>0</v>
      </c>
      <c r="D25" s="28">
        <f>SUM(C16:C25)</f>
        <v>2240640</v>
      </c>
    </row>
    <row r="26" spans="2:5" ht="27.5" thickBot="1" x14ac:dyDescent="0.4">
      <c r="B26" s="36" t="s">
        <v>92</v>
      </c>
      <c r="C26" s="190">
        <v>330000</v>
      </c>
      <c r="D26" s="118"/>
      <c r="E26" s="125"/>
    </row>
    <row r="27" spans="2:5" ht="15" thickBot="1" x14ac:dyDescent="0.4">
      <c r="B27" s="197" t="s">
        <v>91</v>
      </c>
      <c r="C27" s="196">
        <v>38410</v>
      </c>
      <c r="D27" s="118">
        <f>C27+C26</f>
        <v>368410</v>
      </c>
      <c r="E27" s="125"/>
    </row>
    <row r="28" spans="2:5" ht="44" thickBot="1" x14ac:dyDescent="0.4">
      <c r="B28" s="29" t="s">
        <v>113</v>
      </c>
      <c r="C28" s="37"/>
      <c r="D28" s="192">
        <f>560000+300000</f>
        <v>860000</v>
      </c>
    </row>
    <row r="29" spans="2:5" ht="30" customHeight="1" thickBot="1" x14ac:dyDescent="0.4">
      <c r="B29" s="29" t="s">
        <v>112</v>
      </c>
      <c r="C29" s="37"/>
      <c r="D29" s="192">
        <f>1105000+163350+300000</f>
        <v>1568350</v>
      </c>
    </row>
    <row r="30" spans="2:5" ht="27.5" thickBot="1" x14ac:dyDescent="0.4">
      <c r="B30" s="29" t="s">
        <v>102</v>
      </c>
      <c r="C30" s="30"/>
      <c r="D30" s="192">
        <v>38400</v>
      </c>
    </row>
    <row r="31" spans="2:5" ht="29.5" thickBot="1" x14ac:dyDescent="0.4">
      <c r="B31" s="29" t="s">
        <v>103</v>
      </c>
      <c r="C31" s="30"/>
      <c r="D31" s="192">
        <v>48000</v>
      </c>
    </row>
    <row r="32" spans="2:5" ht="29.5" thickBot="1" x14ac:dyDescent="0.4">
      <c r="B32" s="29" t="s">
        <v>107</v>
      </c>
      <c r="C32" s="30"/>
      <c r="D32" s="192">
        <v>576000</v>
      </c>
    </row>
    <row r="33" spans="2:6" ht="29.5" thickBot="1" x14ac:dyDescent="0.4">
      <c r="B33" s="29" t="s">
        <v>106</v>
      </c>
      <c r="C33" s="30"/>
      <c r="D33" s="192">
        <v>17000</v>
      </c>
    </row>
    <row r="34" spans="2:6" ht="29.5" thickBot="1" x14ac:dyDescent="0.4">
      <c r="B34" s="29" t="s">
        <v>11</v>
      </c>
      <c r="C34" s="30"/>
      <c r="D34" s="192">
        <v>60000</v>
      </c>
    </row>
    <row r="35" spans="2:6" ht="27.5" thickBot="1" x14ac:dyDescent="0.4">
      <c r="B35" s="29" t="s">
        <v>109</v>
      </c>
      <c r="C35" s="30"/>
      <c r="D35" s="192">
        <v>250000</v>
      </c>
    </row>
    <row r="36" spans="2:6" ht="29.5" thickBot="1" x14ac:dyDescent="0.4">
      <c r="B36" s="29" t="s">
        <v>111</v>
      </c>
      <c r="C36" s="30"/>
      <c r="D36" s="192">
        <v>160000</v>
      </c>
    </row>
    <row r="37" spans="2:6" ht="29.5" thickBot="1" x14ac:dyDescent="0.4">
      <c r="B37" s="29" t="s">
        <v>110</v>
      </c>
      <c r="C37" s="30"/>
      <c r="D37" s="192">
        <f>490000+15000</f>
        <v>505000</v>
      </c>
    </row>
    <row r="38" spans="2:6" ht="27.5" thickBot="1" x14ac:dyDescent="0.4">
      <c r="B38" s="29" t="s">
        <v>104</v>
      </c>
      <c r="C38" s="30"/>
      <c r="D38" s="192">
        <v>17200</v>
      </c>
      <c r="F38" s="125"/>
    </row>
    <row r="39" spans="2:6" ht="27.5" thickBot="1" x14ac:dyDescent="0.4">
      <c r="B39" s="199" t="s">
        <v>105</v>
      </c>
      <c r="C39" s="198"/>
      <c r="D39" s="200">
        <v>0</v>
      </c>
      <c r="E39" s="125"/>
    </row>
    <row r="40" spans="2:6" ht="27.5" thickBot="1" x14ac:dyDescent="0.4">
      <c r="B40" s="29" t="s">
        <v>108</v>
      </c>
      <c r="C40" s="30"/>
      <c r="D40" s="192">
        <v>0</v>
      </c>
      <c r="E40" s="125"/>
    </row>
    <row r="41" spans="2:6" x14ac:dyDescent="0.35">
      <c r="B41" s="126" t="s">
        <v>12</v>
      </c>
      <c r="C41" s="126"/>
      <c r="D41" s="127">
        <f>SUM(D13:D40)</f>
        <v>8857000</v>
      </c>
    </row>
  </sheetData>
  <mergeCells count="2">
    <mergeCell ref="B9:D9"/>
    <mergeCell ref="C8:D8"/>
  </mergeCells>
  <pageMargins left="0.7" right="0.7" top="0.75" bottom="0.75" header="0.3" footer="0.3"/>
  <pageSetup paperSize="9" scale="72" orientation="portrait" r:id="rId1"/>
  <colBreaks count="1" manualBreakCount="1">
    <brk id="4"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9BA05-2BF1-45E7-8A7B-F3A1D1DFC1D5}">
  <dimension ref="A1:BS31"/>
  <sheetViews>
    <sheetView tabSelected="1" zoomScale="50" zoomScaleNormal="50" workbookViewId="0">
      <pane xSplit="2" ySplit="2" topLeftCell="C3" activePane="bottomRight" state="frozen"/>
      <selection pane="topRight" activeCell="C1" sqref="C1"/>
      <selection pane="bottomLeft" activeCell="A3" sqref="A3"/>
      <selection pane="bottomRight" activeCell="A21" sqref="A21"/>
    </sheetView>
  </sheetViews>
  <sheetFormatPr baseColWidth="10" defaultColWidth="11.453125" defaultRowHeight="14.5" x14ac:dyDescent="0.35"/>
  <cols>
    <col min="1" max="1" width="21.54296875" style="16" customWidth="1"/>
    <col min="2" max="2" width="21.26953125" style="20" customWidth="1"/>
    <col min="3" max="3" width="6.81640625" style="20" customWidth="1"/>
    <col min="4" max="4" width="12.81640625" style="20" customWidth="1"/>
    <col min="5" max="5" width="7.81640625" style="21" customWidth="1"/>
    <col min="6" max="6" width="29" style="20" customWidth="1"/>
    <col min="7" max="7" width="23" style="20" customWidth="1"/>
    <col min="8" max="8" width="11.453125" style="21"/>
    <col min="9" max="9" width="45" style="20" customWidth="1"/>
    <col min="10" max="10" width="20" style="20" customWidth="1"/>
    <col min="11" max="11" width="12.26953125" style="20" customWidth="1"/>
    <col min="12" max="12" width="12.1796875" style="20" customWidth="1"/>
    <col min="13" max="13" width="16.26953125" style="20" customWidth="1"/>
    <col min="14" max="14" width="11.7265625" style="20" customWidth="1"/>
    <col min="15" max="15" width="12.453125" style="20" customWidth="1"/>
    <col min="16" max="16" width="14.54296875" style="20" customWidth="1"/>
    <col min="17" max="17" width="8.54296875" style="80" customWidth="1"/>
    <col min="18" max="16384" width="11.453125" style="20"/>
  </cols>
  <sheetData>
    <row r="1" spans="1:71" s="40" customFormat="1" ht="30" customHeight="1" thickBot="1" x14ac:dyDescent="0.5">
      <c r="A1" s="107" t="s">
        <v>146</v>
      </c>
      <c r="B1" s="41"/>
      <c r="C1" s="41"/>
      <c r="D1" s="41"/>
      <c r="E1" s="41"/>
      <c r="F1" s="41"/>
      <c r="G1" s="41"/>
      <c r="H1" s="41"/>
      <c r="I1" s="42"/>
      <c r="J1" s="41"/>
      <c r="K1" s="258" t="s">
        <v>13</v>
      </c>
      <c r="L1" s="259"/>
      <c r="M1" s="259"/>
      <c r="N1" s="258" t="s">
        <v>115</v>
      </c>
      <c r="O1" s="259"/>
      <c r="P1" s="259"/>
      <c r="Q1" s="260"/>
      <c r="R1" s="258" t="s">
        <v>147</v>
      </c>
      <c r="S1" s="259"/>
      <c r="T1" s="259"/>
      <c r="U1" s="260"/>
    </row>
    <row r="2" spans="1:71" s="52" customFormat="1" ht="130.5" customHeight="1" thickBot="1" x14ac:dyDescent="0.4">
      <c r="A2" s="43" t="s">
        <v>14</v>
      </c>
      <c r="B2" s="217" t="s">
        <v>15</v>
      </c>
      <c r="C2" s="44" t="s">
        <v>16</v>
      </c>
      <c r="D2" s="45" t="s">
        <v>17</v>
      </c>
      <c r="E2" s="46" t="s">
        <v>18</v>
      </c>
      <c r="F2" s="48" t="s">
        <v>19</v>
      </c>
      <c r="G2" s="48" t="s">
        <v>20</v>
      </c>
      <c r="H2" s="47" t="s">
        <v>21</v>
      </c>
      <c r="I2" s="49" t="s">
        <v>22</v>
      </c>
      <c r="J2" s="217" t="s">
        <v>23</v>
      </c>
      <c r="K2" s="50" t="s">
        <v>24</v>
      </c>
      <c r="L2" s="50" t="s">
        <v>25</v>
      </c>
      <c r="M2" s="226" t="s">
        <v>26</v>
      </c>
      <c r="N2" s="51" t="s">
        <v>24</v>
      </c>
      <c r="O2" s="50" t="s">
        <v>25</v>
      </c>
      <c r="P2" s="226" t="s">
        <v>26</v>
      </c>
      <c r="Q2" s="229" t="s">
        <v>27</v>
      </c>
      <c r="R2" s="243" t="s">
        <v>24</v>
      </c>
      <c r="S2" s="244" t="s">
        <v>25</v>
      </c>
      <c r="T2" s="226" t="s">
        <v>26</v>
      </c>
      <c r="U2" s="229" t="s">
        <v>27</v>
      </c>
    </row>
    <row r="3" spans="1:71" s="116" customFormat="1" ht="51.75" customHeight="1" thickBot="1" x14ac:dyDescent="0.4">
      <c r="A3" s="119" t="s">
        <v>28</v>
      </c>
      <c r="B3" s="210" t="s">
        <v>29</v>
      </c>
      <c r="C3" s="110">
        <v>0</v>
      </c>
      <c r="D3" s="110"/>
      <c r="E3" s="111">
        <v>0</v>
      </c>
      <c r="F3" s="112"/>
      <c r="G3" s="112" t="s">
        <v>30</v>
      </c>
      <c r="H3" s="111">
        <v>1</v>
      </c>
      <c r="I3" s="115" t="s">
        <v>31</v>
      </c>
      <c r="J3" s="213" t="s">
        <v>114</v>
      </c>
      <c r="K3" s="114">
        <v>17200</v>
      </c>
      <c r="L3" s="113">
        <v>120960</v>
      </c>
      <c r="M3" s="227">
        <f t="shared" ref="M3:M22" si="0">SUM(K3:L3)</f>
        <v>138160</v>
      </c>
      <c r="N3" s="201">
        <v>17200</v>
      </c>
      <c r="O3" s="133">
        <v>120960</v>
      </c>
      <c r="P3" s="214">
        <f t="shared" ref="P3:P22" si="1">SUM(N3:O3)</f>
        <v>138160</v>
      </c>
      <c r="Q3" s="214">
        <f>N3*0.3</f>
        <v>5160</v>
      </c>
      <c r="R3" s="246">
        <v>17200</v>
      </c>
      <c r="S3" s="246">
        <v>120960</v>
      </c>
      <c r="T3" s="246">
        <v>138160</v>
      </c>
      <c r="U3" s="246">
        <v>5160</v>
      </c>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1:71" s="109" customFormat="1" ht="51.75" customHeight="1" x14ac:dyDescent="0.35">
      <c r="A4" s="215" t="s">
        <v>40</v>
      </c>
      <c r="B4" s="210" t="s">
        <v>29</v>
      </c>
      <c r="C4" s="216">
        <v>1</v>
      </c>
      <c r="D4" s="211"/>
      <c r="E4" s="212">
        <v>3</v>
      </c>
      <c r="F4" s="211" t="s">
        <v>116</v>
      </c>
      <c r="G4" s="211"/>
      <c r="H4" s="212"/>
      <c r="I4" s="218" t="s">
        <v>117</v>
      </c>
      <c r="J4" s="213" t="s">
        <v>32</v>
      </c>
      <c r="K4" s="219">
        <v>60000</v>
      </c>
      <c r="L4" s="222">
        <v>390720</v>
      </c>
      <c r="M4" s="227">
        <f t="shared" si="0"/>
        <v>450720</v>
      </c>
      <c r="N4" s="224">
        <v>60000</v>
      </c>
      <c r="O4" s="214">
        <v>390720</v>
      </c>
      <c r="P4" s="214">
        <f t="shared" si="1"/>
        <v>450720</v>
      </c>
      <c r="Q4" s="214">
        <f t="shared" ref="Q4:Q5" si="2">N4*0.3</f>
        <v>18000</v>
      </c>
      <c r="R4" s="246">
        <v>60000</v>
      </c>
      <c r="S4" s="246">
        <v>390720</v>
      </c>
      <c r="T4" s="246">
        <v>450720</v>
      </c>
      <c r="U4" s="246">
        <v>18000</v>
      </c>
    </row>
    <row r="5" spans="1:71" s="109" customFormat="1" ht="71" customHeight="1" x14ac:dyDescent="0.35">
      <c r="A5" s="215" t="s">
        <v>118</v>
      </c>
      <c r="B5" s="210" t="s">
        <v>29</v>
      </c>
      <c r="C5" s="216">
        <v>1</v>
      </c>
      <c r="D5" s="211"/>
      <c r="E5" s="212">
        <v>3</v>
      </c>
      <c r="F5" s="211" t="s">
        <v>119</v>
      </c>
      <c r="G5" s="211"/>
      <c r="H5" s="212"/>
      <c r="I5" s="218" t="s">
        <v>120</v>
      </c>
      <c r="J5" s="213" t="s">
        <v>114</v>
      </c>
      <c r="K5" s="219">
        <v>48000</v>
      </c>
      <c r="L5" s="222">
        <v>436080</v>
      </c>
      <c r="M5" s="207">
        <f t="shared" si="0"/>
        <v>484080</v>
      </c>
      <c r="N5" s="224">
        <v>48000</v>
      </c>
      <c r="O5" s="214">
        <v>436080</v>
      </c>
      <c r="P5" s="214">
        <f t="shared" si="1"/>
        <v>484080</v>
      </c>
      <c r="Q5" s="214">
        <f t="shared" si="2"/>
        <v>14400</v>
      </c>
      <c r="R5" s="246">
        <v>48000</v>
      </c>
      <c r="S5" s="246">
        <v>436080</v>
      </c>
      <c r="T5" s="246">
        <v>484080</v>
      </c>
      <c r="U5" s="246">
        <v>14400</v>
      </c>
    </row>
    <row r="6" spans="1:71" s="109" customFormat="1" ht="69.75" customHeight="1" thickBot="1" x14ac:dyDescent="0.4">
      <c r="A6" s="119" t="s">
        <v>127</v>
      </c>
      <c r="B6" s="210" t="s">
        <v>29</v>
      </c>
      <c r="C6" s="208">
        <v>0</v>
      </c>
      <c r="D6" s="209"/>
      <c r="E6" s="128">
        <v>0</v>
      </c>
      <c r="F6" s="129"/>
      <c r="G6" s="129" t="s">
        <v>127</v>
      </c>
      <c r="H6" s="128">
        <v>1</v>
      </c>
      <c r="I6" s="109" t="s">
        <v>128</v>
      </c>
      <c r="J6" s="213" t="s">
        <v>114</v>
      </c>
      <c r="K6" s="114">
        <v>17000</v>
      </c>
      <c r="L6" s="113">
        <v>261840</v>
      </c>
      <c r="M6" s="207">
        <f t="shared" si="0"/>
        <v>278840</v>
      </c>
      <c r="N6" s="201">
        <v>17000</v>
      </c>
      <c r="O6" s="133">
        <v>261840</v>
      </c>
      <c r="P6" s="214">
        <f t="shared" si="1"/>
        <v>278840</v>
      </c>
      <c r="Q6" s="234">
        <f>N6*0.3</f>
        <v>5100</v>
      </c>
      <c r="R6" s="246">
        <v>17000</v>
      </c>
      <c r="S6" s="246">
        <v>261840</v>
      </c>
      <c r="T6" s="246">
        <v>278840</v>
      </c>
      <c r="U6" s="246">
        <v>5100</v>
      </c>
    </row>
    <row r="7" spans="1:71" ht="36" customHeight="1" x14ac:dyDescent="0.35">
      <c r="A7" s="120" t="s">
        <v>33</v>
      </c>
      <c r="B7" s="151" t="s">
        <v>29</v>
      </c>
      <c r="C7" s="56">
        <v>1</v>
      </c>
      <c r="D7" s="57"/>
      <c r="E7" s="58">
        <v>2</v>
      </c>
      <c r="F7" s="59" t="s">
        <v>34</v>
      </c>
      <c r="G7" s="59"/>
      <c r="H7" s="58">
        <v>0</v>
      </c>
      <c r="I7" s="60" t="s">
        <v>121</v>
      </c>
      <c r="J7" s="230" t="s">
        <v>114</v>
      </c>
      <c r="K7" s="62">
        <v>38400</v>
      </c>
      <c r="L7" s="63">
        <v>345600</v>
      </c>
      <c r="M7" s="162">
        <f t="shared" si="0"/>
        <v>384000</v>
      </c>
      <c r="N7" s="202">
        <v>38400</v>
      </c>
      <c r="O7" s="135">
        <v>345600</v>
      </c>
      <c r="P7" s="134">
        <f t="shared" si="1"/>
        <v>384000</v>
      </c>
      <c r="Q7" s="235">
        <f t="shared" ref="Q7:Q22" si="3">N7*0.3</f>
        <v>11520</v>
      </c>
      <c r="R7" s="247">
        <v>38400</v>
      </c>
      <c r="S7" s="247">
        <v>345600</v>
      </c>
      <c r="T7" s="247">
        <v>384000</v>
      </c>
      <c r="U7" s="247">
        <v>11520</v>
      </c>
    </row>
    <row r="8" spans="1:71" ht="171.75" customHeight="1" x14ac:dyDescent="0.35">
      <c r="A8" s="210" t="s">
        <v>35</v>
      </c>
      <c r="B8" s="210" t="s">
        <v>29</v>
      </c>
      <c r="C8" s="231">
        <v>6</v>
      </c>
      <c r="D8" s="231"/>
      <c r="E8" s="232">
        <v>14</v>
      </c>
      <c r="F8" s="211" t="s">
        <v>36</v>
      </c>
      <c r="G8" s="231" t="s">
        <v>37</v>
      </c>
      <c r="H8" s="232">
        <v>3</v>
      </c>
      <c r="I8" s="231" t="s">
        <v>38</v>
      </c>
      <c r="J8" s="231" t="s">
        <v>39</v>
      </c>
      <c r="K8" s="233">
        <v>255000</v>
      </c>
      <c r="L8" s="233">
        <v>731040</v>
      </c>
      <c r="M8" s="233">
        <f t="shared" si="0"/>
        <v>986040</v>
      </c>
      <c r="N8" s="241">
        <v>0</v>
      </c>
      <c r="O8" s="241">
        <v>0</v>
      </c>
      <c r="P8" s="241">
        <f t="shared" si="1"/>
        <v>0</v>
      </c>
      <c r="Q8" s="242">
        <f t="shared" si="3"/>
        <v>0</v>
      </c>
      <c r="R8" s="247">
        <v>31750</v>
      </c>
      <c r="S8" s="247">
        <v>150000</v>
      </c>
      <c r="T8" s="247">
        <v>181750</v>
      </c>
      <c r="U8" s="247">
        <f>R8*0.3</f>
        <v>9525</v>
      </c>
    </row>
    <row r="9" spans="1:71" s="55" customFormat="1" ht="155.25" customHeight="1" thickBot="1" x14ac:dyDescent="0.4">
      <c r="A9" s="210" t="s">
        <v>42</v>
      </c>
      <c r="B9" s="210" t="s">
        <v>29</v>
      </c>
      <c r="C9" s="231">
        <v>6</v>
      </c>
      <c r="D9" s="231"/>
      <c r="E9" s="232">
        <v>14</v>
      </c>
      <c r="F9" s="211" t="s">
        <v>43</v>
      </c>
      <c r="G9" s="231" t="s">
        <v>44</v>
      </c>
      <c r="H9" s="232">
        <v>3</v>
      </c>
      <c r="I9" s="231" t="s">
        <v>45</v>
      </c>
      <c r="J9" s="231" t="s">
        <v>46</v>
      </c>
      <c r="K9" s="233">
        <v>250000</v>
      </c>
      <c r="L9" s="233">
        <v>0</v>
      </c>
      <c r="M9" s="233">
        <f t="shared" si="0"/>
        <v>250000</v>
      </c>
      <c r="N9" s="214">
        <v>250000</v>
      </c>
      <c r="O9" s="214">
        <v>0</v>
      </c>
      <c r="P9" s="214">
        <f t="shared" si="1"/>
        <v>250000</v>
      </c>
      <c r="Q9" s="234">
        <f t="shared" si="3"/>
        <v>75000</v>
      </c>
      <c r="R9" s="247">
        <v>250000</v>
      </c>
      <c r="S9" s="247">
        <v>0</v>
      </c>
      <c r="T9" s="247">
        <v>250000</v>
      </c>
      <c r="U9" s="247">
        <v>75000</v>
      </c>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row>
    <row r="10" spans="1:71" ht="136.5" customHeight="1" thickBot="1" x14ac:dyDescent="0.4">
      <c r="A10" s="119" t="s">
        <v>47</v>
      </c>
      <c r="B10" s="150" t="s">
        <v>29</v>
      </c>
      <c r="C10" s="76">
        <v>0</v>
      </c>
      <c r="D10" s="77"/>
      <c r="E10" s="78">
        <v>0</v>
      </c>
      <c r="F10" s="79"/>
      <c r="G10" s="79" t="s">
        <v>48</v>
      </c>
      <c r="H10" s="78">
        <v>6</v>
      </c>
      <c r="I10" s="80" t="s">
        <v>49</v>
      </c>
      <c r="J10" s="81" t="s">
        <v>50</v>
      </c>
      <c r="K10" s="53">
        <v>490000</v>
      </c>
      <c r="L10" s="54">
        <v>410880</v>
      </c>
      <c r="M10" s="162">
        <f t="shared" si="0"/>
        <v>900880</v>
      </c>
      <c r="N10" s="201">
        <v>490000</v>
      </c>
      <c r="O10" s="133">
        <v>410880</v>
      </c>
      <c r="P10" s="134">
        <f t="shared" si="1"/>
        <v>900880</v>
      </c>
      <c r="Q10" s="235">
        <f t="shared" si="3"/>
        <v>147000</v>
      </c>
      <c r="R10" s="247">
        <v>490000</v>
      </c>
      <c r="S10" s="247">
        <v>410880</v>
      </c>
      <c r="T10" s="247">
        <v>900880</v>
      </c>
      <c r="U10" s="247">
        <v>147000</v>
      </c>
    </row>
    <row r="11" spans="1:71" s="55" customFormat="1" ht="144" customHeight="1" thickBot="1" x14ac:dyDescent="0.4">
      <c r="A11" s="123" t="s">
        <v>47</v>
      </c>
      <c r="B11" s="154" t="s">
        <v>29</v>
      </c>
      <c r="C11" s="82">
        <v>0</v>
      </c>
      <c r="D11" s="83"/>
      <c r="E11" s="18">
        <v>0</v>
      </c>
      <c r="F11" s="17"/>
      <c r="G11" s="17" t="s">
        <v>48</v>
      </c>
      <c r="H11" s="84"/>
      <c r="I11" s="85" t="s">
        <v>45</v>
      </c>
      <c r="J11" s="86" t="s">
        <v>50</v>
      </c>
      <c r="K11" s="19">
        <v>15000</v>
      </c>
      <c r="L11" s="87">
        <v>0</v>
      </c>
      <c r="M11" s="163">
        <f t="shared" si="0"/>
        <v>15000</v>
      </c>
      <c r="N11" s="205">
        <v>15000</v>
      </c>
      <c r="O11" s="141">
        <v>0</v>
      </c>
      <c r="P11" s="142">
        <f t="shared" si="1"/>
        <v>15000</v>
      </c>
      <c r="Q11" s="236">
        <f t="shared" si="3"/>
        <v>4500</v>
      </c>
      <c r="R11" s="247">
        <v>15000</v>
      </c>
      <c r="S11" s="247">
        <v>0</v>
      </c>
      <c r="T11" s="247">
        <v>15000</v>
      </c>
      <c r="U11" s="247">
        <v>4500</v>
      </c>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row>
    <row r="12" spans="1:71" ht="57.75" customHeight="1" thickBot="1" x14ac:dyDescent="0.4">
      <c r="A12" s="120" t="s">
        <v>51</v>
      </c>
      <c r="B12" s="151" t="s">
        <v>29</v>
      </c>
      <c r="C12" s="88">
        <v>1</v>
      </c>
      <c r="D12" s="89"/>
      <c r="E12" s="58">
        <v>12</v>
      </c>
      <c r="F12" s="59" t="s">
        <v>136</v>
      </c>
      <c r="G12" s="59"/>
      <c r="H12" s="58">
        <v>0</v>
      </c>
      <c r="I12" s="60" t="s">
        <v>52</v>
      </c>
      <c r="J12" s="61" t="s">
        <v>135</v>
      </c>
      <c r="K12" s="62">
        <v>674700</v>
      </c>
      <c r="L12" s="63">
        <v>1088400</v>
      </c>
      <c r="M12" s="159">
        <f t="shared" si="0"/>
        <v>1763100</v>
      </c>
      <c r="N12" s="241">
        <v>0</v>
      </c>
      <c r="O12" s="241">
        <v>0</v>
      </c>
      <c r="P12" s="241">
        <f t="shared" ref="P12" si="4">SUM(N12:O12)</f>
        <v>0</v>
      </c>
      <c r="Q12" s="242">
        <f t="shared" ref="Q12" si="5">N12*0.3</f>
        <v>0</v>
      </c>
      <c r="R12" s="247">
        <v>31750</v>
      </c>
      <c r="S12" s="247">
        <v>150000</v>
      </c>
      <c r="T12" s="247">
        <v>181750</v>
      </c>
      <c r="U12" s="247">
        <f>R12*0.3</f>
        <v>9525</v>
      </c>
    </row>
    <row r="13" spans="1:71" ht="50.25" customHeight="1" thickBot="1" x14ac:dyDescent="0.4">
      <c r="A13" s="120" t="s">
        <v>53</v>
      </c>
      <c r="B13" s="151" t="s">
        <v>54</v>
      </c>
      <c r="C13" s="88">
        <v>1</v>
      </c>
      <c r="D13" s="89"/>
      <c r="E13" s="58">
        <v>35</v>
      </c>
      <c r="F13" s="59" t="s">
        <v>138</v>
      </c>
      <c r="G13" s="59"/>
      <c r="H13" s="58">
        <v>0</v>
      </c>
      <c r="I13" s="60" t="s">
        <v>45</v>
      </c>
      <c r="J13" s="61" t="s">
        <v>141</v>
      </c>
      <c r="K13" s="62">
        <v>300000</v>
      </c>
      <c r="L13" s="63">
        <v>0</v>
      </c>
      <c r="M13" s="159">
        <f t="shared" si="0"/>
        <v>300000</v>
      </c>
      <c r="N13" s="202">
        <v>300000</v>
      </c>
      <c r="O13" s="135">
        <v>0</v>
      </c>
      <c r="P13" s="136">
        <f t="shared" si="1"/>
        <v>300000</v>
      </c>
      <c r="Q13" s="236">
        <f t="shared" si="3"/>
        <v>90000</v>
      </c>
      <c r="R13" s="247">
        <v>300000</v>
      </c>
      <c r="S13" s="247">
        <v>0</v>
      </c>
      <c r="T13" s="247">
        <v>300000</v>
      </c>
      <c r="U13" s="247">
        <v>90000</v>
      </c>
    </row>
    <row r="14" spans="1:71" ht="53.25" customHeight="1" thickBot="1" x14ac:dyDescent="0.4">
      <c r="A14" s="121" t="s">
        <v>55</v>
      </c>
      <c r="B14" s="152" t="s">
        <v>56</v>
      </c>
      <c r="C14" s="90">
        <v>1</v>
      </c>
      <c r="D14" s="91"/>
      <c r="E14" s="64">
        <v>35</v>
      </c>
      <c r="F14" s="65" t="s">
        <v>138</v>
      </c>
      <c r="G14" s="65"/>
      <c r="H14" s="64">
        <v>0</v>
      </c>
      <c r="I14" s="66" t="s">
        <v>57</v>
      </c>
      <c r="J14" s="67" t="s">
        <v>137</v>
      </c>
      <c r="K14" s="68">
        <v>1105000</v>
      </c>
      <c r="L14" s="69">
        <v>560300</v>
      </c>
      <c r="M14" s="160">
        <f t="shared" si="0"/>
        <v>1665300</v>
      </c>
      <c r="N14" s="203">
        <v>1105000</v>
      </c>
      <c r="O14" s="137">
        <v>560300</v>
      </c>
      <c r="P14" s="138">
        <f t="shared" si="1"/>
        <v>1665300</v>
      </c>
      <c r="Q14" s="236">
        <f t="shared" si="3"/>
        <v>331500</v>
      </c>
      <c r="R14" s="247">
        <v>1105000</v>
      </c>
      <c r="S14" s="247">
        <v>560300</v>
      </c>
      <c r="T14" s="247">
        <v>1665300</v>
      </c>
      <c r="U14" s="247">
        <v>331500</v>
      </c>
    </row>
    <row r="15" spans="1:71" s="55" customFormat="1" ht="49.5" customHeight="1" thickBot="1" x14ac:dyDescent="0.4">
      <c r="A15" s="122" t="s">
        <v>58</v>
      </c>
      <c r="B15" s="153" t="s">
        <v>56</v>
      </c>
      <c r="C15" s="92">
        <v>1</v>
      </c>
      <c r="D15" s="93"/>
      <c r="E15" s="70">
        <v>5</v>
      </c>
      <c r="F15" s="71" t="s">
        <v>139</v>
      </c>
      <c r="G15" s="71"/>
      <c r="H15" s="70">
        <v>0</v>
      </c>
      <c r="I15" s="72" t="s">
        <v>140</v>
      </c>
      <c r="J15" s="73" t="s">
        <v>41</v>
      </c>
      <c r="K15" s="74">
        <v>163350</v>
      </c>
      <c r="L15" s="75">
        <v>554500</v>
      </c>
      <c r="M15" s="161">
        <f t="shared" si="0"/>
        <v>717850</v>
      </c>
      <c r="N15" s="204">
        <v>163350</v>
      </c>
      <c r="O15" s="139">
        <v>554500</v>
      </c>
      <c r="P15" s="140">
        <f t="shared" si="1"/>
        <v>717850</v>
      </c>
      <c r="Q15" s="236">
        <f t="shared" si="3"/>
        <v>49005</v>
      </c>
      <c r="R15" s="247">
        <v>163350</v>
      </c>
      <c r="S15" s="247">
        <v>554500</v>
      </c>
      <c r="T15" s="247">
        <v>717850</v>
      </c>
      <c r="U15" s="247">
        <v>49005</v>
      </c>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row>
    <row r="16" spans="1:71" ht="191.25" customHeight="1" thickBot="1" x14ac:dyDescent="0.4">
      <c r="A16" s="119" t="s">
        <v>59</v>
      </c>
      <c r="B16" s="150" t="s">
        <v>29</v>
      </c>
      <c r="C16" s="76">
        <v>2</v>
      </c>
      <c r="D16" s="77"/>
      <c r="E16" s="128">
        <v>15</v>
      </c>
      <c r="F16" s="129" t="s">
        <v>124</v>
      </c>
      <c r="G16" s="79" t="s">
        <v>60</v>
      </c>
      <c r="H16" s="78">
        <v>1</v>
      </c>
      <c r="I16" s="80" t="s">
        <v>123</v>
      </c>
      <c r="J16" s="81" t="s">
        <v>125</v>
      </c>
      <c r="K16" s="53">
        <v>760000</v>
      </c>
      <c r="L16" s="54">
        <v>517680</v>
      </c>
      <c r="M16" s="162">
        <f t="shared" si="0"/>
        <v>1277680</v>
      </c>
      <c r="N16" s="201">
        <v>0</v>
      </c>
      <c r="O16" s="133">
        <v>0</v>
      </c>
      <c r="P16" s="134">
        <f t="shared" si="1"/>
        <v>0</v>
      </c>
      <c r="Q16" s="236">
        <f t="shared" si="3"/>
        <v>0</v>
      </c>
      <c r="R16" s="247"/>
      <c r="S16" s="247"/>
      <c r="T16" s="247">
        <v>181750</v>
      </c>
      <c r="U16" s="247"/>
    </row>
    <row r="17" spans="1:71" s="55" customFormat="1" ht="186" customHeight="1" thickBot="1" x14ac:dyDescent="0.4">
      <c r="A17" s="121" t="s">
        <v>59</v>
      </c>
      <c r="B17" s="152" t="s">
        <v>29</v>
      </c>
      <c r="C17" s="90">
        <v>2</v>
      </c>
      <c r="D17" s="91"/>
      <c r="E17" s="130">
        <v>15</v>
      </c>
      <c r="F17" s="131" t="s">
        <v>124</v>
      </c>
      <c r="G17" s="65" t="s">
        <v>60</v>
      </c>
      <c r="H17" s="64">
        <v>1</v>
      </c>
      <c r="I17" s="66" t="s">
        <v>45</v>
      </c>
      <c r="J17" s="67" t="s">
        <v>122</v>
      </c>
      <c r="K17" s="68">
        <v>200000</v>
      </c>
      <c r="L17" s="69">
        <v>0</v>
      </c>
      <c r="M17" s="160">
        <f t="shared" si="0"/>
        <v>200000</v>
      </c>
      <c r="N17" s="203">
        <v>0</v>
      </c>
      <c r="O17" s="137">
        <v>0</v>
      </c>
      <c r="P17" s="138">
        <f t="shared" si="1"/>
        <v>0</v>
      </c>
      <c r="Q17" s="236">
        <f t="shared" si="3"/>
        <v>0</v>
      </c>
      <c r="R17" s="247"/>
      <c r="S17" s="247"/>
      <c r="T17" s="247">
        <v>181750</v>
      </c>
      <c r="U17" s="247"/>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row>
    <row r="18" spans="1:71" ht="45" customHeight="1" thickBot="1" x14ac:dyDescent="0.4">
      <c r="A18" s="124" t="s">
        <v>61</v>
      </c>
      <c r="B18" s="155" t="s">
        <v>62</v>
      </c>
      <c r="C18" s="94"/>
      <c r="D18" s="95"/>
      <c r="E18" s="96"/>
      <c r="F18" s="97"/>
      <c r="G18" s="97" t="s">
        <v>63</v>
      </c>
      <c r="H18" s="96">
        <v>2</v>
      </c>
      <c r="I18" s="98" t="s">
        <v>129</v>
      </c>
      <c r="J18" s="67" t="s">
        <v>131</v>
      </c>
      <c r="K18" s="100">
        <v>80000</v>
      </c>
      <c r="L18" s="101">
        <v>330000</v>
      </c>
      <c r="M18" s="164">
        <f t="shared" si="0"/>
        <v>410000</v>
      </c>
      <c r="N18" s="206">
        <v>80000</v>
      </c>
      <c r="O18" s="143">
        <v>330000</v>
      </c>
      <c r="P18" s="144">
        <f t="shared" si="1"/>
        <v>410000</v>
      </c>
      <c r="Q18" s="236">
        <f t="shared" si="3"/>
        <v>24000</v>
      </c>
      <c r="R18" s="247">
        <v>80000</v>
      </c>
      <c r="S18" s="247">
        <v>330000</v>
      </c>
      <c r="T18" s="247">
        <v>410000</v>
      </c>
      <c r="U18" s="247">
        <v>24000</v>
      </c>
    </row>
    <row r="19" spans="1:71" s="108" customFormat="1" ht="33" customHeight="1" thickBot="1" x14ac:dyDescent="0.4">
      <c r="A19" s="124" t="s">
        <v>61</v>
      </c>
      <c r="B19" s="150" t="s">
        <v>62</v>
      </c>
      <c r="C19" s="94"/>
      <c r="D19" s="95"/>
      <c r="E19" s="96"/>
      <c r="F19" s="97"/>
      <c r="G19" s="97" t="s">
        <v>63</v>
      </c>
      <c r="H19" s="96">
        <v>2</v>
      </c>
      <c r="I19" s="98" t="s">
        <v>45</v>
      </c>
      <c r="J19" s="99" t="s">
        <v>126</v>
      </c>
      <c r="K19" s="100">
        <v>80000</v>
      </c>
      <c r="L19" s="101">
        <v>250000</v>
      </c>
      <c r="M19" s="164">
        <f t="shared" si="0"/>
        <v>330000</v>
      </c>
      <c r="N19" s="206">
        <v>80000</v>
      </c>
      <c r="O19" s="143">
        <v>38410</v>
      </c>
      <c r="P19" s="144">
        <f t="shared" si="1"/>
        <v>118410</v>
      </c>
      <c r="Q19" s="236">
        <f t="shared" si="3"/>
        <v>24000</v>
      </c>
      <c r="R19" s="246">
        <v>80000</v>
      </c>
      <c r="S19" s="246">
        <v>38410</v>
      </c>
      <c r="T19" s="246">
        <v>118410</v>
      </c>
      <c r="U19" s="246">
        <v>24000</v>
      </c>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row>
    <row r="20" spans="1:71" ht="110" customHeight="1" thickBot="1" x14ac:dyDescent="0.4">
      <c r="A20" s="119" t="s">
        <v>64</v>
      </c>
      <c r="B20" s="221" t="s">
        <v>132</v>
      </c>
      <c r="C20" s="76">
        <v>5</v>
      </c>
      <c r="D20" s="77"/>
      <c r="E20" s="78">
        <v>12</v>
      </c>
      <c r="F20" s="79" t="s">
        <v>133</v>
      </c>
      <c r="G20" s="79"/>
      <c r="H20" s="78">
        <v>0</v>
      </c>
      <c r="I20" s="80" t="s">
        <v>134</v>
      </c>
      <c r="J20" s="99" t="s">
        <v>126</v>
      </c>
      <c r="K20" s="53">
        <v>560000</v>
      </c>
      <c r="L20" s="54">
        <v>1033200</v>
      </c>
      <c r="M20" s="162">
        <f t="shared" si="0"/>
        <v>1593200</v>
      </c>
      <c r="N20" s="201">
        <v>560000</v>
      </c>
      <c r="O20" s="133">
        <v>1033200</v>
      </c>
      <c r="P20" s="134">
        <f t="shared" si="1"/>
        <v>1593200</v>
      </c>
      <c r="Q20" s="236">
        <f t="shared" si="3"/>
        <v>168000</v>
      </c>
      <c r="R20" s="247">
        <v>560000</v>
      </c>
      <c r="S20" s="247">
        <v>1033200</v>
      </c>
      <c r="T20" s="247">
        <v>1593200</v>
      </c>
      <c r="U20" s="247">
        <v>168000</v>
      </c>
    </row>
    <row r="21" spans="1:71" s="55" customFormat="1" ht="106.5" customHeight="1" thickBot="1" x14ac:dyDescent="0.4">
      <c r="A21" s="121" t="s">
        <v>64</v>
      </c>
      <c r="B21" s="220" t="s">
        <v>132</v>
      </c>
      <c r="C21" s="90">
        <v>5</v>
      </c>
      <c r="D21" s="91"/>
      <c r="E21" s="64">
        <v>12</v>
      </c>
      <c r="F21" s="65" t="s">
        <v>133</v>
      </c>
      <c r="G21" s="65"/>
      <c r="H21" s="64">
        <v>0</v>
      </c>
      <c r="I21" s="66" t="s">
        <v>45</v>
      </c>
      <c r="J21" s="67" t="s">
        <v>122</v>
      </c>
      <c r="K21" s="68">
        <v>500000</v>
      </c>
      <c r="L21" s="69">
        <v>0</v>
      </c>
      <c r="M21" s="160">
        <f t="shared" si="0"/>
        <v>500000</v>
      </c>
      <c r="N21" s="203">
        <v>300000</v>
      </c>
      <c r="O21" s="137">
        <v>0</v>
      </c>
      <c r="P21" s="138">
        <f t="shared" si="1"/>
        <v>300000</v>
      </c>
      <c r="Q21" s="236">
        <f t="shared" si="3"/>
        <v>90000</v>
      </c>
      <c r="R21" s="247">
        <v>300000</v>
      </c>
      <c r="S21" s="247">
        <v>0</v>
      </c>
      <c r="T21" s="247">
        <v>300000</v>
      </c>
      <c r="U21" s="247">
        <v>90000</v>
      </c>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row>
    <row r="22" spans="1:71" ht="50.25" customHeight="1" thickBot="1" x14ac:dyDescent="0.4">
      <c r="A22" s="124" t="s">
        <v>142</v>
      </c>
      <c r="B22" s="152" t="s">
        <v>29</v>
      </c>
      <c r="C22" s="102">
        <v>1</v>
      </c>
      <c r="D22" s="103"/>
      <c r="E22" s="96">
        <v>1</v>
      </c>
      <c r="F22" s="97" t="s">
        <v>144</v>
      </c>
      <c r="G22" s="97"/>
      <c r="H22" s="96"/>
      <c r="I22" s="104" t="s">
        <v>143</v>
      </c>
      <c r="J22" s="67" t="s">
        <v>130</v>
      </c>
      <c r="K22" s="100">
        <v>576000</v>
      </c>
      <c r="L22" s="223">
        <v>274560</v>
      </c>
      <c r="M22" s="164">
        <f t="shared" si="0"/>
        <v>850560</v>
      </c>
      <c r="N22" s="237">
        <v>576000</v>
      </c>
      <c r="O22" s="238">
        <v>274560</v>
      </c>
      <c r="P22" s="239">
        <f t="shared" si="1"/>
        <v>850560</v>
      </c>
      <c r="Q22" s="240">
        <f t="shared" si="3"/>
        <v>172800</v>
      </c>
      <c r="R22" s="247">
        <v>76000</v>
      </c>
      <c r="S22" s="247">
        <v>274560</v>
      </c>
      <c r="T22" s="247">
        <f>R22+S22</f>
        <v>350560</v>
      </c>
      <c r="U22" s="247">
        <f>R22*0.3</f>
        <v>22800</v>
      </c>
    </row>
    <row r="23" spans="1:71" s="109" customFormat="1" ht="15" thickBot="1" x14ac:dyDescent="0.4">
      <c r="A23" s="165" t="s">
        <v>65</v>
      </c>
      <c r="B23" s="166"/>
      <c r="C23" s="167">
        <f>SUM(C3:C22)</f>
        <v>34</v>
      </c>
      <c r="D23" s="168">
        <f>SUM(D3:D22)</f>
        <v>0</v>
      </c>
      <c r="E23" s="169">
        <f>SUM(E3:E22)</f>
        <v>178</v>
      </c>
      <c r="F23" s="170"/>
      <c r="G23" s="171"/>
      <c r="H23" s="172">
        <f>SUM(H3:H22)</f>
        <v>20</v>
      </c>
      <c r="I23" s="173"/>
      <c r="J23" s="174"/>
      <c r="K23" s="175">
        <f t="shared" ref="K23:Q23" si="6">SUM(K3:K22)</f>
        <v>6189650</v>
      </c>
      <c r="L23" s="176">
        <f t="shared" si="6"/>
        <v>7305760</v>
      </c>
      <c r="M23" s="228">
        <f t="shared" si="6"/>
        <v>13495410</v>
      </c>
      <c r="N23" s="225">
        <f t="shared" si="6"/>
        <v>4099950</v>
      </c>
      <c r="O23" s="177">
        <f t="shared" si="6"/>
        <v>4757050</v>
      </c>
      <c r="P23" s="145">
        <f t="shared" si="6"/>
        <v>8857000</v>
      </c>
      <c r="Q23" s="145">
        <f t="shared" si="6"/>
        <v>1229985</v>
      </c>
      <c r="R23" s="248">
        <f t="shared" ref="R23" si="7">SUM(R3:R22)</f>
        <v>3663450</v>
      </c>
      <c r="S23" s="248">
        <f t="shared" ref="S23" si="8">SUM(S3:S22)</f>
        <v>5057050</v>
      </c>
      <c r="T23" s="248">
        <f t="shared" ref="T23" si="9">SUM(T3:T22)</f>
        <v>9084000</v>
      </c>
      <c r="U23" s="248">
        <f t="shared" ref="U23" si="10">SUM(U3:U22)</f>
        <v>1099035</v>
      </c>
    </row>
    <row r="24" spans="1:71" x14ac:dyDescent="0.35">
      <c r="K24" s="16"/>
      <c r="L24" s="105"/>
      <c r="M24" s="22"/>
      <c r="N24" s="146"/>
      <c r="O24" s="146" t="s">
        <v>66</v>
      </c>
      <c r="P24" s="147">
        <v>8857000</v>
      </c>
      <c r="Q24" s="148"/>
      <c r="R24" s="249"/>
      <c r="S24" s="249" t="s">
        <v>66</v>
      </c>
      <c r="T24" s="250">
        <f>8857000+227000</f>
        <v>9084000</v>
      </c>
      <c r="U24" s="251"/>
    </row>
    <row r="25" spans="1:71" s="23" customFormat="1" ht="21.5" thickBot="1" x14ac:dyDescent="0.55000000000000004">
      <c r="E25" s="106"/>
      <c r="H25" s="106"/>
      <c r="I25" s="24"/>
      <c r="J25" s="24"/>
      <c r="K25" s="24"/>
      <c r="L25" s="132"/>
      <c r="M25" s="156"/>
      <c r="N25" s="149"/>
      <c r="O25" s="157" t="s">
        <v>67</v>
      </c>
      <c r="P25" s="158">
        <f>P24-P23</f>
        <v>0</v>
      </c>
      <c r="Q25" s="149"/>
      <c r="R25" s="252"/>
      <c r="S25" s="253" t="s">
        <v>67</v>
      </c>
      <c r="T25" s="254">
        <f>T24-T23</f>
        <v>0</v>
      </c>
      <c r="U25" s="252"/>
    </row>
    <row r="26" spans="1:71" ht="15" thickTop="1" x14ac:dyDescent="0.35">
      <c r="I26" s="80"/>
      <c r="J26" s="80"/>
      <c r="K26" s="80"/>
      <c r="L26" s="80"/>
      <c r="M26" s="80"/>
      <c r="N26" s="80"/>
      <c r="O26" s="80"/>
      <c r="P26" s="80"/>
    </row>
    <row r="27" spans="1:71" x14ac:dyDescent="0.35">
      <c r="I27" s="80"/>
      <c r="J27" s="80"/>
      <c r="L27" s="80"/>
      <c r="M27" s="80"/>
      <c r="N27" s="80"/>
      <c r="O27" s="80"/>
      <c r="P27" s="80"/>
    </row>
    <row r="28" spans="1:71" x14ac:dyDescent="0.35">
      <c r="I28" s="80"/>
      <c r="J28" s="80"/>
      <c r="K28" s="80"/>
      <c r="L28" s="80"/>
      <c r="M28" s="80"/>
      <c r="N28" s="80"/>
      <c r="O28" s="80"/>
      <c r="P28" s="80"/>
    </row>
    <row r="29" spans="1:71" x14ac:dyDescent="0.35">
      <c r="I29" s="80"/>
      <c r="J29" s="80"/>
      <c r="K29" s="80"/>
      <c r="L29" s="80"/>
      <c r="M29" s="80"/>
      <c r="N29" s="80"/>
      <c r="O29" s="80"/>
      <c r="P29" s="80"/>
    </row>
    <row r="30" spans="1:71" x14ac:dyDescent="0.35">
      <c r="I30" s="80"/>
      <c r="J30" s="80"/>
      <c r="K30" s="80"/>
      <c r="L30" s="80"/>
      <c r="M30" s="80"/>
      <c r="N30" s="80"/>
      <c r="O30" s="80"/>
      <c r="P30" s="80"/>
    </row>
    <row r="31" spans="1:71" x14ac:dyDescent="0.35">
      <c r="P31" s="245"/>
    </row>
  </sheetData>
  <mergeCells count="3">
    <mergeCell ref="K1:M1"/>
    <mergeCell ref="N1:Q1"/>
    <mergeCell ref="R1:U1"/>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
  <sheetViews>
    <sheetView zoomScale="130" zoomScaleNormal="130" workbookViewId="0">
      <selection activeCell="A26" sqref="A26"/>
    </sheetView>
  </sheetViews>
  <sheetFormatPr baseColWidth="10" defaultColWidth="11.453125" defaultRowHeight="14.5" x14ac:dyDescent="0.35"/>
  <cols>
    <col min="1" max="1" width="113" style="7" customWidth="1"/>
    <col min="2" max="16384" width="11.453125" style="6"/>
  </cols>
  <sheetData>
    <row r="1" spans="1:5" ht="33" customHeight="1" x14ac:dyDescent="0.35">
      <c r="A1" s="15" t="s">
        <v>68</v>
      </c>
      <c r="B1" s="5"/>
      <c r="C1" s="5"/>
    </row>
    <row r="2" spans="1:5" x14ac:dyDescent="0.35">
      <c r="A2" s="9" t="s">
        <v>69</v>
      </c>
      <c r="B2" s="5"/>
      <c r="C2" s="5"/>
      <c r="D2" s="5"/>
      <c r="E2" s="5"/>
    </row>
    <row r="3" spans="1:5" ht="29" x14ac:dyDescent="0.35">
      <c r="A3" s="10" t="s">
        <v>70</v>
      </c>
    </row>
    <row r="4" spans="1:5" ht="29.5" customHeight="1" x14ac:dyDescent="0.35">
      <c r="A4" s="10" t="s">
        <v>71</v>
      </c>
    </row>
    <row r="5" spans="1:5" ht="18.649999999999999" customHeight="1" x14ac:dyDescent="0.35">
      <c r="A5" s="11"/>
    </row>
    <row r="6" spans="1:5" s="5" customFormat="1" x14ac:dyDescent="0.35">
      <c r="A6" s="12" t="s">
        <v>72</v>
      </c>
    </row>
    <row r="7" spans="1:5" x14ac:dyDescent="0.35">
      <c r="A7" s="10" t="s">
        <v>73</v>
      </c>
    </row>
    <row r="8" spans="1:5" x14ac:dyDescent="0.35">
      <c r="A8" s="11"/>
    </row>
    <row r="9" spans="1:5" s="5" customFormat="1" x14ac:dyDescent="0.35">
      <c r="A9" s="12" t="s">
        <v>74</v>
      </c>
    </row>
    <row r="10" spans="1:5" ht="29" x14ac:dyDescent="0.35">
      <c r="A10" s="10" t="s">
        <v>75</v>
      </c>
    </row>
    <row r="11" spans="1:5" ht="29" x14ac:dyDescent="0.35">
      <c r="A11" s="10" t="s">
        <v>76</v>
      </c>
    </row>
    <row r="12" spans="1:5" ht="22.4" customHeight="1" x14ac:dyDescent="0.35">
      <c r="A12" s="6"/>
    </row>
    <row r="13" spans="1:5" s="5" customFormat="1" x14ac:dyDescent="0.35">
      <c r="A13" s="13" t="s">
        <v>77</v>
      </c>
    </row>
    <row r="14" spans="1:5" ht="29" x14ac:dyDescent="0.35">
      <c r="A14" s="14" t="s">
        <v>78</v>
      </c>
    </row>
    <row r="15" spans="1:5" x14ac:dyDescent="0.35">
      <c r="A15" s="10" t="s">
        <v>79</v>
      </c>
    </row>
    <row r="16" spans="1:5" x14ac:dyDescent="0.35">
      <c r="A16" s="10" t="s">
        <v>80</v>
      </c>
    </row>
    <row r="17" spans="1:1" x14ac:dyDescent="0.35">
      <c r="A17" s="10" t="s">
        <v>81</v>
      </c>
    </row>
    <row r="18" spans="1:1" x14ac:dyDescent="0.35">
      <c r="A18" s="10" t="s">
        <v>82</v>
      </c>
    </row>
    <row r="19" spans="1:1" ht="23.15" customHeight="1" x14ac:dyDescent="0.35">
      <c r="A19" s="8"/>
    </row>
    <row r="20" spans="1:1" s="5" customFormat="1" x14ac:dyDescent="0.35">
      <c r="A20" s="13" t="s">
        <v>83</v>
      </c>
    </row>
    <row r="21" spans="1:1" ht="29" x14ac:dyDescent="0.35">
      <c r="A21" s="10" t="s">
        <v>84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DC5DD625ECEF4AB4FB1B6AA7774638" ma:contentTypeVersion="16" ma:contentTypeDescription="Opprett et nytt dokument." ma:contentTypeScope="" ma:versionID="247fba38f2beff3f9f8d6f9a689f8757">
  <xsd:schema xmlns:xsd="http://www.w3.org/2001/XMLSchema" xmlns:xs="http://www.w3.org/2001/XMLSchema" xmlns:p="http://schemas.microsoft.com/office/2006/metadata/properties" xmlns:ns2="259adcc3-18d7-48f1-93b2-6dda9a36e308" xmlns:ns3="62b123f6-3560-434c-a2ce-471362a06656" targetNamespace="http://schemas.microsoft.com/office/2006/metadata/properties" ma:root="true" ma:fieldsID="13080960d82ac7a07dd77833c3061fd2" ns2:_="" ns3:_="">
    <xsd:import namespace="259adcc3-18d7-48f1-93b2-6dda9a36e308"/>
    <xsd:import namespace="62b123f6-3560-434c-a2ce-471362a066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9adcc3-18d7-48f1-93b2-6dda9a36e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08572c6a-7904-40fe-b630-5ec97321ee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b123f6-3560-434c-a2ce-471362a06656"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19" nillable="true" ma:displayName="Taxonomy Catch All Column" ma:hidden="true" ma:list="{beaf3732-61a3-430d-ad25-861c5a0cd545}" ma:internalName="TaxCatchAll" ma:showField="CatchAllData" ma:web="62b123f6-3560-434c-a2ce-471362a066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9adcc3-18d7-48f1-93b2-6dda9a36e308">
      <Terms xmlns="http://schemas.microsoft.com/office/infopath/2007/PartnerControls"/>
    </lcf76f155ced4ddcb4097134ff3c332f>
    <TaxCatchAll xmlns="62b123f6-3560-434c-a2ce-471362a06656" xsi:nil="true"/>
  </documentManagement>
</p:properties>
</file>

<file path=customXml/itemProps1.xml><?xml version="1.0" encoding="utf-8"?>
<ds:datastoreItem xmlns:ds="http://schemas.openxmlformats.org/officeDocument/2006/customXml" ds:itemID="{6BE516FC-5A7A-4C28-923A-C106B08E0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9adcc3-18d7-48f1-93b2-6dda9a36e308"/>
    <ds:schemaRef ds:uri="62b123f6-3560-434c-a2ce-471362a066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C39F8F-60E7-4E91-B330-9E58CFBB3A7B}">
  <ds:schemaRefs>
    <ds:schemaRef ds:uri="http://schemas.microsoft.com/sharepoint/v3/contenttype/forms"/>
  </ds:schemaRefs>
</ds:datastoreItem>
</file>

<file path=customXml/itemProps3.xml><?xml version="1.0" encoding="utf-8"?>
<ds:datastoreItem xmlns:ds="http://schemas.openxmlformats.org/officeDocument/2006/customXml" ds:itemID="{3F7B64D2-53E9-4EAE-921F-21A54D0945CE}">
  <ds:schemaRefs>
    <ds:schemaRef ds:uri="http://schemas.microsoft.com/office/2006/documentManagement/types"/>
    <ds:schemaRef ds:uri="http://purl.org/dc/elements/1.1/"/>
    <ds:schemaRef ds:uri="http://schemas.microsoft.com/office/2006/metadata/properties"/>
    <ds:schemaRef ds:uri="http://purl.org/dc/dcmitype/"/>
    <ds:schemaRef ds:uri="http://purl.org/dc/terms/"/>
    <ds:schemaRef ds:uri="259adcc3-18d7-48f1-93b2-6dda9a36e308"/>
    <ds:schemaRef ds:uri="http://schemas.openxmlformats.org/package/2006/metadata/core-properties"/>
    <ds:schemaRef ds:uri="http://schemas.microsoft.com/office/infopath/2007/PartnerControls"/>
    <ds:schemaRef ds:uri="62b123f6-3560-434c-a2ce-471362a06656"/>
    <ds:schemaRef ds:uri="http://www.w3.org/XML/1998/namespace"/>
  </ds:schemaRefs>
</ds:datastoreItem>
</file>

<file path=docMetadata/LabelInfo.xml><?xml version="1.0" encoding="utf-8"?>
<clbl:labelList xmlns:clbl="http://schemas.microsoft.com/office/2020/mipLabelMetadata">
  <clbl:label id="{8a6fa58e-5153-4bfa-9a8b-573d985a4186}" enabled="0" method="" siteId="{8a6fa58e-5153-4bfa-9a8b-573d985a418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Samarbeidsforum</vt:lpstr>
      <vt:lpstr>Prosjekter</vt:lpstr>
      <vt:lpstr>Kriterier</vt:lpstr>
      <vt:lpstr>Samarbeidsforum!Utskriftsområde</vt:lpstr>
    </vt:vector>
  </TitlesOfParts>
  <Manager/>
  <Company>Utdanningsdirektoratet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Eie</dc:creator>
  <cp:keywords/>
  <dc:description/>
  <cp:lastModifiedBy>Selnes, Linda Kristin</cp:lastModifiedBy>
  <cp:revision/>
  <dcterms:created xsi:type="dcterms:W3CDTF">2020-08-26T19:38:39Z</dcterms:created>
  <dcterms:modified xsi:type="dcterms:W3CDTF">2026-03-13T13:21:26Z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0x0101002ADC5DD625ECEF4AB4FB1B6AA7774638</vt:lpwstr>
  </property>
  <property fmtid="{D5CDD505-2E9C-101B-9397-08002B2CF9AE}" pid="3" name="MediaServiceImageTags">
    <vt:lpwstr/>
  </property>
</Properties>
</file>